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6.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66925"/>
  <mc:AlternateContent xmlns:mc="http://schemas.openxmlformats.org/markup-compatibility/2006">
    <mc:Choice Requires="x15">
      <x15ac:absPath xmlns:x15ac="http://schemas.microsoft.com/office/spreadsheetml/2010/11/ac" url="https://txhhs-my.sharepoint.com/personal/jennifer_molenaar_hhs_texas_gov/Documents/Desktop/"/>
    </mc:Choice>
  </mc:AlternateContent>
  <xr:revisionPtr revIDLastSave="8" documentId="8_{ACAC386D-8FB6-47DC-A08C-112295FBE86C}" xr6:coauthVersionLast="47" xr6:coauthVersionMax="47" xr10:uidLastSave="{BCB6C101-8952-48ED-B718-041DCBFCF507}"/>
  <bookViews>
    <workbookView xWindow="-28920" yWindow="-120" windowWidth="29040" windowHeight="15840" activeTab="1" xr2:uid="{EB0045EA-3987-40CE-934D-4FCF27756B98}"/>
  </bookViews>
  <sheets>
    <sheet name="Instructions" sheetId="2" r:id="rId1"/>
    <sheet name="Prevention Master Summary" sheetId="1" r:id="rId2"/>
    <sheet name="YPU" sheetId="20" r:id="rId3"/>
    <sheet name="YPS" sheetId="30" r:id="rId4"/>
    <sheet name="YPI" sheetId="31" r:id="rId5"/>
    <sheet name="CCP" sheetId="32" r:id="rId6"/>
    <sheet name="PRC" sheetId="33" r:id="rId7"/>
  </sheets>
  <definedNames>
    <definedName name="_xlnm.Print_Area" localSheetId="5">CCP!$B$1:$S$224</definedName>
    <definedName name="_xlnm.Print_Area" localSheetId="6">PRC!$B$1:$S$224</definedName>
    <definedName name="_xlnm.Print_Area" localSheetId="1">'Prevention Master Summary'!$A$5:$F$69</definedName>
    <definedName name="_xlnm.Print_Area" localSheetId="4">YPI!$B$1:$S$224</definedName>
    <definedName name="_xlnm.Print_Area" localSheetId="3">YPS!$B$1:$S$224</definedName>
    <definedName name="_xlnm.Print_Area" localSheetId="2">YPU!$B$1:$S$224</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20" l="1"/>
  <c r="K137" i="20"/>
  <c r="C11" i="20"/>
  <c r="C14" i="20"/>
  <c r="C16" i="20"/>
  <c r="B26" i="1"/>
  <c r="C37" i="1"/>
  <c r="Q39" i="20"/>
  <c r="Q40" i="20"/>
  <c r="Q41" i="20"/>
  <c r="P49" i="20"/>
  <c r="C8" i="20"/>
  <c r="P50" i="20"/>
  <c r="E8" i="20"/>
  <c r="F8" i="20"/>
  <c r="E18" i="1"/>
  <c r="E19" i="1"/>
  <c r="E20" i="1"/>
  <c r="K138" i="20"/>
  <c r="E11" i="20"/>
  <c r="F11" i="20"/>
  <c r="E21" i="1"/>
  <c r="E22" i="1"/>
  <c r="F13" i="20"/>
  <c r="E23" i="1"/>
  <c r="C7" i="20"/>
  <c r="E7" i="20"/>
  <c r="F7" i="20"/>
  <c r="F14" i="20"/>
  <c r="E24" i="1"/>
  <c r="E25" i="1"/>
  <c r="F16" i="20"/>
  <c r="E26" i="1"/>
  <c r="E17" i="1"/>
  <c r="D18" i="1"/>
  <c r="D19" i="1"/>
  <c r="D20" i="1"/>
  <c r="D21" i="1"/>
  <c r="D22" i="1"/>
  <c r="D23" i="1"/>
  <c r="E14" i="20"/>
  <c r="D24" i="1"/>
  <c r="D25" i="1"/>
  <c r="E16" i="20"/>
  <c r="D26" i="1"/>
  <c r="D17" i="1"/>
  <c r="C18" i="1"/>
  <c r="C19" i="1"/>
  <c r="C20" i="1"/>
  <c r="C21" i="1"/>
  <c r="C22" i="1"/>
  <c r="C23" i="1"/>
  <c r="D14" i="20"/>
  <c r="C24" i="1"/>
  <c r="C25" i="1"/>
  <c r="D16" i="20"/>
  <c r="C26" i="1"/>
  <c r="C17" i="1"/>
  <c r="B18" i="1"/>
  <c r="B19" i="1"/>
  <c r="B20" i="1"/>
  <c r="B21" i="1"/>
  <c r="B22" i="1"/>
  <c r="B23" i="1"/>
  <c r="B24" i="1"/>
  <c r="B25" i="1"/>
  <c r="B17" i="1"/>
  <c r="J219" i="33"/>
  <c r="J221" i="33"/>
  <c r="J222" i="33"/>
  <c r="K187" i="33"/>
  <c r="K188" i="33"/>
  <c r="K189" i="33"/>
  <c r="S151" i="33"/>
  <c r="S152" i="33"/>
  <c r="S153" i="33"/>
  <c r="K137" i="33"/>
  <c r="K138" i="33"/>
  <c r="K139" i="33"/>
  <c r="M112" i="33"/>
  <c r="M113" i="33"/>
  <c r="M114" i="33"/>
  <c r="M111" i="33"/>
  <c r="M110" i="33"/>
  <c r="M109" i="33"/>
  <c r="M108" i="33"/>
  <c r="N94" i="33"/>
  <c r="S79" i="33"/>
  <c r="N99" i="33"/>
  <c r="N95" i="33"/>
  <c r="S80" i="33"/>
  <c r="N100" i="33"/>
  <c r="N101" i="33"/>
  <c r="N96" i="33"/>
  <c r="K93" i="33"/>
  <c r="N93" i="33"/>
  <c r="K92" i="33"/>
  <c r="N92" i="33"/>
  <c r="K91" i="33"/>
  <c r="N91" i="33"/>
  <c r="K90" i="33"/>
  <c r="N90" i="33"/>
  <c r="K89" i="33"/>
  <c r="N89" i="33"/>
  <c r="K88" i="33"/>
  <c r="N88" i="33"/>
  <c r="K87" i="33"/>
  <c r="N87" i="33"/>
  <c r="S81" i="33"/>
  <c r="S78" i="33"/>
  <c r="S77" i="33"/>
  <c r="S76" i="33"/>
  <c r="S75" i="33"/>
  <c r="S74" i="33"/>
  <c r="S73" i="33"/>
  <c r="S72" i="33"/>
  <c r="S71" i="33"/>
  <c r="S70" i="33"/>
  <c r="S69" i="33"/>
  <c r="Q39" i="33"/>
  <c r="Q40" i="33"/>
  <c r="Q41" i="33"/>
  <c r="P49" i="33"/>
  <c r="P51" i="33"/>
  <c r="P50" i="33"/>
  <c r="Q38" i="33"/>
  <c r="Q37" i="33"/>
  <c r="Q36" i="33"/>
  <c r="Q35" i="33"/>
  <c r="Q34" i="33"/>
  <c r="Q33" i="33"/>
  <c r="Q32" i="33"/>
  <c r="Q31" i="33"/>
  <c r="Q30" i="33"/>
  <c r="Q29" i="33"/>
  <c r="Q28" i="33"/>
  <c r="Q27" i="33"/>
  <c r="Q26" i="33"/>
  <c r="Q25" i="33"/>
  <c r="Q24" i="33"/>
  <c r="Q23" i="33"/>
  <c r="C7" i="33"/>
  <c r="E7" i="33"/>
  <c r="F7" i="33"/>
  <c r="C8" i="33"/>
  <c r="E8" i="33"/>
  <c r="F8" i="33"/>
  <c r="C9" i="33"/>
  <c r="E9" i="33"/>
  <c r="F9" i="33"/>
  <c r="C10" i="33"/>
  <c r="E10" i="33"/>
  <c r="F10" i="33"/>
  <c r="C11" i="33"/>
  <c r="E11" i="33"/>
  <c r="F11" i="33"/>
  <c r="C12" i="33"/>
  <c r="E12" i="33"/>
  <c r="F12" i="33"/>
  <c r="C13" i="33"/>
  <c r="E13" i="33"/>
  <c r="F13" i="33"/>
  <c r="F14" i="33"/>
  <c r="C15" i="33"/>
  <c r="E15" i="33"/>
  <c r="F15" i="33"/>
  <c r="F16" i="33"/>
  <c r="E14" i="33"/>
  <c r="E16" i="33"/>
  <c r="D14" i="33"/>
  <c r="D16" i="33"/>
  <c r="C14" i="33"/>
  <c r="C16" i="33"/>
  <c r="J10" i="33"/>
  <c r="J9" i="33"/>
  <c r="J8" i="33"/>
  <c r="J219" i="32"/>
  <c r="J221" i="32"/>
  <c r="J222" i="32"/>
  <c r="K187" i="32"/>
  <c r="K188" i="32"/>
  <c r="K189" i="32"/>
  <c r="S151" i="32"/>
  <c r="S152" i="32"/>
  <c r="S153" i="32"/>
  <c r="K137" i="32"/>
  <c r="K138" i="32"/>
  <c r="K139" i="32"/>
  <c r="M112" i="32"/>
  <c r="M113" i="32"/>
  <c r="M114" i="32"/>
  <c r="M111" i="32"/>
  <c r="M110" i="32"/>
  <c r="M109" i="32"/>
  <c r="M108" i="32"/>
  <c r="N94" i="32"/>
  <c r="S79" i="32"/>
  <c r="N99" i="32"/>
  <c r="N95" i="32"/>
  <c r="S80" i="32"/>
  <c r="N100" i="32"/>
  <c r="N101" i="32"/>
  <c r="N96" i="32"/>
  <c r="K93" i="32"/>
  <c r="N93" i="32"/>
  <c r="K92" i="32"/>
  <c r="N92" i="32"/>
  <c r="K91" i="32"/>
  <c r="N91" i="32"/>
  <c r="K90" i="32"/>
  <c r="N90" i="32"/>
  <c r="K89" i="32"/>
  <c r="N89" i="32"/>
  <c r="K88" i="32"/>
  <c r="N88" i="32"/>
  <c r="K87" i="32"/>
  <c r="N87" i="32"/>
  <c r="S81" i="32"/>
  <c r="S78" i="32"/>
  <c r="S77" i="32"/>
  <c r="S76" i="32"/>
  <c r="S75" i="32"/>
  <c r="S74" i="32"/>
  <c r="S73" i="32"/>
  <c r="S72" i="32"/>
  <c r="S71" i="32"/>
  <c r="S70" i="32"/>
  <c r="S69" i="32"/>
  <c r="Q39" i="32"/>
  <c r="Q40" i="32"/>
  <c r="Q41" i="32"/>
  <c r="P49" i="32"/>
  <c r="P51" i="32"/>
  <c r="P50" i="32"/>
  <c r="Q38" i="32"/>
  <c r="Q37" i="32"/>
  <c r="Q36" i="32"/>
  <c r="Q35" i="32"/>
  <c r="Q34" i="32"/>
  <c r="Q33" i="32"/>
  <c r="Q32" i="32"/>
  <c r="Q31" i="32"/>
  <c r="Q30" i="32"/>
  <c r="Q29" i="32"/>
  <c r="Q28" i="32"/>
  <c r="Q27" i="32"/>
  <c r="Q26" i="32"/>
  <c r="Q25" i="32"/>
  <c r="Q24" i="32"/>
  <c r="Q23" i="32"/>
  <c r="C7" i="32"/>
  <c r="E7" i="32"/>
  <c r="F7" i="32"/>
  <c r="C8" i="32"/>
  <c r="E8" i="32"/>
  <c r="F8" i="32"/>
  <c r="C9" i="32"/>
  <c r="E9" i="32"/>
  <c r="F9" i="32"/>
  <c r="C10" i="32"/>
  <c r="E10" i="32"/>
  <c r="F10" i="32"/>
  <c r="C11" i="32"/>
  <c r="E11" i="32"/>
  <c r="F11" i="32"/>
  <c r="C12" i="32"/>
  <c r="E12" i="32"/>
  <c r="F12" i="32"/>
  <c r="C13" i="32"/>
  <c r="E13" i="32"/>
  <c r="F13" i="32"/>
  <c r="F14" i="32"/>
  <c r="C15" i="32"/>
  <c r="E15" i="32"/>
  <c r="F15" i="32"/>
  <c r="F16" i="32"/>
  <c r="E14" i="32"/>
  <c r="E16" i="32"/>
  <c r="D14" i="32"/>
  <c r="D16" i="32"/>
  <c r="C14" i="32"/>
  <c r="C16" i="32"/>
  <c r="J10" i="32"/>
  <c r="J9" i="32"/>
  <c r="J8" i="32"/>
  <c r="J219" i="31"/>
  <c r="J221" i="31"/>
  <c r="J222" i="31"/>
  <c r="K187" i="31"/>
  <c r="K188" i="31"/>
  <c r="K189" i="31"/>
  <c r="S151" i="31"/>
  <c r="S152" i="31"/>
  <c r="S153" i="31"/>
  <c r="K137" i="31"/>
  <c r="K138" i="31"/>
  <c r="K139" i="31"/>
  <c r="M112" i="31"/>
  <c r="M113" i="31"/>
  <c r="M114" i="31"/>
  <c r="M111" i="31"/>
  <c r="M110" i="31"/>
  <c r="M109" i="31"/>
  <c r="M108" i="31"/>
  <c r="N94" i="31"/>
  <c r="S79" i="31"/>
  <c r="N99" i="31"/>
  <c r="N95" i="31"/>
  <c r="S80" i="31"/>
  <c r="N100" i="31"/>
  <c r="N101" i="31"/>
  <c r="N96" i="31"/>
  <c r="K93" i="31"/>
  <c r="N93" i="31"/>
  <c r="K92" i="31"/>
  <c r="N92" i="31"/>
  <c r="K91" i="31"/>
  <c r="N91" i="31"/>
  <c r="K90" i="31"/>
  <c r="N90" i="31"/>
  <c r="K89" i="31"/>
  <c r="N89" i="31"/>
  <c r="K88" i="31"/>
  <c r="N88" i="31"/>
  <c r="K87" i="31"/>
  <c r="N87" i="31"/>
  <c r="S81" i="31"/>
  <c r="S78" i="31"/>
  <c r="S77" i="31"/>
  <c r="S76" i="31"/>
  <c r="S75" i="31"/>
  <c r="S74" i="31"/>
  <c r="S73" i="31"/>
  <c r="S72" i="31"/>
  <c r="S71" i="31"/>
  <c r="S70" i="31"/>
  <c r="S69" i="31"/>
  <c r="Q39" i="31"/>
  <c r="Q40" i="31"/>
  <c r="Q41" i="31"/>
  <c r="P49" i="31"/>
  <c r="P51" i="31"/>
  <c r="P50" i="31"/>
  <c r="Q38" i="31"/>
  <c r="Q37" i="31"/>
  <c r="Q36" i="31"/>
  <c r="Q35" i="31"/>
  <c r="Q34" i="31"/>
  <c r="Q33" i="31"/>
  <c r="Q32" i="31"/>
  <c r="Q31" i="31"/>
  <c r="Q30" i="31"/>
  <c r="Q29" i="31"/>
  <c r="Q28" i="31"/>
  <c r="Q27" i="31"/>
  <c r="Q26" i="31"/>
  <c r="Q25" i="31"/>
  <c r="Q24" i="31"/>
  <c r="Q23" i="31"/>
  <c r="C7" i="31"/>
  <c r="E7" i="31"/>
  <c r="F7" i="31"/>
  <c r="C8" i="31"/>
  <c r="E8" i="31"/>
  <c r="F8" i="31"/>
  <c r="C9" i="31"/>
  <c r="E9" i="31"/>
  <c r="F9" i="31"/>
  <c r="C10" i="31"/>
  <c r="E10" i="31"/>
  <c r="F10" i="31"/>
  <c r="C11" i="31"/>
  <c r="E11" i="31"/>
  <c r="F11" i="31"/>
  <c r="C12" i="31"/>
  <c r="E12" i="31"/>
  <c r="F12" i="31"/>
  <c r="C13" i="31"/>
  <c r="E13" i="31"/>
  <c r="F13" i="31"/>
  <c r="F14" i="31"/>
  <c r="C15" i="31"/>
  <c r="E15" i="31"/>
  <c r="F15" i="31"/>
  <c r="F16" i="31"/>
  <c r="E14" i="31"/>
  <c r="E16" i="31"/>
  <c r="D14" i="31"/>
  <c r="D16" i="31"/>
  <c r="C14" i="31"/>
  <c r="C16" i="31"/>
  <c r="J10" i="31"/>
  <c r="J9" i="31"/>
  <c r="J8" i="31"/>
  <c r="J219" i="30"/>
  <c r="J221" i="30"/>
  <c r="J222" i="30"/>
  <c r="K187" i="30"/>
  <c r="K188" i="30"/>
  <c r="K189" i="30"/>
  <c r="S151" i="30"/>
  <c r="S152" i="30"/>
  <c r="S153" i="30"/>
  <c r="K137" i="30"/>
  <c r="K138" i="30"/>
  <c r="K139" i="30"/>
  <c r="M112" i="30"/>
  <c r="M113" i="30"/>
  <c r="M114" i="30"/>
  <c r="M111" i="30"/>
  <c r="M110" i="30"/>
  <c r="M109" i="30"/>
  <c r="M108" i="30"/>
  <c r="N94" i="30"/>
  <c r="S79" i="30"/>
  <c r="N99" i="30"/>
  <c r="N95" i="30"/>
  <c r="S80" i="30"/>
  <c r="N100" i="30"/>
  <c r="N101" i="30"/>
  <c r="N96" i="30"/>
  <c r="K93" i="30"/>
  <c r="N93" i="30"/>
  <c r="K92" i="30"/>
  <c r="N92" i="30"/>
  <c r="K91" i="30"/>
  <c r="N91" i="30"/>
  <c r="K90" i="30"/>
  <c r="N90" i="30"/>
  <c r="K89" i="30"/>
  <c r="N89" i="30"/>
  <c r="K88" i="30"/>
  <c r="N88" i="30"/>
  <c r="K87" i="30"/>
  <c r="N87" i="30"/>
  <c r="S81" i="30"/>
  <c r="S78" i="30"/>
  <c r="S77" i="30"/>
  <c r="S76" i="30"/>
  <c r="S75" i="30"/>
  <c r="S74" i="30"/>
  <c r="S73" i="30"/>
  <c r="S72" i="30"/>
  <c r="S71" i="30"/>
  <c r="S70" i="30"/>
  <c r="S69" i="30"/>
  <c r="Q39" i="30"/>
  <c r="Q40" i="30"/>
  <c r="Q41" i="30"/>
  <c r="P49" i="30"/>
  <c r="P51" i="30"/>
  <c r="P50" i="30"/>
  <c r="Q38" i="30"/>
  <c r="Q37" i="30"/>
  <c r="Q36" i="30"/>
  <c r="Q35" i="30"/>
  <c r="Q34" i="30"/>
  <c r="Q33" i="30"/>
  <c r="Q32" i="30"/>
  <c r="Q31" i="30"/>
  <c r="Q30" i="30"/>
  <c r="Q29" i="30"/>
  <c r="Q28" i="30"/>
  <c r="Q27" i="30"/>
  <c r="Q26" i="30"/>
  <c r="Q25" i="30"/>
  <c r="Q24" i="30"/>
  <c r="Q23" i="30"/>
  <c r="C7" i="30"/>
  <c r="E7" i="30"/>
  <c r="F7" i="30"/>
  <c r="C8" i="30"/>
  <c r="E8" i="30"/>
  <c r="F8" i="30"/>
  <c r="C9" i="30"/>
  <c r="E9" i="30"/>
  <c r="F9" i="30"/>
  <c r="C10" i="30"/>
  <c r="E10" i="30"/>
  <c r="F10" i="30"/>
  <c r="C11" i="30"/>
  <c r="E11" i="30"/>
  <c r="F11" i="30"/>
  <c r="C12" i="30"/>
  <c r="E12" i="30"/>
  <c r="F12" i="30"/>
  <c r="C13" i="30"/>
  <c r="E13" i="30"/>
  <c r="F13" i="30"/>
  <c r="F14" i="30"/>
  <c r="C15" i="30"/>
  <c r="E15" i="30"/>
  <c r="F15" i="30"/>
  <c r="F16" i="30"/>
  <c r="E14" i="30"/>
  <c r="E16" i="30"/>
  <c r="D14" i="30"/>
  <c r="D16" i="30"/>
  <c r="C14" i="30"/>
  <c r="C16" i="30"/>
  <c r="J10" i="30"/>
  <c r="J9" i="30"/>
  <c r="J8" i="30"/>
  <c r="K187" i="20"/>
  <c r="K188" i="20"/>
  <c r="K189" i="20"/>
  <c r="S151" i="20"/>
  <c r="S152" i="20"/>
  <c r="S153" i="20"/>
  <c r="K139" i="20"/>
  <c r="M113" i="20"/>
  <c r="M112" i="20"/>
  <c r="N95" i="20"/>
  <c r="N94" i="20"/>
  <c r="N96" i="20"/>
  <c r="S80" i="20"/>
  <c r="S79" i="20"/>
  <c r="N100" i="20"/>
  <c r="E9" i="20"/>
  <c r="E10" i="20"/>
  <c r="E12" i="20"/>
  <c r="E13" i="20"/>
  <c r="E15" i="20"/>
  <c r="N99" i="20"/>
  <c r="C9" i="20"/>
  <c r="C10" i="20"/>
  <c r="C12" i="20"/>
  <c r="C15" i="20"/>
  <c r="F35" i="1"/>
  <c r="F9" i="20"/>
  <c r="F10" i="20"/>
  <c r="F12" i="20"/>
  <c r="F15" i="20"/>
  <c r="J9" i="20"/>
  <c r="J10" i="20"/>
  <c r="J8" i="20"/>
  <c r="J221" i="20"/>
  <c r="J219" i="20"/>
  <c r="M111" i="20"/>
  <c r="M110" i="20"/>
  <c r="M109" i="20"/>
  <c r="M108" i="20"/>
  <c r="K93" i="20"/>
  <c r="N93" i="20"/>
  <c r="K92" i="20"/>
  <c r="N92" i="20"/>
  <c r="K91" i="20"/>
  <c r="N91" i="20"/>
  <c r="K90" i="20"/>
  <c r="N90" i="20"/>
  <c r="K89" i="20"/>
  <c r="N89" i="20"/>
  <c r="K88" i="20"/>
  <c r="N88" i="20"/>
  <c r="K87" i="20"/>
  <c r="N87" i="20"/>
  <c r="S78" i="20"/>
  <c r="S77" i="20"/>
  <c r="S76" i="20"/>
  <c r="S75" i="20"/>
  <c r="S74" i="20"/>
  <c r="S73" i="20"/>
  <c r="S72" i="20"/>
  <c r="S71" i="20"/>
  <c r="S70" i="20"/>
  <c r="S69" i="20"/>
  <c r="Q38" i="20"/>
  <c r="Q37" i="20"/>
  <c r="Q36" i="20"/>
  <c r="Q35" i="20"/>
  <c r="Q34" i="20"/>
  <c r="Q33" i="20"/>
  <c r="Q32" i="20"/>
  <c r="Q31" i="20"/>
  <c r="Q30" i="20"/>
  <c r="Q29" i="20"/>
  <c r="Q28" i="20"/>
  <c r="Q27" i="20"/>
  <c r="Q26" i="20"/>
  <c r="Q25" i="20"/>
  <c r="Q24" i="20"/>
  <c r="Q23" i="20"/>
  <c r="M114" i="20"/>
  <c r="S81" i="20"/>
  <c r="J222" i="20"/>
  <c r="N101" i="20"/>
  <c r="P51" i="20"/>
  <c r="F37" i="1"/>
  <c r="D30" i="1"/>
  <c r="G37" i="1"/>
</calcChain>
</file>

<file path=xl/sharedStrings.xml><?xml version="1.0" encoding="utf-8"?>
<sst xmlns="http://schemas.openxmlformats.org/spreadsheetml/2006/main" count="861" uniqueCount="238">
  <si>
    <t>Instructions for filling out Prevention Budget Template</t>
  </si>
  <si>
    <t>When preparing the budget, you should budget for all costs that your organization will incur in carrying out the System Agency program</t>
  </si>
  <si>
    <t>All gray cells are locked, only fill out green cells.</t>
  </si>
  <si>
    <t>Budget for only the required match. For example: If the required match is 5%, then only budget for 5%.  If budgeted match is more than the requirement, budget will be returned to grantee for revision.</t>
  </si>
  <si>
    <t>Prevention Master Summary</t>
  </si>
  <si>
    <r>
      <rPr>
        <b/>
        <sz val="11"/>
        <color indexed="8"/>
        <rFont val="Verdana"/>
        <family val="2"/>
      </rPr>
      <t>Organization Name:</t>
    </r>
    <r>
      <rPr>
        <sz val="11"/>
        <color indexed="8"/>
        <rFont val="Verdana"/>
        <family val="2"/>
      </rPr>
      <t xml:space="preserve"> Enter your agency's legal name</t>
    </r>
  </si>
  <si>
    <r>
      <rPr>
        <b/>
        <sz val="11"/>
        <color indexed="8"/>
        <rFont val="Verdana"/>
        <family val="2"/>
      </rPr>
      <t>Contract Number:</t>
    </r>
    <r>
      <rPr>
        <sz val="11"/>
        <color indexed="8"/>
        <rFont val="Verdana"/>
        <family val="2"/>
      </rPr>
      <t xml:space="preserve"> If known, enter contract number.  Enter N/A if contract number is not known</t>
    </r>
  </si>
  <si>
    <r>
      <rPr>
        <b/>
        <sz val="11"/>
        <color indexed="8"/>
        <rFont val="Verdana"/>
        <family val="2"/>
      </rPr>
      <t>Prevention Program(s) Contracted to Provide:</t>
    </r>
    <r>
      <rPr>
        <sz val="11"/>
        <color indexed="8"/>
        <rFont val="Verdana"/>
        <family val="2"/>
      </rPr>
      <t xml:space="preserve"> Enter all of the Program IDs that your agency will be contracted to provide services</t>
    </r>
  </si>
  <si>
    <r>
      <rPr>
        <b/>
        <sz val="11"/>
        <color indexed="8"/>
        <rFont val="Verdana"/>
        <family val="2"/>
      </rPr>
      <t>Region:</t>
    </r>
    <r>
      <rPr>
        <sz val="11"/>
        <color indexed="8"/>
        <rFont val="Verdana"/>
        <family val="2"/>
      </rPr>
      <t xml:space="preserve"> Select region to be served in drop down box</t>
    </r>
  </si>
  <si>
    <r>
      <rPr>
        <b/>
        <sz val="11"/>
        <color theme="1"/>
        <rFont val="Verdana"/>
        <family val="2"/>
      </rPr>
      <t>Fiscal Year:</t>
    </r>
    <r>
      <rPr>
        <sz val="11"/>
        <color theme="1"/>
        <rFont val="Verdana"/>
        <family val="2"/>
      </rPr>
      <t xml:space="preserve"> Enter Fiscal Year of budget: fiscal years run from September to August.</t>
    </r>
  </si>
  <si>
    <r>
      <t xml:space="preserve">Total Contract Value (System Agency+Match):  </t>
    </r>
    <r>
      <rPr>
        <sz val="11"/>
        <color theme="1"/>
        <rFont val="Verdana"/>
        <family val="2"/>
      </rPr>
      <t>Total Contract Value of all Prevention Contracts your agency is contracted to provide services.</t>
    </r>
  </si>
  <si>
    <r>
      <t xml:space="preserve">Date Submitted to HHSC: </t>
    </r>
    <r>
      <rPr>
        <sz val="11"/>
        <color theme="1"/>
        <rFont val="Verdana"/>
        <family val="2"/>
      </rPr>
      <t>Date you submitted to HHSC for review and approval.</t>
    </r>
  </si>
  <si>
    <t>Budget Categories</t>
  </si>
  <si>
    <t>No entry required.  Columns populated from the individual program tabs.</t>
  </si>
  <si>
    <t>Subcontracting</t>
  </si>
  <si>
    <t>No entry required.  This is the percentage of the contract that is being sub-contracted.</t>
  </si>
  <si>
    <t>Match Contributions</t>
  </si>
  <si>
    <r>
      <rPr>
        <b/>
        <sz val="11"/>
        <color theme="1"/>
        <rFont val="Verdana"/>
        <family val="2"/>
      </rPr>
      <t>Required Match Percentage:</t>
    </r>
    <r>
      <rPr>
        <sz val="11"/>
        <color theme="1"/>
        <rFont val="Verdana"/>
        <family val="2"/>
      </rPr>
      <t xml:space="preserve"> No entry required. Required match is 5%.</t>
    </r>
  </si>
  <si>
    <r>
      <rPr>
        <b/>
        <sz val="11"/>
        <color theme="1"/>
        <rFont val="Verdana"/>
        <family val="2"/>
      </rPr>
      <t>Source of Cash Match funds:</t>
    </r>
    <r>
      <rPr>
        <sz val="11"/>
        <color theme="1"/>
        <rFont val="Verdana"/>
        <family val="2"/>
      </rPr>
      <t xml:space="preserve"> Enter the source of the Cash Match funds that are entered onto the categorical sheets of this budget</t>
    </r>
  </si>
  <si>
    <r>
      <rPr>
        <b/>
        <sz val="11"/>
        <color theme="1"/>
        <rFont val="Verdana"/>
        <family val="2"/>
      </rPr>
      <t xml:space="preserve">Source of In Kind Match Funds: </t>
    </r>
    <r>
      <rPr>
        <sz val="11"/>
        <color theme="1"/>
        <rFont val="Verdana"/>
        <family val="2"/>
      </rPr>
      <t>Enter the source of the In Kind Match funds that are entered onto the categorical sheets of this budget</t>
    </r>
  </si>
  <si>
    <t>Program Income</t>
  </si>
  <si>
    <r>
      <rPr>
        <b/>
        <sz val="11"/>
        <color theme="1"/>
        <rFont val="Verdana"/>
        <family val="2"/>
      </rPr>
      <t>Projected Earnings:</t>
    </r>
    <r>
      <rPr>
        <sz val="11"/>
        <color theme="1"/>
        <rFont val="Verdana"/>
        <family val="2"/>
      </rPr>
      <t xml:space="preserve"> Enter the dollar amount for Program Income</t>
    </r>
  </si>
  <si>
    <r>
      <rPr>
        <b/>
        <sz val="11"/>
        <color theme="1"/>
        <rFont val="Verdana"/>
        <family val="2"/>
      </rPr>
      <t>Source of Earnings:</t>
    </r>
    <r>
      <rPr>
        <sz val="11"/>
        <color theme="1"/>
        <rFont val="Verdana"/>
        <family val="2"/>
      </rPr>
      <t xml:space="preserve"> Enter the source for the dollar amount entered into the Projected Earnings box</t>
    </r>
  </si>
  <si>
    <t>Budget Summary Detail</t>
  </si>
  <si>
    <t>Column D</t>
  </si>
  <si>
    <t>System Agency Funds Requested is the amount in each category that HHSC will reimburse.</t>
  </si>
  <si>
    <t>Column E</t>
  </si>
  <si>
    <t>Cash Match is the amounts of Non-System Agency funds used to meet the Match Requirement</t>
  </si>
  <si>
    <t xml:space="preserve">In the green cells, indicate how much of the System Agency Funds Requested will be used as Cash Match. </t>
  </si>
  <si>
    <t>In the example below, there is $1,200.00 in the System Agency Funds Requested column under the Personnel cell and $800.00 in the Fringe Benefits cell. These amounts are populated from the information in each category of the budget.</t>
  </si>
  <si>
    <t xml:space="preserve">In the Cash Match column, indicate how much Cash Match is applied to the match requirement. </t>
  </si>
  <si>
    <t>The System Agency Funds Requested cell has reduced by the amount indicted in the Cash Match column.</t>
  </si>
  <si>
    <t>Column F</t>
  </si>
  <si>
    <t>In-Kind is populated from each category that indicates there is In-kind match being reported. These cells can only be changed in each of the category details.</t>
  </si>
  <si>
    <t>Column G</t>
  </si>
  <si>
    <t>Category Total takes the totals from columns D, E, &amp; F.</t>
  </si>
  <si>
    <t>In the System Agency Funds Requested column, the "Totals" cell at the bottom of the chart should only be the amount awarded.</t>
  </si>
  <si>
    <t>Personnel Category Detail</t>
  </si>
  <si>
    <r>
      <t xml:space="preserve">The Personnel category includes the applicable portion of the gross salaries of employees who perform activities directly related to the contract’s Statement of
Work. The time an employee spends on these activities must be either charged directly or allocated to programs according to the relative benefit received from the
functions performed by the employee. Salaries of employees involved in determining eligibility, billing third party payers, and medical records may be classified as direct costs and budgeted under the Personnel category. The salaries of employees who perform work beneficial to the program, but not directly related to the Statement of Work (e.g., executive office, accounting office, etc.) are included in the indirect category.
The cost of employees performing direct activities cannot be included in determining an organization’s indirect cost rate or be allocated as an indirect cost.
Employees who work on both direct and indirect activities must document the actual time worked on each activity.
</t>
    </r>
    <r>
      <rPr>
        <b/>
        <sz val="11"/>
        <rFont val="Verdana"/>
        <family val="2"/>
      </rPr>
      <t xml:space="preserve">Example: </t>
    </r>
    <r>
      <rPr>
        <sz val="11"/>
        <rFont val="Verdana"/>
        <family val="2"/>
      </rPr>
      <t>The Chief Executive Officer (CEO) may work three hours on a given day performing program activities and five hours performing general
administrative activities. The CEO keeps a written record of the time worked on the two different activities to satisfy documentation requirements.</t>
    </r>
  </si>
  <si>
    <t>Personnel</t>
  </si>
  <si>
    <r>
      <rPr>
        <b/>
        <sz val="11"/>
        <color indexed="8"/>
        <rFont val="Verdana"/>
        <family val="2"/>
      </rPr>
      <t>Functional Title:</t>
    </r>
    <r>
      <rPr>
        <sz val="11"/>
        <color indexed="8"/>
        <rFont val="Verdana"/>
        <family val="2"/>
      </rPr>
      <t xml:space="preserve"> Enter the title of the position performing activities that support the program being budgeted. These positions must be direct staff positions or volunteers. </t>
    </r>
  </si>
  <si>
    <r>
      <rPr>
        <b/>
        <sz val="11"/>
        <color indexed="8"/>
        <rFont val="Verdana"/>
        <family val="2"/>
      </rPr>
      <t>Justification:</t>
    </r>
    <r>
      <rPr>
        <sz val="11"/>
        <color indexed="8"/>
        <rFont val="Verdana"/>
        <family val="2"/>
      </rPr>
      <t xml:space="preserve"> Enter the purpose the position(s) serves in supporting the program</t>
    </r>
  </si>
  <si>
    <r>
      <rPr>
        <b/>
        <sz val="11"/>
        <color indexed="8"/>
        <rFont val="Verdana"/>
        <family val="2"/>
      </rPr>
      <t>Total Avg. Monthly Salary:</t>
    </r>
    <r>
      <rPr>
        <sz val="11"/>
        <color indexed="8"/>
        <rFont val="Verdana"/>
        <family val="2"/>
      </rPr>
      <t xml:space="preserve"> Enter the average monthly salary under this title</t>
    </r>
  </si>
  <si>
    <r>
      <rPr>
        <b/>
        <sz val="11"/>
        <color indexed="8"/>
        <rFont val="Verdana"/>
        <family val="2"/>
      </rPr>
      <t>Number of Months:</t>
    </r>
    <r>
      <rPr>
        <sz val="11"/>
        <color indexed="8"/>
        <rFont val="Verdana"/>
        <family val="2"/>
      </rPr>
      <t xml:space="preserve"> Enter the average number of months this title will be paid in support of this program</t>
    </r>
  </si>
  <si>
    <r>
      <rPr>
        <b/>
        <sz val="11"/>
        <color indexed="8"/>
        <rFont val="Verdana"/>
        <family val="2"/>
      </rPr>
      <t>Funding Source:</t>
    </r>
    <r>
      <rPr>
        <sz val="11"/>
        <color indexed="8"/>
        <rFont val="Verdana"/>
        <family val="2"/>
      </rPr>
      <t xml:space="preserve"> Select the funding source: System Agency Funds (Funds that will be reimbursed by HHSC) or Cash Match (Funds paid by another funding source), or Non System Agency Funds (In-Kind Match that would not be paid by HHSC)</t>
    </r>
  </si>
  <si>
    <t>Fringe benefits</t>
  </si>
  <si>
    <r>
      <rPr>
        <b/>
        <sz val="11"/>
        <color indexed="8"/>
        <rFont val="Verdana"/>
        <family val="2"/>
      </rPr>
      <t>Total Fringe Benefit Rate:</t>
    </r>
    <r>
      <rPr>
        <sz val="11"/>
        <color indexed="8"/>
        <rFont val="Verdana"/>
        <family val="2"/>
      </rPr>
      <t xml:space="preserve"> Enter either the percentage to Salaries or the dollar amount of the Fringe Benefits.</t>
    </r>
  </si>
  <si>
    <r>
      <rPr>
        <b/>
        <sz val="11"/>
        <color indexed="8"/>
        <rFont val="Verdana"/>
        <family val="2"/>
      </rPr>
      <t xml:space="preserve">Fringe Benefits Amounts: </t>
    </r>
    <r>
      <rPr>
        <sz val="11"/>
        <color indexed="8"/>
        <rFont val="Verdana"/>
        <family val="2"/>
      </rPr>
      <t>The amounts listed are based on the Fringe Benefit amount entered as compared to the amounts of Cash and In Kind listed in Salaries</t>
    </r>
  </si>
  <si>
    <r>
      <rPr>
        <b/>
        <sz val="11"/>
        <color indexed="8"/>
        <rFont val="Verdana"/>
        <family val="2"/>
      </rPr>
      <t>List types of costs:</t>
    </r>
    <r>
      <rPr>
        <sz val="11"/>
        <color indexed="8"/>
        <rFont val="Verdana"/>
        <family val="2"/>
      </rPr>
      <t xml:space="preserve"> List general items that make up the fringe benefit package</t>
    </r>
  </si>
  <si>
    <t>Travel Category Detail</t>
  </si>
  <si>
    <t>Travel costs are the expenses for transportation, lodging, subsistence, and related items incurred by employees who are in travel status on official business of the
grantee. Such costs may be charged on an actual cost basis, or on a per diem or mileage basis in lieu of actual costs incurred. When a method or combination of
methods is used, it must:
● be applied to an entire trip;
● result in charges consistent with those normally allowed in like circumstances in the grantee’s non-grant-funded activities; and
● comply with the grantee’s written travel reimbursement policies or the State of Texas Travel Policy based on which one is being used by grantee.
Pre-paid travel costs are prepaid expenses recorded as assets until they are incurred. Out-of-state travel requires pre-approval from HHS.
Conference fees and travel costs related to client transportation are reported in the Other cost category.</t>
  </si>
  <si>
    <r>
      <rPr>
        <b/>
        <sz val="11"/>
        <color indexed="8"/>
        <rFont val="Verdana"/>
        <family val="2"/>
      </rPr>
      <t>Indicate Policy Used:</t>
    </r>
    <r>
      <rPr>
        <sz val="11"/>
        <color theme="1"/>
        <rFont val="Verdana"/>
        <family val="2"/>
      </rPr>
      <t xml:space="preserve"> Select the Travel Policy to be used for your agency</t>
    </r>
  </si>
  <si>
    <t>Conference / Workshop Travel Costs</t>
  </si>
  <si>
    <r>
      <rPr>
        <b/>
        <sz val="11"/>
        <color indexed="8"/>
        <rFont val="Verdana"/>
        <family val="2"/>
      </rPr>
      <t>Description of Conference/Workshop:</t>
    </r>
    <r>
      <rPr>
        <sz val="11"/>
        <color theme="1"/>
        <rFont val="Verdana"/>
        <family val="2"/>
      </rPr>
      <t xml:space="preserve"> Enter the name of the conference/workshop</t>
    </r>
  </si>
  <si>
    <r>
      <rPr>
        <b/>
        <sz val="11"/>
        <color indexed="8"/>
        <rFont val="Verdana"/>
        <family val="2"/>
      </rPr>
      <t>Justification:</t>
    </r>
    <r>
      <rPr>
        <sz val="11"/>
        <color theme="1"/>
        <rFont val="Verdana"/>
        <family val="2"/>
      </rPr>
      <t xml:space="preserve"> Enter the purpose the conference/workshop serves in supporting the program</t>
    </r>
  </si>
  <si>
    <r>
      <rPr>
        <b/>
        <sz val="11"/>
        <color indexed="8"/>
        <rFont val="Verdana"/>
        <family val="2"/>
      </rPr>
      <t>Location City/State:</t>
    </r>
    <r>
      <rPr>
        <sz val="11"/>
        <color theme="1"/>
        <rFont val="Verdana"/>
        <family val="2"/>
      </rPr>
      <t xml:space="preserve"> Enter the location (City/State) where the conference/workshop will be held</t>
    </r>
  </si>
  <si>
    <r>
      <rPr>
        <b/>
        <sz val="11"/>
        <color indexed="8"/>
        <rFont val="Verdana"/>
        <family val="2"/>
      </rPr>
      <t>Number of Days:</t>
    </r>
    <r>
      <rPr>
        <sz val="11"/>
        <color theme="1"/>
        <rFont val="Verdana"/>
        <family val="2"/>
      </rPr>
      <t xml:space="preserve"> Enter the number of days personnel will be in travel status for the conference/workshop</t>
    </r>
  </si>
  <si>
    <r>
      <rPr>
        <b/>
        <sz val="11"/>
        <color indexed="8"/>
        <rFont val="Verdana"/>
        <family val="2"/>
      </rPr>
      <t>Number of Employees:</t>
    </r>
    <r>
      <rPr>
        <sz val="11"/>
        <color theme="1"/>
        <rFont val="Verdana"/>
        <family val="2"/>
      </rPr>
      <t xml:space="preserve"> Enter the total number of FTEs attending the conference/workshop</t>
    </r>
  </si>
  <si>
    <r>
      <rPr>
        <b/>
        <sz val="11"/>
        <color indexed="8"/>
        <rFont val="Verdana"/>
        <family val="2"/>
      </rPr>
      <t>Total Auto Mileage Cost:</t>
    </r>
    <r>
      <rPr>
        <sz val="11"/>
        <color theme="1"/>
        <rFont val="Verdana"/>
        <family val="2"/>
      </rPr>
      <t xml:space="preserve"> If using a personal vehicle, enter the total amount to be reimbursed to travel to attend the conference/workshop</t>
    </r>
  </si>
  <si>
    <r>
      <t>Airfare:</t>
    </r>
    <r>
      <rPr>
        <sz val="11"/>
        <color theme="1"/>
        <rFont val="Verdana"/>
        <family val="2"/>
      </rPr>
      <t xml:space="preserve"> If travelling by air, enter the total cost of plane fare for all travelers</t>
    </r>
  </si>
  <si>
    <r>
      <rPr>
        <b/>
        <sz val="11"/>
        <color indexed="8"/>
        <rFont val="Verdana"/>
        <family val="2"/>
      </rPr>
      <t>Meals:</t>
    </r>
    <r>
      <rPr>
        <sz val="11"/>
        <color theme="1"/>
        <rFont val="Verdana"/>
        <family val="2"/>
      </rPr>
      <t xml:space="preserve"> Enter the total amount to be spent on meals while in travel status for the conference/workshop</t>
    </r>
  </si>
  <si>
    <r>
      <rPr>
        <b/>
        <sz val="11"/>
        <color indexed="8"/>
        <rFont val="Verdana"/>
        <family val="2"/>
      </rPr>
      <t>Lodging:</t>
    </r>
    <r>
      <rPr>
        <sz val="11"/>
        <color theme="1"/>
        <rFont val="Verdana"/>
        <family val="2"/>
      </rPr>
      <t xml:space="preserve"> Enter the total amount to be spent on lodging while in travel status for the conference/workshop</t>
    </r>
  </si>
  <si>
    <r>
      <rPr>
        <b/>
        <sz val="11"/>
        <color indexed="8"/>
        <rFont val="Verdana"/>
        <family val="2"/>
      </rPr>
      <t>Other Costs:</t>
    </r>
    <r>
      <rPr>
        <sz val="11"/>
        <color theme="1"/>
        <rFont val="Verdana"/>
        <family val="2"/>
      </rPr>
      <t xml:space="preserve"> Enter the total amount to be spent on other costs while in travel status for the conference/workshop</t>
    </r>
  </si>
  <si>
    <r>
      <rPr>
        <b/>
        <sz val="11"/>
        <color indexed="8"/>
        <rFont val="Verdana"/>
        <family val="2"/>
      </rPr>
      <t xml:space="preserve">          Note: </t>
    </r>
    <r>
      <rPr>
        <sz val="11"/>
        <color theme="1"/>
        <rFont val="Verdana"/>
        <family val="2"/>
      </rPr>
      <t xml:space="preserve">Other Costs may include; taxi fare, parking cost, or incidentals required to be paid while in travel status.  Costs </t>
    </r>
  </si>
  <si>
    <t xml:space="preserve">                    must NOT include: conference/workshop fees (fees are entered in the Other category), tips for eating or parking, cost of food greater</t>
  </si>
  <si>
    <t xml:space="preserve">                    than the daily allowance as stated by the Travel Policy used, or costs to repair or make presentable items used while in travel status</t>
  </si>
  <si>
    <r>
      <rPr>
        <b/>
        <sz val="11"/>
        <color indexed="8"/>
        <rFont val="Verdana"/>
        <family val="2"/>
      </rPr>
      <t>Funding Source:</t>
    </r>
    <r>
      <rPr>
        <sz val="11"/>
        <color theme="1"/>
        <rFont val="Verdana"/>
        <family val="2"/>
      </rPr>
      <t xml:space="preserve"> Select the funding source: System Agency Funds (Funds that will be reimbursed by HHSC) or Cash Match (Funds paid by another funding source), or Non System Agency Funds (In-Kind Match that would not be paid by HHSC)</t>
    </r>
  </si>
  <si>
    <t>Other / Local Travel Costs</t>
  </si>
  <si>
    <r>
      <rPr>
        <b/>
        <sz val="11"/>
        <color indexed="8"/>
        <rFont val="Verdana"/>
        <family val="2"/>
      </rPr>
      <t>Justification:</t>
    </r>
    <r>
      <rPr>
        <sz val="11"/>
        <color theme="1"/>
        <rFont val="Verdana"/>
        <family val="2"/>
      </rPr>
      <t xml:space="preserve"> Enter the purpose the travel serves in supporting the program</t>
    </r>
  </si>
  <si>
    <r>
      <rPr>
        <b/>
        <sz val="11"/>
        <color indexed="8"/>
        <rFont val="Verdana"/>
        <family val="2"/>
      </rPr>
      <t>Mileage Reimbursement Rate:</t>
    </r>
    <r>
      <rPr>
        <sz val="11"/>
        <color theme="1"/>
        <rFont val="Verdana"/>
        <family val="2"/>
      </rPr>
      <t xml:space="preserve"> Enter the rate to be reimbursed for each mile travelled</t>
    </r>
  </si>
  <si>
    <r>
      <rPr>
        <b/>
        <sz val="11"/>
        <color indexed="8"/>
        <rFont val="Verdana"/>
        <family val="2"/>
      </rPr>
      <t>Number of Miles:</t>
    </r>
    <r>
      <rPr>
        <sz val="11"/>
        <color theme="1"/>
        <rFont val="Verdana"/>
        <family val="2"/>
      </rPr>
      <t xml:space="preserve"> Enter the number of miles to be travelled during this contract term</t>
    </r>
  </si>
  <si>
    <r>
      <rPr>
        <b/>
        <sz val="11"/>
        <color indexed="8"/>
        <rFont val="Verdana"/>
        <family val="2"/>
      </rPr>
      <t>Mileage Cost:</t>
    </r>
    <r>
      <rPr>
        <sz val="11"/>
        <color theme="1"/>
        <rFont val="Verdana"/>
        <family val="2"/>
      </rPr>
      <t xml:space="preserve"> This column is the result of the Mileage Reimbursement Rate and the Number of Miles</t>
    </r>
  </si>
  <si>
    <r>
      <rPr>
        <b/>
        <sz val="11"/>
        <color indexed="8"/>
        <rFont val="Verdana"/>
        <family val="2"/>
      </rPr>
      <t>Other Costs:</t>
    </r>
    <r>
      <rPr>
        <sz val="11"/>
        <color theme="1"/>
        <rFont val="Verdana"/>
        <family val="2"/>
      </rPr>
      <t xml:space="preserve"> Enter the total of other costs associated with this travel, such as parking cost or tolls. </t>
    </r>
  </si>
  <si>
    <t>Note:</t>
  </si>
  <si>
    <t>Explanation of these cost may be requested at the time of budget submission or supporting documentation may be requested at any time during the procurement term.</t>
  </si>
  <si>
    <r>
      <rPr>
        <b/>
        <sz val="11"/>
        <color indexed="8"/>
        <rFont val="Verdana"/>
        <family val="2"/>
      </rPr>
      <t xml:space="preserve">Funding Source: </t>
    </r>
    <r>
      <rPr>
        <sz val="11"/>
        <color theme="1"/>
        <rFont val="Verdana"/>
        <family val="2"/>
      </rPr>
      <t>Select the funding source: System Agency Funds (Funds that will be reimbursed by HHSC) or Cash Match (Funds paid by another funding source), or Non System Agency Funds (In-Kind Match that would not be paid by HHSC)</t>
    </r>
  </si>
  <si>
    <t>Equipment Category Detail</t>
  </si>
  <si>
    <t>The Equipment budget category includes Equipment, Real Property, and Other Intangible Property with a requisition cost of $5,000 or more for each item purchased. Purchases of property and equipment will be authorized by HHS within the budget of the contract between HHS and the grantee.
HHS grant contracts may require purchases of equipment to be initiated within a specified period of the contract term. Purchases not initiated within a specified
period may result in the unavailability of grant funds for equipment unless a reauthorization is approved after a written request to HHS by the grantee. This request will document the continued need for the asset to be purchased to fulfill the program’s objective(s).</t>
  </si>
  <si>
    <r>
      <rPr>
        <b/>
        <sz val="11"/>
        <color indexed="8"/>
        <rFont val="Verdana"/>
        <family val="2"/>
      </rPr>
      <t>Description of Item:</t>
    </r>
    <r>
      <rPr>
        <sz val="11"/>
        <color theme="1"/>
        <rFont val="Verdana"/>
        <family val="2"/>
      </rPr>
      <t xml:space="preserve"> Enter the description of the equipment that supports the program being budgeted</t>
    </r>
  </si>
  <si>
    <r>
      <rPr>
        <b/>
        <sz val="11"/>
        <color indexed="8"/>
        <rFont val="Verdana"/>
        <family val="2"/>
      </rPr>
      <t>Purpose &amp; Justification:</t>
    </r>
    <r>
      <rPr>
        <sz val="11"/>
        <color theme="1"/>
        <rFont val="Verdana"/>
        <family val="2"/>
      </rPr>
      <t xml:space="preserve"> Enter the purpose the equipment serves in supporting the program</t>
    </r>
  </si>
  <si>
    <r>
      <rPr>
        <b/>
        <sz val="11"/>
        <color indexed="8"/>
        <rFont val="Verdana"/>
        <family val="2"/>
      </rPr>
      <t>Number of Units:</t>
    </r>
    <r>
      <rPr>
        <sz val="11"/>
        <color theme="1"/>
        <rFont val="Verdana"/>
        <family val="2"/>
      </rPr>
      <t xml:space="preserve"> Enter the number of items to be purchased</t>
    </r>
  </si>
  <si>
    <r>
      <rPr>
        <b/>
        <sz val="11"/>
        <color indexed="8"/>
        <rFont val="Verdana"/>
        <family val="2"/>
      </rPr>
      <t>Cost per Unit:</t>
    </r>
    <r>
      <rPr>
        <sz val="11"/>
        <color theme="1"/>
        <rFont val="Verdana"/>
        <family val="2"/>
      </rPr>
      <t xml:space="preserve"> Enter the cost of the item</t>
    </r>
  </si>
  <si>
    <r>
      <rPr>
        <b/>
        <sz val="11"/>
        <color indexed="8"/>
        <rFont val="Verdana"/>
        <family val="2"/>
      </rPr>
      <t>Funding Source:</t>
    </r>
    <r>
      <rPr>
        <sz val="11"/>
        <color theme="1"/>
        <rFont val="Verdana"/>
        <family val="2"/>
      </rPr>
      <t xml:space="preserve"> Select the funding source</t>
    </r>
  </si>
  <si>
    <t>Items purchased as Equipment must be added to the Asset Inventory form (GC-11) and submitted to the CMU annually during closeouts</t>
  </si>
  <si>
    <t>Supplies Category Detail</t>
  </si>
  <si>
    <t>The Supplies Cost category is comprised of two components, consumable supplies and controlled assets. Consumable items are necessary to
fulfill the contract’s Statement of Work. (Examples: Office Supplies; Educational Supplies) Controlled assets are tangible personal property having an acquisition cost of $500 up to $4999.99. (Examples: Sound systems and other audio equipment; Camera – portable, digital, SLR; TVs, video players/recorders; Smartphones, tablets, and other handheld devices; Computer/desktop/laptop; Data projectors)</t>
  </si>
  <si>
    <r>
      <rPr>
        <b/>
        <sz val="11"/>
        <color indexed="8"/>
        <rFont val="Verdana"/>
        <family val="2"/>
      </rPr>
      <t>Description of Item:</t>
    </r>
    <r>
      <rPr>
        <sz val="11"/>
        <color theme="1"/>
        <rFont val="Verdana"/>
        <family val="2"/>
      </rPr>
      <t xml:space="preserve"> Enter the description of the supply item that supports the program being budgeted</t>
    </r>
  </si>
  <si>
    <r>
      <rPr>
        <b/>
        <sz val="11"/>
        <color indexed="8"/>
        <rFont val="Verdana"/>
        <family val="2"/>
      </rPr>
      <t>Purpose &amp; Justification:</t>
    </r>
    <r>
      <rPr>
        <sz val="11"/>
        <color theme="1"/>
        <rFont val="Verdana"/>
        <family val="2"/>
      </rPr>
      <t xml:space="preserve"> Enter the purpose the item(s) serves in supporting the program</t>
    </r>
  </si>
  <si>
    <r>
      <rPr>
        <b/>
        <sz val="11"/>
        <color indexed="8"/>
        <rFont val="Verdana"/>
        <family val="2"/>
      </rPr>
      <t>Total Cost:</t>
    </r>
    <r>
      <rPr>
        <sz val="11"/>
        <color theme="1"/>
        <rFont val="Verdana"/>
        <family val="2"/>
      </rPr>
      <t xml:space="preserve"> Enter the total annual cost for the item listed</t>
    </r>
  </si>
  <si>
    <t>Items purchased as Controlled Assets must be added to the Asset Inventory form (GC-11) and submitted to the CMU annually during closeouts</t>
  </si>
  <si>
    <t>Contractual Category Detail</t>
  </si>
  <si>
    <t>The Contractual cost category should include contracts for the provision of goods and services that are directly associated with carrying out the Statement of Work.
This includes:
● subawards that delegate substantive portions of the Statement of Work or convey property to a sub-grantee; and
● contracts for the provision of goods or services directly related to carrying out activities in the Statement of Work to a contractor (e.g., lab services,
physicians, radiology).
Contracts for the provision of goods or services that are not directly related to carrying out the HHS program (e.g., general and administrative services,
maintenance, copier) are considered contractor contracts and are appropriately budgeted in the categories of Other costs or Indirect Costs.</t>
  </si>
  <si>
    <r>
      <rPr>
        <b/>
        <sz val="11"/>
        <color indexed="8"/>
        <rFont val="Verdana"/>
        <family val="2"/>
      </rPr>
      <t>Contractor:</t>
    </r>
    <r>
      <rPr>
        <sz val="11"/>
        <color indexed="8"/>
        <rFont val="Verdana"/>
        <family val="2"/>
      </rPr>
      <t xml:space="preserve"> Enter the contractor name performing activities that support the program being budgeted</t>
    </r>
  </si>
  <si>
    <r>
      <rPr>
        <b/>
        <sz val="11"/>
        <color indexed="8"/>
        <rFont val="Verdana"/>
        <family val="2"/>
      </rPr>
      <t>Type:</t>
    </r>
    <r>
      <rPr>
        <sz val="11"/>
        <color indexed="8"/>
        <rFont val="Verdana"/>
        <family val="2"/>
      </rPr>
      <t xml:space="preserve"> Select the contractor type.  Subrecipient, Vendor, TBD (To Be Determined) </t>
    </r>
  </si>
  <si>
    <r>
      <rPr>
        <b/>
        <sz val="11"/>
        <color indexed="8"/>
        <rFont val="Verdana"/>
        <family val="2"/>
      </rPr>
      <t>Description of Services:</t>
    </r>
    <r>
      <rPr>
        <sz val="11"/>
        <color indexed="8"/>
        <rFont val="Verdana"/>
        <family val="2"/>
      </rPr>
      <t xml:space="preserve"> Enter the type of activities this contractor will perform</t>
    </r>
  </si>
  <si>
    <r>
      <rPr>
        <b/>
        <sz val="11"/>
        <color indexed="8"/>
        <rFont val="Verdana"/>
        <family val="2"/>
      </rPr>
      <t>Justification:</t>
    </r>
    <r>
      <rPr>
        <sz val="11"/>
        <color indexed="8"/>
        <rFont val="Verdana"/>
        <family val="2"/>
      </rPr>
      <t xml:space="preserve"> Enter the purpose the contractor serves in supporting the program</t>
    </r>
  </si>
  <si>
    <r>
      <rPr>
        <b/>
        <sz val="11"/>
        <color indexed="8"/>
        <rFont val="Verdana"/>
        <family val="2"/>
      </rPr>
      <t>Payment Basis:</t>
    </r>
    <r>
      <rPr>
        <sz val="11"/>
        <color indexed="8"/>
        <rFont val="Verdana"/>
        <family val="2"/>
      </rPr>
      <t xml:space="preserve"> Select the payment schedule. Hourly, Weekly, Monthly, Unit Rate, Lump Sum</t>
    </r>
  </si>
  <si>
    <r>
      <rPr>
        <b/>
        <sz val="11"/>
        <color indexed="8"/>
        <rFont val="Verdana"/>
        <family val="2"/>
      </rPr>
      <t>Payment Rate:</t>
    </r>
    <r>
      <rPr>
        <sz val="11"/>
        <color indexed="8"/>
        <rFont val="Verdana"/>
        <family val="2"/>
      </rPr>
      <t xml:space="preserve"> Enter the dollar amount to be paid based on the Payment Basis</t>
    </r>
  </si>
  <si>
    <r>
      <rPr>
        <b/>
        <sz val="11"/>
        <color indexed="8"/>
        <rFont val="Verdana"/>
        <family val="2"/>
      </rPr>
      <t>Number of Payments:</t>
    </r>
    <r>
      <rPr>
        <sz val="11"/>
        <color indexed="8"/>
        <rFont val="Verdana"/>
        <family val="2"/>
      </rPr>
      <t xml:space="preserve"> Enter the number of times this contractor will be paid in support of this program</t>
    </r>
  </si>
  <si>
    <r>
      <rPr>
        <b/>
        <sz val="11"/>
        <color indexed="8"/>
        <rFont val="Verdana"/>
        <family val="2"/>
      </rPr>
      <t>Total Cost:</t>
    </r>
    <r>
      <rPr>
        <sz val="11"/>
        <color indexed="8"/>
        <rFont val="Verdana"/>
        <family val="2"/>
      </rPr>
      <t xml:space="preserve"> Enter the total dollar amount to be paid to this contractor for this contract term</t>
    </r>
  </si>
  <si>
    <t>Other Category Detail</t>
  </si>
  <si>
    <r>
      <t xml:space="preserve">All other allowable direct costs not listed in any of the above categories are to be included in the Other costs category. Typical costs that may be budgeted in the other costs category are the grantee’s share of:
● advertising directly related to the program activities specified in the contract’s Statement of Work;
</t>
    </r>
    <r>
      <rPr>
        <sz val="11"/>
        <rFont val="Verdana"/>
        <family val="2"/>
      </rPr>
      <t xml:space="preserve">● general and patient transportation;
</t>
    </r>
    <r>
      <rPr>
        <sz val="11"/>
        <rFont val="Verdana"/>
        <family val="2"/>
      </rPr>
      <t xml:space="preserve">● postage and shipping;
● printing and reproduction expenses;
● registration fees;
</t>
    </r>
    <r>
      <rPr>
        <sz val="11"/>
        <rFont val="Verdana"/>
        <family val="2"/>
      </rPr>
      <t xml:space="preserve">● space and equipment rental;
● training costs and speaker’s fees;
</t>
    </r>
    <r>
      <rPr>
        <sz val="11"/>
        <rFont val="Verdana"/>
        <family val="2"/>
      </rPr>
      <t>● vehicle maintenance costs.</t>
    </r>
  </si>
  <si>
    <r>
      <rPr>
        <b/>
        <sz val="11"/>
        <color theme="1"/>
        <rFont val="Arial"/>
        <family val="2"/>
      </rPr>
      <t>Description of item:</t>
    </r>
    <r>
      <rPr>
        <sz val="11"/>
        <color theme="1"/>
        <rFont val="Arial"/>
        <family val="2"/>
      </rPr>
      <t xml:space="preserve"> Enter a description of item that supports the program being budgeted</t>
    </r>
  </si>
  <si>
    <r>
      <rPr>
        <b/>
        <sz val="11"/>
        <color theme="1"/>
        <rFont val="Arial"/>
        <family val="2"/>
      </rPr>
      <t>Purpose &amp; Justification:</t>
    </r>
    <r>
      <rPr>
        <sz val="11"/>
        <color theme="1"/>
        <rFont val="Arial"/>
        <family val="2"/>
      </rPr>
      <t xml:space="preserve"> Enter the purpose the item(s) serves in supporting the program</t>
    </r>
  </si>
  <si>
    <r>
      <rPr>
        <b/>
        <sz val="11"/>
        <color theme="1"/>
        <rFont val="Arial"/>
        <family val="2"/>
      </rPr>
      <t>Funding Source:</t>
    </r>
    <r>
      <rPr>
        <sz val="11"/>
        <color theme="1"/>
        <rFont val="Arial"/>
        <family val="2"/>
      </rPr>
      <t xml:space="preserve"> Select the funding source: System Agency Funds (Funds that will be reimbursed by HHSC) or Cash Match (Funds paid by another funding source), or Non System Agency Funds (In-Kind Match that would not be paid by HHSC)</t>
    </r>
  </si>
  <si>
    <r>
      <rPr>
        <b/>
        <sz val="11"/>
        <color theme="1"/>
        <rFont val="Arial"/>
        <family val="2"/>
      </rPr>
      <t>Total Cost:</t>
    </r>
    <r>
      <rPr>
        <sz val="11"/>
        <color theme="1"/>
        <rFont val="Arial"/>
        <family val="2"/>
      </rPr>
      <t xml:space="preserve"> Enter the total dollar amount to be paid to this contractor for this contract term</t>
    </r>
  </si>
  <si>
    <t>Indirect Category Detail</t>
  </si>
  <si>
    <t xml:space="preserve">HHS will recognize a Federally approved indirect cost rate agreement, recognize the 10% de minimis rate for qualifying entities, or may consider negotiating a rate
directly with the grantee. The Indirect Cost Rate Proposal is the documentation to substantiate a request for the establishment of an appropriate indirect cost rate
agreement.
If the grantee doesn't have a recognized Federally approved indirect cost rate agreement, the grantee must submit an Indirect Cost Rate Proposal to HHSC for approval. Upon approval, the grantee must use the established indirect cost rate for all grants regardless of funding source.  The portal to start negotiations of the indirect cost rate agreement with HHSC: </t>
  </si>
  <si>
    <t>https://texashhs.secure.force.com/GranteeLandingPage/</t>
  </si>
  <si>
    <t>For more information concerning indirect cost rate:</t>
  </si>
  <si>
    <t>https://hhs.texas.gov/doing-business-hhs/grants/indirect-cost-rates</t>
  </si>
  <si>
    <t>Indirect Cost Basis</t>
  </si>
  <si>
    <t>Select the Indirect Cost Basis by selecting the radial button.</t>
  </si>
  <si>
    <t>Enter the corresponding information for the selection made</t>
  </si>
  <si>
    <t>Indirect Costs</t>
  </si>
  <si>
    <t>Enter the dollar amounts in the Cash and In Kind Match boxes to equal the total budgeted indirect costs</t>
  </si>
  <si>
    <t>Organization Name:</t>
  </si>
  <si>
    <t>Contract Number:</t>
  </si>
  <si>
    <t>Prevention Program(s) Contracted to Provide:</t>
  </si>
  <si>
    <t>Region:</t>
  </si>
  <si>
    <t xml:space="preserve">Fiscal Year: </t>
  </si>
  <si>
    <t>Total Contract Value (System Agency+Match)</t>
  </si>
  <si>
    <t xml:space="preserve">Date Submitted to HHSC: </t>
  </si>
  <si>
    <t>Master Budget Roll-Up</t>
  </si>
  <si>
    <t>System Agency Funds Requested</t>
  </si>
  <si>
    <t>Cash Match</t>
  </si>
  <si>
    <t>Category Total</t>
  </si>
  <si>
    <t>Statewide</t>
  </si>
  <si>
    <t>Fringe Benefits</t>
  </si>
  <si>
    <t>Travel</t>
  </si>
  <si>
    <t>Equipment</t>
  </si>
  <si>
    <t>Supplies</t>
  </si>
  <si>
    <t>Contractual</t>
  </si>
  <si>
    <t>Other</t>
  </si>
  <si>
    <t xml:space="preserve">Total Direct Costs                              </t>
  </si>
  <si>
    <t>Totals</t>
  </si>
  <si>
    <t>Subcontracting Percentage:</t>
  </si>
  <si>
    <t>Required Match Percentage:</t>
  </si>
  <si>
    <t>Calculated Match Percentage:</t>
  </si>
  <si>
    <t xml:space="preserve">Required Match Amount: </t>
  </si>
  <si>
    <t>Calculated Match Amount:</t>
  </si>
  <si>
    <t>Source of Cash Match Funds</t>
  </si>
  <si>
    <t>Source of In Kind Match Funds</t>
  </si>
  <si>
    <t xml:space="preserve">Projected Earnings </t>
  </si>
  <si>
    <t>Source of Earnings</t>
  </si>
  <si>
    <t>System Agency Funds or Cash Match</t>
  </si>
  <si>
    <t>Hourly</t>
  </si>
  <si>
    <t>Central Service Cost Rate</t>
  </si>
  <si>
    <t>Subrecipient</t>
  </si>
  <si>
    <t>In-Kind</t>
  </si>
  <si>
    <t>Daily</t>
  </si>
  <si>
    <t>Indirect Cost Rate</t>
  </si>
  <si>
    <t>Vendor</t>
  </si>
  <si>
    <t>Weekly</t>
  </si>
  <si>
    <t>TBD</t>
  </si>
  <si>
    <t>Non-System Agency Funds</t>
  </si>
  <si>
    <t>Monthly</t>
  </si>
  <si>
    <t>Unit Rate</t>
  </si>
  <si>
    <t>Lump Sum</t>
  </si>
  <si>
    <t xml:space="preserve">Functional Title </t>
  </si>
  <si>
    <t>Justification</t>
  </si>
  <si>
    <t>Total FTE's</t>
  </si>
  <si>
    <t>Total Avg Monthly Salary/Wage</t>
  </si>
  <si>
    <t>Number of Months</t>
  </si>
  <si>
    <t>Funding Source</t>
  </si>
  <si>
    <t>Salary / Wages Requested for Project</t>
  </si>
  <si>
    <t>In Kind Match Total</t>
  </si>
  <si>
    <t>Salary Wage Total</t>
  </si>
  <si>
    <t>Enter either the percentage or cash amount</t>
  </si>
  <si>
    <t xml:space="preserve">Total Fringe Benefit %: </t>
  </si>
  <si>
    <t xml:space="preserve"> </t>
  </si>
  <si>
    <t>or  Total Fringe Benefit $</t>
  </si>
  <si>
    <t>Fringe Benefit Amounts</t>
  </si>
  <si>
    <r>
      <t xml:space="preserve">Cash: </t>
    </r>
    <r>
      <rPr>
        <strike/>
        <sz val="11"/>
        <color indexed="10"/>
        <rFont val="Arial"/>
        <family val="2"/>
      </rPr>
      <t/>
    </r>
  </si>
  <si>
    <t xml:space="preserve">In Kind Match: </t>
  </si>
  <si>
    <t>Fringe Benefits Total:</t>
  </si>
  <si>
    <t>List the types of costs that comprise your organization's fringe benefits</t>
  </si>
  <si>
    <t>Indicate Policy Used</t>
  </si>
  <si>
    <r>
      <rPr>
        <b/>
        <sz val="14"/>
        <color indexed="8"/>
        <rFont val="Arial"/>
        <family val="2"/>
      </rPr>
      <t>Organization's Travel Policy  *</t>
    </r>
    <r>
      <rPr>
        <b/>
        <sz val="14"/>
        <color indexed="10"/>
        <rFont val="Arial"/>
        <family val="2"/>
      </rPr>
      <t xml:space="preserve">   </t>
    </r>
    <r>
      <rPr>
        <b/>
        <sz val="14"/>
        <color indexed="8"/>
        <rFont val="Arial"/>
        <family val="2"/>
      </rPr>
      <t xml:space="preserve">    </t>
    </r>
  </si>
  <si>
    <r>
      <rPr>
        <b/>
        <sz val="14"/>
        <color indexed="10"/>
        <rFont val="Arial"/>
        <family val="2"/>
      </rPr>
      <t>*</t>
    </r>
    <r>
      <rPr>
        <b/>
        <sz val="14"/>
        <color indexed="8"/>
        <rFont val="Arial"/>
        <family val="2"/>
      </rPr>
      <t xml:space="preserve"> Include travel policy in renewal response if using Organization's travel policy</t>
    </r>
  </si>
  <si>
    <t xml:space="preserve"> State of Texas Travel Policy</t>
  </si>
  <si>
    <t>Description of
 Conference / Workshop</t>
  </si>
  <si>
    <t>Location
City/State</t>
  </si>
  <si>
    <t>Number of Days</t>
  </si>
  <si>
    <t>Number of Employees</t>
  </si>
  <si>
    <t>Total Auto Mileage Cost</t>
  </si>
  <si>
    <t>Airfare</t>
  </si>
  <si>
    <t>Meals</t>
  </si>
  <si>
    <t>Lodging</t>
  </si>
  <si>
    <t>Other Costs</t>
  </si>
  <si>
    <t>Total</t>
  </si>
  <si>
    <t>Total In Kind Match for Conference / Workshop</t>
  </si>
  <si>
    <t>Total for Conference / Workshop Travel</t>
  </si>
  <si>
    <t>Mileage Reimbursement Rate</t>
  </si>
  <si>
    <t>Number of Miles</t>
  </si>
  <si>
    <t>Mileage Cost</t>
  </si>
  <si>
    <t>Total Cost</t>
  </si>
  <si>
    <t>Total System Agency Funds or Cash Match for Other / Local Travel</t>
  </si>
  <si>
    <t>Total In-Kind for Other / Local Travel</t>
  </si>
  <si>
    <t>Total for Other / Local Travel</t>
  </si>
  <si>
    <t>Cash Total</t>
  </si>
  <si>
    <t>Total Travel Costs</t>
  </si>
  <si>
    <t>Description of Item</t>
  </si>
  <si>
    <t>Purpose &amp; Justification</t>
  </si>
  <si>
    <t>Number of Units</t>
  </si>
  <si>
    <t>Cost Per Unit</t>
  </si>
  <si>
    <t>Total Amount Requested for Equipment</t>
  </si>
  <si>
    <t>Total Amount Requested for Supplies</t>
  </si>
  <si>
    <t>Contractor</t>
  </si>
  <si>
    <t>Type</t>
  </si>
  <si>
    <t>Description of Services</t>
  </si>
  <si>
    <t>Payment Basis</t>
  </si>
  <si>
    <t>Payment Rate</t>
  </si>
  <si>
    <t>Number of Payments</t>
  </si>
  <si>
    <t>Total Amount Requested for Contractual</t>
  </si>
  <si>
    <t>Total Amount Requested for Other</t>
  </si>
  <si>
    <t>Rate</t>
  </si>
  <si>
    <t>Base</t>
  </si>
  <si>
    <t>Type of Costs Included in the Rate</t>
  </si>
  <si>
    <t xml:space="preserve">The organization’s most recent indirect cost rate approved by a federal cognizant agency or state single audit coordinating agency.  Expired rate agreements are not acceptable.  Attach a copy of the rate agreement to this form.   </t>
  </si>
  <si>
    <t>In-Kind:</t>
  </si>
  <si>
    <t>Total Indirect Costs:</t>
  </si>
  <si>
    <t>CCP PROGRAM</t>
  </si>
  <si>
    <t>YPU PROGRAM</t>
  </si>
  <si>
    <t>YPI PROGRAM</t>
  </si>
  <si>
    <t>YPS PROGRAM</t>
  </si>
  <si>
    <t>PRC PROGRAM</t>
  </si>
  <si>
    <t>Revised 6/2023</t>
  </si>
  <si>
    <t>MASTER SUMMARY PAGE</t>
  </si>
  <si>
    <t>ccbs23</t>
  </si>
  <si>
    <t>Solicitation RFA HHS0013447</t>
  </si>
  <si>
    <t>FORM F:  REQUESTED BUDGET TEMPLATE</t>
  </si>
  <si>
    <t>HHSC Negotiated Indirect Cost Rate</t>
  </si>
  <si>
    <t>System Agency Funds or Cash Match:</t>
  </si>
  <si>
    <t>Personnel Contract Detail</t>
  </si>
  <si>
    <t>System Agency Funds or Cash Match Total</t>
  </si>
  <si>
    <t>Total System Agency Funds or Cash Match for Conference / Workshop</t>
  </si>
  <si>
    <t>Non System Agency funds (In-Kind)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</si>
</sst>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44" formatCode="_(&quot;$&quot;* #,##0.00_);_(&quot;$&quot;* \(#,##0.00\);_(&quot;$&quot;* &quot;-&quot;??_);_(@_)"/>
    <numFmt numFmtId="43" formatCode="_(* #,##0.00_);_(* \(#,##0.00\);_(* &quot;-&quot;??_);_(@_)"/>
    <numFmt numFmtId="164" formatCode="&quot;$&quot;#,##0.00"/>
    <numFmt numFmtId="165" formatCode="[$-F800]dddd\,\ mmmm\ dd\,\ yyyy"/>
    <numFmt numFmtId="166" formatCode="&quot;$&quot;#,##0"/>
    <numFmt numFmtId="167" formatCode="0.0%"/>
  </numFmts>
  <fonts count="60" x14ac:knownFonts="1">
    <font>
      <sz val="12"/>
      <color theme="1"/>
      <name val="Verdana"/>
      <family val="2"/>
    </font>
    <font>
      <sz val="10"/>
      <name val="Arial"/>
      <family val="2"/>
    </font>
    <font>
      <b/>
      <sz val="12"/>
      <name val="Arial"/>
      <family val="2"/>
    </font>
    <font>
      <b/>
      <sz val="11"/>
      <name val="Arial"/>
      <family val="2"/>
    </font>
    <font>
      <strike/>
      <sz val="10"/>
      <color rgb="FFFF0000"/>
      <name val="Arial"/>
      <family val="2"/>
    </font>
    <font>
      <sz val="11"/>
      <name val="Arial"/>
      <family val="2"/>
    </font>
    <font>
      <sz val="12"/>
      <color theme="1"/>
      <name val="Calibri"/>
      <family val="2"/>
      <scheme val="minor"/>
    </font>
    <font>
      <b/>
      <sz val="12"/>
      <color indexed="8"/>
      <name val="Arial"/>
      <family val="2"/>
    </font>
    <font>
      <b/>
      <sz val="11"/>
      <color indexed="8"/>
      <name val="Arial"/>
      <family val="2"/>
    </font>
    <font>
      <b/>
      <sz val="11"/>
      <color theme="1"/>
      <name val="Arial"/>
      <family val="2"/>
    </font>
    <font>
      <sz val="11"/>
      <color indexed="8"/>
      <name val="Arial"/>
      <family val="2"/>
    </font>
    <font>
      <b/>
      <sz val="10"/>
      <color rgb="FFFF0000"/>
      <name val="Arial"/>
      <family val="2"/>
    </font>
    <font>
      <sz val="10"/>
      <color rgb="FF0070C0"/>
      <name val="Arial"/>
      <family val="2"/>
    </font>
    <font>
      <sz val="11"/>
      <color theme="1"/>
      <name val="Arial"/>
      <family val="2"/>
    </font>
    <font>
      <sz val="10"/>
      <color theme="1"/>
      <name val="Arial"/>
      <family val="2"/>
    </font>
    <font>
      <b/>
      <sz val="26"/>
      <name val="Arial Black"/>
      <family val="2"/>
    </font>
    <font>
      <b/>
      <sz val="14"/>
      <name val="Arial"/>
      <family val="2"/>
    </font>
    <font>
      <b/>
      <sz val="24"/>
      <name val="Arial"/>
      <family val="2"/>
    </font>
    <font>
      <sz val="14"/>
      <name val="Arial"/>
      <family val="2"/>
    </font>
    <font>
      <sz val="14"/>
      <color theme="1"/>
      <name val="Arial"/>
      <family val="2"/>
    </font>
    <font>
      <b/>
      <sz val="22"/>
      <color theme="0"/>
      <name val="Arial Black"/>
      <family val="2"/>
    </font>
    <font>
      <b/>
      <sz val="14"/>
      <color theme="0"/>
      <name val="Arial"/>
      <family val="2"/>
    </font>
    <font>
      <sz val="14"/>
      <color theme="0"/>
      <name val="Arial"/>
      <family val="2"/>
    </font>
    <font>
      <b/>
      <sz val="16"/>
      <color indexed="8"/>
      <name val="Arial"/>
      <family val="2"/>
    </font>
    <font>
      <b/>
      <sz val="16"/>
      <color theme="1"/>
      <name val="Arial"/>
      <family val="2"/>
    </font>
    <font>
      <b/>
      <sz val="14"/>
      <color indexed="8"/>
      <name val="Arial"/>
      <family val="2"/>
    </font>
    <font>
      <b/>
      <sz val="14"/>
      <color theme="1"/>
      <name val="Arial"/>
      <family val="2"/>
    </font>
    <font>
      <sz val="16"/>
      <color indexed="8"/>
      <name val="Arial"/>
      <family val="2"/>
    </font>
    <font>
      <sz val="14"/>
      <color indexed="8"/>
      <name val="Arial"/>
      <family val="2"/>
    </font>
    <font>
      <b/>
      <sz val="16"/>
      <name val="Arial"/>
      <family val="2"/>
    </font>
    <font>
      <sz val="16"/>
      <name val="Arial"/>
      <family val="2"/>
    </font>
    <font>
      <strike/>
      <sz val="14"/>
      <color rgb="FFFF0000"/>
      <name val="Arial"/>
      <family val="2"/>
    </font>
    <font>
      <strike/>
      <sz val="14"/>
      <color theme="0"/>
      <name val="Arial"/>
      <family val="2"/>
    </font>
    <font>
      <sz val="14"/>
      <color rgb="FFFF0000"/>
      <name val="Arial"/>
      <family val="2"/>
    </font>
    <font>
      <b/>
      <sz val="14"/>
      <color rgb="FFFF0000"/>
      <name val="Arial"/>
      <family val="2"/>
    </font>
    <font>
      <b/>
      <sz val="22"/>
      <name val="Arial Black"/>
      <family val="2"/>
    </font>
    <font>
      <strike/>
      <sz val="11"/>
      <color indexed="10"/>
      <name val="Arial"/>
      <family val="2"/>
    </font>
    <font>
      <b/>
      <sz val="14"/>
      <color indexed="10"/>
      <name val="Arial"/>
      <family val="2"/>
    </font>
    <font>
      <b/>
      <strike/>
      <sz val="14"/>
      <color theme="0"/>
      <name val="Arial"/>
      <family val="2"/>
    </font>
    <font>
      <b/>
      <i/>
      <sz val="14"/>
      <color indexed="8"/>
      <name val="Arial"/>
      <family val="2"/>
    </font>
    <font>
      <b/>
      <sz val="11"/>
      <color theme="1"/>
      <name val="Verdana"/>
      <family val="2"/>
    </font>
    <font>
      <b/>
      <sz val="11"/>
      <color indexed="8"/>
      <name val="Verdana"/>
      <family val="2"/>
    </font>
    <font>
      <sz val="11"/>
      <color theme="1"/>
      <name val="Verdana"/>
      <family val="2"/>
    </font>
    <font>
      <sz val="11"/>
      <color indexed="8"/>
      <name val="Verdana"/>
      <family val="2"/>
    </font>
    <font>
      <b/>
      <sz val="11"/>
      <name val="Verdana"/>
      <family val="2"/>
    </font>
    <font>
      <b/>
      <sz val="11"/>
      <color theme="0"/>
      <name val="Verdana"/>
      <family val="2"/>
    </font>
    <font>
      <sz val="11"/>
      <color theme="0"/>
      <name val="Verdana"/>
      <family val="2"/>
    </font>
    <font>
      <b/>
      <sz val="14"/>
      <color theme="0"/>
      <name val="Verdana"/>
      <family val="2"/>
    </font>
    <font>
      <b/>
      <sz val="16"/>
      <color theme="0"/>
      <name val="Verdana"/>
      <family val="2"/>
    </font>
    <font>
      <sz val="11"/>
      <color rgb="FFFF0000"/>
      <name val="Verdana"/>
      <family val="2"/>
    </font>
    <font>
      <b/>
      <u/>
      <sz val="11"/>
      <color theme="1"/>
      <name val="Verdana"/>
      <family val="2"/>
    </font>
    <font>
      <sz val="11"/>
      <name val="Verdana"/>
      <family val="2"/>
    </font>
    <font>
      <u/>
      <sz val="12"/>
      <color theme="10"/>
      <name val="Verdana"/>
      <family val="2"/>
    </font>
    <font>
      <sz val="12"/>
      <name val="Verdana"/>
      <family val="2"/>
    </font>
    <font>
      <sz val="12"/>
      <name val="Calibri"/>
      <family val="2"/>
      <scheme val="minor"/>
    </font>
    <font>
      <sz val="20"/>
      <color theme="1"/>
      <name val="Arial"/>
      <family val="2"/>
    </font>
    <font>
      <sz val="12"/>
      <color theme="1"/>
      <name val="Verdana"/>
      <family val="2"/>
    </font>
    <font>
      <b/>
      <sz val="12"/>
      <color theme="1"/>
      <name val="Verdana"/>
      <family val="2"/>
    </font>
    <font>
      <b/>
      <sz val="22"/>
      <color indexed="8"/>
      <name val="Arial"/>
      <family val="2"/>
    </font>
    <font>
      <sz val="28"/>
      <color theme="1"/>
      <name val="Arial"/>
      <family val="2"/>
    </font>
  </fonts>
  <fills count="9">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FFFF0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1" fillId="0" borderId="0"/>
    <xf numFmtId="0" fontId="52" fillId="0" borderId="0" applyNumberFormat="0" applyFill="0" applyBorder="0" applyAlignment="0" applyProtection="0"/>
    <xf numFmtId="9" fontId="56" fillId="0" borderId="0" applyFont="0" applyFill="0" applyBorder="0" applyAlignment="0" applyProtection="0"/>
  </cellStyleXfs>
  <cellXfs count="397">
    <xf numFmtId="0" fontId="0" fillId="0" borderId="0" xfId="0"/>
    <xf numFmtId="0" fontId="2" fillId="0" borderId="0" xfId="1" applyFont="1" applyAlignment="1">
      <alignment horizontal="right" vertical="center"/>
    </xf>
    <xf numFmtId="0" fontId="4" fillId="0" borderId="0" xfId="1" applyFont="1" applyProtection="1">
      <protection locked="0"/>
    </xf>
    <xf numFmtId="0" fontId="5" fillId="0" borderId="0" xfId="0" applyFont="1" applyAlignment="1" applyProtection="1">
      <alignment wrapText="1"/>
      <protection locked="0"/>
    </xf>
    <xf numFmtId="0" fontId="6" fillId="0" borderId="0" xfId="0" applyFont="1" applyAlignment="1">
      <alignment horizontal="center"/>
    </xf>
    <xf numFmtId="0" fontId="2" fillId="0" borderId="0" xfId="0" applyFont="1" applyAlignment="1">
      <alignment horizontal="right"/>
    </xf>
    <xf numFmtId="0" fontId="7" fillId="0" borderId="4" xfId="1" applyFont="1" applyBorder="1" applyAlignment="1">
      <alignment horizontal="left" vertical="center"/>
    </xf>
    <xf numFmtId="0" fontId="1" fillId="0" borderId="4" xfId="0" applyFont="1" applyBorder="1"/>
    <xf numFmtId="0" fontId="0" fillId="0" borderId="4" xfId="0" applyBorder="1"/>
    <xf numFmtId="0" fontId="7" fillId="0" borderId="0" xfId="1" applyFont="1" applyAlignment="1">
      <alignment horizontal="left" vertical="center"/>
    </xf>
    <xf numFmtId="0" fontId="11" fillId="0" borderId="0" xfId="0" applyFont="1"/>
    <xf numFmtId="166" fontId="3" fillId="0" borderId="0" xfId="1" applyNumberFormat="1" applyFont="1" applyAlignment="1">
      <alignment horizontal="right" vertical="center" wrapText="1"/>
    </xf>
    <xf numFmtId="0" fontId="2" fillId="0" borderId="4" xfId="1" applyFont="1" applyBorder="1" applyAlignment="1">
      <alignment horizontal="left" vertical="center"/>
    </xf>
    <xf numFmtId="0" fontId="12" fillId="0" borderId="0" xfId="0" applyFont="1"/>
    <xf numFmtId="0" fontId="2" fillId="0" borderId="0" xfId="1" applyFont="1" applyAlignment="1">
      <alignment horizontal="left" vertical="center"/>
    </xf>
    <xf numFmtId="0" fontId="1" fillId="0" borderId="0" xfId="0" applyFont="1"/>
    <xf numFmtId="0" fontId="5" fillId="0" borderId="0" xfId="1" applyFont="1" applyAlignment="1">
      <alignment horizontal="right" vertical="center"/>
    </xf>
    <xf numFmtId="0" fontId="3" fillId="0" borderId="0" xfId="1" applyFont="1" applyAlignment="1">
      <alignment vertical="center" wrapText="1"/>
    </xf>
    <xf numFmtId="0" fontId="10" fillId="0" borderId="0" xfId="1" applyFont="1" applyAlignment="1">
      <alignment horizontal="right" vertical="center"/>
    </xf>
    <xf numFmtId="49" fontId="5" fillId="0" borderId="0" xfId="1" applyNumberFormat="1" applyFont="1" applyAlignment="1">
      <alignment horizontal="left" vertical="top"/>
    </xf>
    <xf numFmtId="49" fontId="13" fillId="0" borderId="0" xfId="1" applyNumberFormat="1" applyFont="1" applyAlignment="1">
      <alignment horizontal="left" vertical="top"/>
    </xf>
    <xf numFmtId="0" fontId="14" fillId="0" borderId="0" xfId="0" applyFont="1"/>
    <xf numFmtId="49" fontId="5" fillId="0" borderId="0" xfId="1" applyNumberFormat="1" applyFont="1" applyAlignment="1">
      <alignment horizontal="left"/>
    </xf>
    <xf numFmtId="44" fontId="0" fillId="2" borderId="6" xfId="0" applyNumberFormat="1" applyFill="1" applyBorder="1" applyProtection="1">
      <protection locked="0"/>
    </xf>
    <xf numFmtId="0" fontId="5" fillId="0" borderId="0" xfId="0" applyFont="1"/>
    <xf numFmtId="0" fontId="15" fillId="0" borderId="0" xfId="1" applyFont="1" applyAlignment="1" applyProtection="1">
      <alignment horizontal="left" vertical="center"/>
      <protection locked="0"/>
    </xf>
    <xf numFmtId="0" fontId="16" fillId="0" borderId="0" xfId="1" applyFont="1" applyAlignment="1" applyProtection="1">
      <alignment vertical="top"/>
      <protection locked="0"/>
    </xf>
    <xf numFmtId="49" fontId="17" fillId="0" borderId="0" xfId="1" applyNumberFormat="1" applyFont="1" applyAlignment="1" applyProtection="1">
      <alignment vertical="top"/>
      <protection locked="0"/>
    </xf>
    <xf numFmtId="0" fontId="18" fillId="0" borderId="0" xfId="1" applyFont="1" applyProtection="1">
      <protection locked="0"/>
    </xf>
    <xf numFmtId="0" fontId="18" fillId="0" borderId="0" xfId="1" applyFont="1"/>
    <xf numFmtId="0" fontId="20" fillId="4" borderId="0" xfId="1" applyFont="1" applyFill="1" applyAlignment="1" applyProtection="1">
      <alignment horizontal="left" vertical="top"/>
      <protection locked="0"/>
    </xf>
    <xf numFmtId="0" fontId="21" fillId="4" borderId="0" xfId="1" applyFont="1" applyFill="1" applyAlignment="1" applyProtection="1">
      <alignment horizontal="center" vertical="top"/>
      <protection locked="0"/>
    </xf>
    <xf numFmtId="0" fontId="21" fillId="4" borderId="0" xfId="1" applyFont="1" applyFill="1" applyAlignment="1" applyProtection="1">
      <alignment horizontal="left"/>
      <protection locked="0"/>
    </xf>
    <xf numFmtId="0" fontId="22" fillId="4" borderId="0" xfId="1" applyFont="1" applyFill="1" applyProtection="1">
      <protection locked="0"/>
    </xf>
    <xf numFmtId="0" fontId="23" fillId="3" borderId="17" xfId="1" applyFont="1" applyFill="1" applyBorder="1" applyAlignment="1">
      <alignment horizontal="center" vertical="center" wrapText="1"/>
    </xf>
    <xf numFmtId="0" fontId="23" fillId="3" borderId="18" xfId="1" applyFont="1" applyFill="1" applyBorder="1" applyAlignment="1">
      <alignment horizontal="center" vertical="center" wrapText="1"/>
    </xf>
    <xf numFmtId="0" fontId="25" fillId="0" borderId="0" xfId="1" applyFont="1" applyAlignment="1">
      <alignment horizontal="center" wrapText="1"/>
    </xf>
    <xf numFmtId="44" fontId="27" fillId="2" borderId="6" xfId="1" applyNumberFormat="1" applyFont="1" applyFill="1" applyBorder="1" applyAlignment="1" applyProtection="1">
      <alignment horizontal="right" vertical="center" wrapText="1"/>
      <protection locked="0"/>
    </xf>
    <xf numFmtId="44" fontId="27" fillId="3" borderId="6" xfId="1" applyNumberFormat="1" applyFont="1" applyFill="1" applyBorder="1" applyAlignment="1">
      <alignment horizontal="right" vertical="center" wrapText="1"/>
    </xf>
    <xf numFmtId="164" fontId="28" fillId="0" borderId="0" xfId="1" applyNumberFormat="1" applyFont="1" applyAlignment="1">
      <alignment horizontal="right" vertical="center" wrapText="1"/>
    </xf>
    <xf numFmtId="0" fontId="16" fillId="0" borderId="0" xfId="0" applyFont="1" applyAlignment="1">
      <alignment horizontal="left"/>
    </xf>
    <xf numFmtId="0" fontId="19" fillId="0" borderId="0" xfId="0" applyFont="1"/>
    <xf numFmtId="164" fontId="16" fillId="0" borderId="0" xfId="1" applyNumberFormat="1" applyFont="1" applyAlignment="1">
      <alignment horizontal="right" vertical="center" wrapText="1"/>
    </xf>
    <xf numFmtId="0" fontId="16" fillId="0" borderId="0" xfId="1" applyFont="1" applyAlignment="1">
      <alignment horizontal="right" vertical="center"/>
    </xf>
    <xf numFmtId="0" fontId="18" fillId="0" borderId="0" xfId="0" applyFont="1" applyAlignment="1" applyProtection="1">
      <alignment horizontal="center" wrapText="1"/>
      <protection locked="0"/>
    </xf>
    <xf numFmtId="0" fontId="31" fillId="0" borderId="0" xfId="1" applyFont="1" applyProtection="1">
      <protection locked="0"/>
    </xf>
    <xf numFmtId="0" fontId="20" fillId="4" borderId="0" xfId="0" applyFont="1" applyFill="1"/>
    <xf numFmtId="0" fontId="21" fillId="4" borderId="0" xfId="0" applyFont="1" applyFill="1"/>
    <xf numFmtId="0" fontId="22" fillId="4" borderId="0" xfId="0" applyFont="1" applyFill="1" applyAlignment="1" applyProtection="1">
      <alignment horizontal="center" wrapText="1"/>
      <protection locked="0"/>
    </xf>
    <xf numFmtId="0" fontId="32" fillId="4" borderId="0" xfId="1" applyFont="1" applyFill="1" applyProtection="1">
      <protection locked="0"/>
    </xf>
    <xf numFmtId="0" fontId="33" fillId="0" borderId="0" xfId="0" applyFont="1" applyAlignment="1">
      <alignment horizontal="left" wrapText="1"/>
    </xf>
    <xf numFmtId="0" fontId="34" fillId="0" borderId="0" xfId="0" applyFont="1"/>
    <xf numFmtId="0" fontId="25" fillId="0" borderId="0" xfId="1" applyFont="1" applyProtection="1">
      <protection locked="0"/>
    </xf>
    <xf numFmtId="49" fontId="25" fillId="3" borderId="17" xfId="1" applyNumberFormat="1" applyFont="1" applyFill="1" applyBorder="1" applyAlignment="1">
      <alignment horizontal="center" vertical="center" wrapText="1"/>
    </xf>
    <xf numFmtId="49" fontId="16" fillId="3" borderId="17" xfId="1" applyNumberFormat="1" applyFont="1" applyFill="1" applyBorder="1" applyAlignment="1">
      <alignment horizontal="center" vertical="center" wrapText="1"/>
    </xf>
    <xf numFmtId="49" fontId="25" fillId="3" borderId="18" xfId="1" applyNumberFormat="1" applyFont="1" applyFill="1" applyBorder="1" applyAlignment="1">
      <alignment horizontal="center" vertical="center" wrapText="1"/>
    </xf>
    <xf numFmtId="44" fontId="28" fillId="2" borderId="2" xfId="1" applyNumberFormat="1" applyFont="1" applyFill="1" applyBorder="1" applyAlignment="1" applyProtection="1">
      <alignment horizontal="right" vertical="center" wrapText="1"/>
      <protection locked="0"/>
    </xf>
    <xf numFmtId="49" fontId="18" fillId="2" borderId="6" xfId="1" applyNumberFormat="1" applyFont="1" applyFill="1" applyBorder="1" applyAlignment="1" applyProtection="1">
      <alignment horizontal="center" vertical="center" wrapText="1"/>
      <protection locked="0"/>
    </xf>
    <xf numFmtId="49" fontId="28" fillId="2" borderId="3" xfId="1" applyNumberFormat="1" applyFont="1" applyFill="1" applyBorder="1" applyAlignment="1" applyProtection="1">
      <alignment horizontal="center" vertical="center" wrapText="1"/>
      <protection locked="0"/>
    </xf>
    <xf numFmtId="44" fontId="25" fillId="3" borderId="20" xfId="1" applyNumberFormat="1" applyFont="1" applyFill="1" applyBorder="1" applyAlignment="1">
      <alignment horizontal="center" vertical="center" wrapText="1"/>
    </xf>
    <xf numFmtId="43" fontId="18" fillId="0" borderId="0" xfId="1" applyNumberFormat="1" applyFont="1" applyProtection="1">
      <protection locked="0"/>
    </xf>
    <xf numFmtId="0" fontId="25" fillId="0" borderId="0" xfId="1" applyFont="1" applyAlignment="1">
      <alignment horizontal="right" wrapText="1"/>
    </xf>
    <xf numFmtId="166" fontId="28" fillId="0" borderId="0" xfId="1" applyNumberFormat="1" applyFont="1" applyAlignment="1">
      <alignment wrapText="1"/>
    </xf>
    <xf numFmtId="0" fontId="16" fillId="0" borderId="0" xfId="1" applyFont="1" applyAlignment="1">
      <alignment horizontal="left"/>
    </xf>
    <xf numFmtId="0" fontId="35" fillId="0" borderId="0" xfId="1" applyFont="1" applyAlignment="1">
      <alignment horizontal="left"/>
    </xf>
    <xf numFmtId="0" fontId="18" fillId="0" borderId="0" xfId="1" applyFont="1" applyAlignment="1" applyProtection="1">
      <alignment horizontal="center"/>
      <protection locked="0"/>
    </xf>
    <xf numFmtId="0" fontId="16" fillId="0" borderId="0" xfId="1" applyFont="1" applyAlignment="1">
      <alignment horizontal="center"/>
    </xf>
    <xf numFmtId="166" fontId="28" fillId="0" borderId="0" xfId="1" applyNumberFormat="1" applyFont="1" applyAlignment="1">
      <alignment horizontal="left"/>
    </xf>
    <xf numFmtId="0" fontId="18" fillId="0" borderId="0" xfId="1" applyFont="1" applyAlignment="1" applyProtection="1">
      <alignment readingOrder="1"/>
      <protection locked="0"/>
    </xf>
    <xf numFmtId="0" fontId="18" fillId="0" borderId="0" xfId="1" applyFont="1" applyAlignment="1" applyProtection="1">
      <alignment horizontal="right" readingOrder="1"/>
      <protection locked="0"/>
    </xf>
    <xf numFmtId="0" fontId="18" fillId="0" borderId="0" xfId="1" applyFont="1" applyAlignment="1">
      <alignment horizontal="left"/>
    </xf>
    <xf numFmtId="0" fontId="18" fillId="0" borderId="0" xfId="1" applyFont="1" applyAlignment="1" applyProtection="1">
      <alignment vertical="center" wrapText="1" readingOrder="1"/>
      <protection locked="0"/>
    </xf>
    <xf numFmtId="0" fontId="28" fillId="0" borderId="0" xfId="1" applyFont="1" applyAlignment="1" applyProtection="1">
      <alignment horizontal="left"/>
      <protection locked="0"/>
    </xf>
    <xf numFmtId="0" fontId="28" fillId="0" borderId="0" xfId="1" applyFont="1" applyAlignment="1" applyProtection="1">
      <alignment horizontal="left" wrapText="1"/>
      <protection locked="0"/>
    </xf>
    <xf numFmtId="0" fontId="18" fillId="0" borderId="0" xfId="1" applyFont="1" applyAlignment="1">
      <alignment readingOrder="1"/>
    </xf>
    <xf numFmtId="166" fontId="28" fillId="0" borderId="0" xfId="1" applyNumberFormat="1" applyFont="1" applyAlignment="1">
      <alignment horizontal="right"/>
    </xf>
    <xf numFmtId="0" fontId="22" fillId="4" borderId="0" xfId="0" applyFont="1" applyFill="1"/>
    <xf numFmtId="0" fontId="22" fillId="4" borderId="0" xfId="0" applyFont="1" applyFill="1" applyAlignment="1">
      <alignment horizontal="left"/>
    </xf>
    <xf numFmtId="0" fontId="19" fillId="0" borderId="0" xfId="0" applyFont="1" applyProtection="1">
      <protection locked="0"/>
    </xf>
    <xf numFmtId="0" fontId="26" fillId="0" borderId="0" xfId="0" applyFont="1" applyAlignment="1">
      <alignment horizontal="left"/>
    </xf>
    <xf numFmtId="0" fontId="19" fillId="0" borderId="0" xfId="0" applyFont="1" applyAlignment="1" applyProtection="1">
      <alignment horizontal="right"/>
      <protection locked="0"/>
    </xf>
    <xf numFmtId="0" fontId="26" fillId="2" borderId="0" xfId="0" applyFont="1" applyFill="1" applyAlignment="1">
      <alignment horizontal="left" vertical="center" readingOrder="1"/>
    </xf>
    <xf numFmtId="0" fontId="28" fillId="2" borderId="0" xfId="0" applyFont="1" applyFill="1" applyAlignment="1">
      <alignment horizontal="left" vertical="center" readingOrder="1"/>
    </xf>
    <xf numFmtId="0" fontId="18" fillId="0" borderId="0" xfId="0" applyFont="1" applyAlignment="1" applyProtection="1">
      <alignment horizontal="center" vertical="center"/>
      <protection locked="0"/>
    </xf>
    <xf numFmtId="0" fontId="25" fillId="0" borderId="0" xfId="0" applyFont="1" applyAlignment="1">
      <alignment horizontal="left" vertical="center" readingOrder="1"/>
    </xf>
    <xf numFmtId="0" fontId="18" fillId="0" borderId="0" xfId="0" applyFont="1" applyAlignment="1">
      <alignment horizontal="right"/>
    </xf>
    <xf numFmtId="0" fontId="19" fillId="0" borderId="0" xfId="0" applyFont="1" applyAlignment="1">
      <alignment vertical="center"/>
    </xf>
    <xf numFmtId="0" fontId="26" fillId="2" borderId="0" xfId="0" applyFont="1" applyFill="1" applyAlignment="1">
      <alignment vertical="center"/>
    </xf>
    <xf numFmtId="0" fontId="25" fillId="2" borderId="0" xfId="0" applyFont="1" applyFill="1" applyAlignment="1">
      <alignment horizontal="right" vertical="center" readingOrder="1"/>
    </xf>
    <xf numFmtId="0" fontId="16" fillId="3" borderId="6" xfId="0" applyFont="1" applyFill="1" applyBorder="1" applyAlignment="1">
      <alignment horizontal="center" vertical="center" wrapText="1"/>
    </xf>
    <xf numFmtId="0" fontId="33" fillId="0" borderId="0" xfId="0" applyFont="1" applyProtection="1">
      <protection locked="0"/>
    </xf>
    <xf numFmtId="0" fontId="18" fillId="0" borderId="0" xfId="0" applyFont="1" applyProtection="1">
      <protection locked="0"/>
    </xf>
    <xf numFmtId="0" fontId="28" fillId="2" borderId="6" xfId="0" applyFont="1" applyFill="1" applyBorder="1" applyAlignment="1" applyProtection="1">
      <alignment horizontal="center" vertical="center" wrapText="1"/>
      <protection locked="0"/>
    </xf>
    <xf numFmtId="44" fontId="28" fillId="2" borderId="6" xfId="1" applyNumberFormat="1" applyFont="1" applyFill="1" applyBorder="1" applyAlignment="1" applyProtection="1">
      <alignment horizontal="right" vertical="center" wrapText="1"/>
      <protection locked="0"/>
    </xf>
    <xf numFmtId="44" fontId="18" fillId="2" borderId="6" xfId="1" applyNumberFormat="1" applyFont="1" applyFill="1" applyBorder="1" applyAlignment="1" applyProtection="1">
      <alignment horizontal="right" vertical="center" wrapText="1"/>
      <protection locked="0"/>
    </xf>
    <xf numFmtId="44" fontId="16" fillId="3" borderId="6" xfId="0" applyNumberFormat="1" applyFont="1" applyFill="1" applyBorder="1" applyAlignment="1">
      <alignment vertical="center" wrapText="1"/>
    </xf>
    <xf numFmtId="0" fontId="34" fillId="0" borderId="0" xfId="0" applyFont="1" applyProtection="1">
      <protection locked="0"/>
    </xf>
    <xf numFmtId="0" fontId="16" fillId="0" borderId="0" xfId="0" applyFont="1" applyProtection="1">
      <protection locked="0"/>
    </xf>
    <xf numFmtId="0" fontId="18" fillId="0" borderId="0" xfId="0" applyFont="1" applyAlignment="1">
      <alignment horizontal="right" vertical="center" wrapText="1"/>
    </xf>
    <xf numFmtId="0" fontId="16" fillId="0" borderId="0" xfId="0" applyFont="1" applyAlignment="1">
      <alignment horizontal="left" wrapText="1"/>
    </xf>
    <xf numFmtId="166" fontId="28" fillId="0" borderId="0" xfId="0" applyNumberFormat="1" applyFont="1" applyAlignment="1">
      <alignment horizontal="right" wrapText="1"/>
    </xf>
    <xf numFmtId="0" fontId="19" fillId="0" borderId="4" xfId="0" applyFont="1" applyBorder="1"/>
    <xf numFmtId="0" fontId="19" fillId="0" borderId="0" xfId="0" applyFont="1" applyAlignment="1" applyProtection="1">
      <alignment vertical="center" wrapText="1"/>
      <protection locked="0"/>
    </xf>
    <xf numFmtId="0" fontId="19" fillId="0" borderId="0" xfId="0" applyFont="1" applyAlignment="1" applyProtection="1">
      <alignment horizontal="left" vertical="center" wrapText="1"/>
      <protection locked="0"/>
    </xf>
    <xf numFmtId="49" fontId="19" fillId="0" borderId="0" xfId="0" applyNumberFormat="1" applyFont="1" applyAlignment="1" applyProtection="1">
      <alignment vertical="center" wrapText="1"/>
      <protection locked="0"/>
    </xf>
    <xf numFmtId="49" fontId="19" fillId="0" borderId="0" xfId="0" applyNumberFormat="1" applyFont="1" applyAlignment="1" applyProtection="1">
      <alignment horizontal="center" vertical="center" wrapText="1"/>
      <protection locked="0"/>
    </xf>
    <xf numFmtId="166" fontId="28" fillId="0" borderId="0" xfId="0" applyNumberFormat="1" applyFont="1" applyAlignment="1" applyProtection="1">
      <alignment horizontal="right" wrapText="1"/>
      <protection locked="0"/>
    </xf>
    <xf numFmtId="166" fontId="19" fillId="0" borderId="0" xfId="0" applyNumberFormat="1" applyFont="1"/>
    <xf numFmtId="164" fontId="18" fillId="0" borderId="0" xfId="0" applyNumberFormat="1" applyFont="1" applyAlignment="1">
      <alignment vertical="center" wrapText="1"/>
    </xf>
    <xf numFmtId="6" fontId="18" fillId="0" borderId="10" xfId="0" applyNumberFormat="1" applyFont="1" applyBorder="1" applyAlignment="1">
      <alignment vertical="center" wrapText="1"/>
    </xf>
    <xf numFmtId="44" fontId="19" fillId="0" borderId="0" xfId="0" applyNumberFormat="1" applyFont="1"/>
    <xf numFmtId="6" fontId="18" fillId="0" borderId="0" xfId="0" applyNumberFormat="1" applyFont="1" applyAlignment="1">
      <alignment horizontal="center" vertical="center" wrapText="1"/>
    </xf>
    <xf numFmtId="0" fontId="25" fillId="0" borderId="0" xfId="0" applyFont="1" applyAlignment="1">
      <alignment wrapText="1"/>
    </xf>
    <xf numFmtId="44" fontId="25" fillId="0" borderId="0" xfId="0" applyNumberFormat="1" applyFont="1" applyAlignment="1">
      <alignment wrapText="1"/>
    </xf>
    <xf numFmtId="164" fontId="25" fillId="0" borderId="0" xfId="0" applyNumberFormat="1" applyFont="1" applyAlignment="1">
      <alignment horizontal="right" wrapText="1"/>
    </xf>
    <xf numFmtId="0" fontId="16" fillId="0" borderId="0" xfId="0" applyFont="1" applyAlignment="1">
      <alignment vertical="center"/>
    </xf>
    <xf numFmtId="6" fontId="25" fillId="0" borderId="0" xfId="0" applyNumberFormat="1" applyFont="1" applyAlignment="1">
      <alignment horizontal="center" vertical="center" wrapText="1"/>
    </xf>
    <xf numFmtId="0" fontId="16" fillId="3" borderId="6" xfId="0" applyFont="1" applyFill="1" applyBorder="1" applyAlignment="1" applyProtection="1">
      <alignment horizontal="center" vertical="center" wrapText="1"/>
      <protection locked="0"/>
    </xf>
    <xf numFmtId="0" fontId="28" fillId="2" borderId="5" xfId="0" applyFont="1" applyFill="1" applyBorder="1" applyAlignment="1" applyProtection="1">
      <alignment horizontal="center" vertical="center" wrapText="1"/>
      <protection locked="0"/>
    </xf>
    <xf numFmtId="44" fontId="28" fillId="2" borderId="5" xfId="0" applyNumberFormat="1" applyFont="1" applyFill="1" applyBorder="1" applyAlignment="1" applyProtection="1">
      <alignment horizontal="right" vertical="center" wrapText="1"/>
      <protection locked="0"/>
    </xf>
    <xf numFmtId="0" fontId="28" fillId="0" borderId="0" xfId="0" applyFont="1" applyAlignment="1" applyProtection="1">
      <alignment horizontal="justify" wrapText="1"/>
      <protection locked="0"/>
    </xf>
    <xf numFmtId="0" fontId="28" fillId="0" borderId="14" xfId="0" applyFont="1" applyBorder="1" applyAlignment="1">
      <alignment horizontal="left" vertical="top" wrapText="1"/>
    </xf>
    <xf numFmtId="44" fontId="25" fillId="2" borderId="6" xfId="0" applyNumberFormat="1" applyFont="1" applyFill="1" applyBorder="1" applyAlignment="1" applyProtection="1">
      <alignment horizontal="right" vertical="center" wrapText="1"/>
      <protection locked="0"/>
    </xf>
    <xf numFmtId="0" fontId="33" fillId="0" borderId="0" xfId="0" applyFont="1"/>
    <xf numFmtId="0" fontId="28" fillId="0" borderId="14" xfId="0" applyFont="1" applyBorder="1"/>
    <xf numFmtId="0" fontId="19" fillId="0" borderId="14" xfId="0" applyFont="1" applyBorder="1"/>
    <xf numFmtId="49" fontId="25" fillId="3" borderId="6" xfId="1" applyNumberFormat="1" applyFont="1" applyFill="1" applyBorder="1" applyAlignment="1">
      <alignment horizontal="center" vertical="center" wrapText="1"/>
    </xf>
    <xf numFmtId="0" fontId="18" fillId="0" borderId="0" xfId="0" applyFont="1"/>
    <xf numFmtId="0" fontId="18" fillId="2" borderId="6" xfId="0" applyFont="1" applyFill="1" applyBorder="1" applyAlignment="1" applyProtection="1">
      <alignment horizontal="center" vertical="center"/>
      <protection locked="0"/>
    </xf>
    <xf numFmtId="0" fontId="38" fillId="4" borderId="0" xfId="0" applyFont="1" applyFill="1"/>
    <xf numFmtId="0" fontId="28" fillId="0" borderId="0" xfId="0" applyFont="1" applyAlignment="1">
      <alignment horizontal="left" vertical="top"/>
    </xf>
    <xf numFmtId="0" fontId="28" fillId="0" borderId="0" xfId="0" applyFont="1" applyAlignment="1" applyProtection="1">
      <alignment horizontal="left" vertical="top"/>
      <protection locked="0"/>
    </xf>
    <xf numFmtId="0" fontId="19" fillId="0" borderId="0" xfId="0" applyFont="1" applyAlignment="1" applyProtection="1">
      <alignment horizontal="left" vertical="top"/>
      <protection locked="0"/>
    </xf>
    <xf numFmtId="0" fontId="16" fillId="3" borderId="6" xfId="0" applyFont="1" applyFill="1" applyBorder="1" applyAlignment="1" applyProtection="1">
      <alignment horizontal="center" vertical="top" wrapText="1"/>
      <protection locked="0"/>
    </xf>
    <xf numFmtId="0" fontId="25" fillId="3" borderId="6" xfId="0" applyFont="1" applyFill="1" applyBorder="1" applyAlignment="1">
      <alignment horizontal="center" vertical="top" wrapText="1"/>
    </xf>
    <xf numFmtId="0" fontId="19" fillId="0" borderId="0" xfId="0" applyFont="1" applyAlignment="1">
      <alignment horizontal="left" vertical="top"/>
    </xf>
    <xf numFmtId="0" fontId="16" fillId="0" borderId="0" xfId="0" applyFont="1"/>
    <xf numFmtId="0" fontId="39" fillId="0" borderId="0" xfId="0" applyFont="1" applyAlignment="1">
      <alignment vertical="top" wrapText="1" readingOrder="1"/>
    </xf>
    <xf numFmtId="0" fontId="28" fillId="0" borderId="0" xfId="0" applyFont="1" applyAlignment="1">
      <alignment horizontal="left" vertical="top" wrapText="1" readingOrder="1"/>
    </xf>
    <xf numFmtId="0" fontId="19" fillId="0" borderId="0" xfId="0" applyFont="1" applyAlignment="1">
      <alignment horizontal="center"/>
    </xf>
    <xf numFmtId="0" fontId="25" fillId="0" borderId="0" xfId="0" applyFont="1" applyAlignment="1">
      <alignment vertical="top" readingOrder="1"/>
    </xf>
    <xf numFmtId="0" fontId="28" fillId="0" borderId="0" xfId="0" applyFont="1" applyAlignment="1">
      <alignment vertical="top" wrapText="1"/>
    </xf>
    <xf numFmtId="0" fontId="18" fillId="0" borderId="0" xfId="0" applyFont="1" applyAlignment="1">
      <alignment horizontal="left" vertical="top" wrapText="1"/>
    </xf>
    <xf numFmtId="0" fontId="19" fillId="0" borderId="0" xfId="0" applyFont="1" applyAlignment="1">
      <alignment horizontal="left" vertical="top" readingOrder="1"/>
    </xf>
    <xf numFmtId="9" fontId="16" fillId="0" borderId="0" xfId="0" applyNumberFormat="1" applyFont="1" applyAlignment="1">
      <alignment horizontal="center" vertical="top" wrapText="1"/>
    </xf>
    <xf numFmtId="0" fontId="16" fillId="0" borderId="4" xfId="0" applyFont="1" applyBorder="1"/>
    <xf numFmtId="0" fontId="19" fillId="0" borderId="0" xfId="0" applyFont="1" applyAlignment="1">
      <alignment horizontal="right"/>
    </xf>
    <xf numFmtId="0" fontId="26" fillId="0" borderId="0" xfId="0" applyFont="1" applyAlignment="1">
      <alignment horizontal="right"/>
    </xf>
    <xf numFmtId="0" fontId="19" fillId="0" borderId="0" xfId="0" applyFont="1" applyAlignment="1">
      <alignment horizontal="left"/>
    </xf>
    <xf numFmtId="166" fontId="28" fillId="0" borderId="0" xfId="1" applyNumberFormat="1" applyFont="1" applyAlignment="1">
      <alignment horizontal="left" vertical="center" wrapText="1"/>
    </xf>
    <xf numFmtId="166" fontId="25" fillId="0" borderId="0" xfId="1" applyNumberFormat="1" applyFont="1" applyAlignment="1">
      <alignment horizontal="left" vertical="center" wrapText="1"/>
    </xf>
    <xf numFmtId="44" fontId="21" fillId="0" borderId="0" xfId="0" applyNumberFormat="1" applyFont="1" applyAlignment="1">
      <alignment horizontal="left"/>
    </xf>
    <xf numFmtId="44" fontId="25" fillId="3" borderId="6" xfId="1" applyNumberFormat="1" applyFont="1" applyFill="1" applyBorder="1" applyAlignment="1">
      <alignment horizontal="center" vertical="center" wrapText="1"/>
    </xf>
    <xf numFmtId="0" fontId="19" fillId="0" borderId="0" xfId="0" applyFont="1" applyAlignment="1">
      <alignment horizontal="center" vertical="center" wrapText="1"/>
    </xf>
    <xf numFmtId="0" fontId="3" fillId="0" borderId="8" xfId="1" applyFont="1" applyBorder="1" applyAlignment="1">
      <alignment vertical="center" wrapText="1"/>
    </xf>
    <xf numFmtId="0" fontId="10" fillId="3" borderId="19" xfId="1" applyFont="1" applyFill="1" applyBorder="1" applyAlignment="1">
      <alignment horizontal="right" vertical="center" wrapText="1"/>
    </xf>
    <xf numFmtId="0" fontId="10" fillId="3" borderId="21" xfId="1" applyFont="1" applyFill="1" applyBorder="1" applyAlignment="1">
      <alignment horizontal="right" vertical="center" wrapText="1"/>
    </xf>
    <xf numFmtId="0" fontId="10" fillId="3" borderId="32" xfId="1" applyFont="1" applyFill="1" applyBorder="1" applyAlignment="1">
      <alignment horizontal="right" vertical="center" wrapText="1"/>
    </xf>
    <xf numFmtId="0" fontId="30" fillId="0" borderId="0" xfId="1" applyFont="1" applyAlignment="1">
      <alignment horizontal="right" vertical="center"/>
    </xf>
    <xf numFmtId="49" fontId="30" fillId="0" borderId="0" xfId="0" applyNumberFormat="1" applyFont="1" applyAlignment="1" applyProtection="1">
      <alignment vertical="center" wrapText="1"/>
      <protection locked="0"/>
    </xf>
    <xf numFmtId="2" fontId="30" fillId="0" borderId="0" xfId="0" applyNumberFormat="1" applyFont="1" applyAlignment="1" applyProtection="1">
      <alignment vertical="center" wrapText="1"/>
      <protection locked="0"/>
    </xf>
    <xf numFmtId="165" fontId="30" fillId="0" borderId="0" xfId="0" applyNumberFormat="1" applyFont="1" applyAlignment="1" applyProtection="1">
      <alignment vertical="center" wrapText="1"/>
      <protection locked="0"/>
    </xf>
    <xf numFmtId="0" fontId="10" fillId="3" borderId="16" xfId="1" applyFont="1" applyFill="1" applyBorder="1" applyAlignment="1">
      <alignment horizontal="right" vertical="center" wrapText="1"/>
    </xf>
    <xf numFmtId="0" fontId="25" fillId="0" borderId="0" xfId="0" applyFont="1" applyAlignment="1">
      <alignment horizontal="center" wrapText="1"/>
    </xf>
    <xf numFmtId="0" fontId="25" fillId="0" borderId="0" xfId="0" applyFont="1" applyAlignment="1">
      <alignment horizontal="center" vertical="top" wrapText="1"/>
    </xf>
    <xf numFmtId="164" fontId="10" fillId="3" borderId="6" xfId="1" applyNumberFormat="1" applyFont="1" applyFill="1" applyBorder="1" applyAlignment="1">
      <alignment horizontal="right" vertical="center" wrapText="1"/>
    </xf>
    <xf numFmtId="164" fontId="8" fillId="3" borderId="20" xfId="1" applyNumberFormat="1" applyFont="1" applyFill="1" applyBorder="1" applyAlignment="1">
      <alignment horizontal="right" vertical="center" wrapText="1"/>
    </xf>
    <xf numFmtId="164" fontId="8" fillId="3" borderId="33" xfId="1" applyNumberFormat="1" applyFont="1" applyFill="1" applyBorder="1" applyAlignment="1">
      <alignment horizontal="right" vertical="center" wrapText="1"/>
    </xf>
    <xf numFmtId="164" fontId="10" fillId="3" borderId="17" xfId="1" applyNumberFormat="1" applyFont="1" applyFill="1" applyBorder="1" applyAlignment="1">
      <alignment horizontal="right" vertical="center" wrapText="1"/>
    </xf>
    <xf numFmtId="164" fontId="10" fillId="3" borderId="7" xfId="1" applyNumberFormat="1" applyFont="1" applyFill="1" applyBorder="1" applyAlignment="1">
      <alignment horizontal="right" vertical="center" wrapText="1"/>
    </xf>
    <xf numFmtId="164" fontId="8" fillId="3" borderId="22" xfId="1" applyNumberFormat="1" applyFont="1" applyFill="1" applyBorder="1" applyAlignment="1">
      <alignment horizontal="right" vertical="center" wrapText="1"/>
    </xf>
    <xf numFmtId="44" fontId="5" fillId="3" borderId="6" xfId="0" applyNumberFormat="1" applyFont="1" applyFill="1" applyBorder="1"/>
    <xf numFmtId="44" fontId="25" fillId="2" borderId="6" xfId="1" applyNumberFormat="1" applyFont="1" applyFill="1" applyBorder="1" applyAlignment="1" applyProtection="1">
      <alignment horizontal="center" wrapText="1"/>
      <protection locked="0"/>
    </xf>
    <xf numFmtId="44" fontId="25" fillId="3" borderId="5" xfId="0" applyNumberFormat="1" applyFont="1" applyFill="1" applyBorder="1" applyAlignment="1">
      <alignment horizontal="right" vertical="center" wrapText="1"/>
    </xf>
    <xf numFmtId="44" fontId="21" fillId="0" borderId="0" xfId="0" applyNumberFormat="1" applyFont="1" applyAlignment="1">
      <alignment horizontal="right"/>
    </xf>
    <xf numFmtId="0" fontId="40" fillId="0" borderId="0" xfId="0" applyFont="1" applyAlignment="1">
      <alignment horizontal="right"/>
    </xf>
    <xf numFmtId="0" fontId="40" fillId="0" borderId="0" xfId="0" applyFont="1"/>
    <xf numFmtId="0" fontId="42" fillId="0" borderId="0" xfId="0" applyFont="1"/>
    <xf numFmtId="0" fontId="43" fillId="0" borderId="0" xfId="0" applyFont="1" applyAlignment="1">
      <alignment wrapText="1"/>
    </xf>
    <xf numFmtId="0" fontId="42" fillId="0" borderId="0" xfId="0" applyFont="1" applyAlignment="1">
      <alignment horizontal="right"/>
    </xf>
    <xf numFmtId="0" fontId="42" fillId="0" borderId="0" xfId="0" applyFont="1" applyAlignment="1">
      <alignment wrapText="1"/>
    </xf>
    <xf numFmtId="0" fontId="42" fillId="0" borderId="0" xfId="0" applyFont="1" applyProtection="1">
      <protection locked="0"/>
    </xf>
    <xf numFmtId="0" fontId="45" fillId="4" borderId="0" xfId="0" applyFont="1" applyFill="1" applyAlignment="1">
      <alignment horizontal="right"/>
    </xf>
    <xf numFmtId="0" fontId="9" fillId="0" borderId="0" xfId="0" applyFont="1" applyAlignment="1">
      <alignment horizontal="right"/>
    </xf>
    <xf numFmtId="0" fontId="13" fillId="0" borderId="0" xfId="0" applyFont="1" applyAlignment="1">
      <alignment horizontal="right"/>
    </xf>
    <xf numFmtId="0" fontId="40" fillId="0" borderId="0" xfId="0" applyFont="1" applyAlignment="1">
      <alignment wrapText="1"/>
    </xf>
    <xf numFmtId="0" fontId="46" fillId="4" borderId="0" xfId="0" applyFont="1" applyFill="1" applyAlignment="1">
      <alignment wrapText="1"/>
    </xf>
    <xf numFmtId="0" fontId="13" fillId="0" borderId="0" xfId="0" applyFont="1" applyAlignment="1">
      <alignment wrapText="1"/>
    </xf>
    <xf numFmtId="0" fontId="26" fillId="0" borderId="0" xfId="0" applyFont="1" applyAlignment="1">
      <alignment horizontal="left" readingOrder="1"/>
    </xf>
    <xf numFmtId="0" fontId="45" fillId="0" borderId="0" xfId="0" applyFont="1" applyAlignment="1">
      <alignment horizontal="right"/>
    </xf>
    <xf numFmtId="0" fontId="26" fillId="0" borderId="0" xfId="0" applyFont="1" applyAlignment="1">
      <alignment horizontal="left" vertical="center"/>
    </xf>
    <xf numFmtId="0" fontId="17" fillId="0" borderId="0" xfId="1" applyFont="1" applyAlignment="1" applyProtection="1">
      <alignment vertical="top"/>
      <protection locked="0"/>
    </xf>
    <xf numFmtId="0" fontId="19" fillId="0" borderId="0" xfId="0" applyFont="1" applyAlignment="1">
      <alignment vertical="center" wrapText="1"/>
    </xf>
    <xf numFmtId="0" fontId="50" fillId="0" borderId="0" xfId="0" applyFont="1" applyAlignment="1">
      <alignment wrapText="1"/>
    </xf>
    <xf numFmtId="0" fontId="51" fillId="0" borderId="0" xfId="0" applyFont="1" applyAlignment="1">
      <alignment wrapText="1"/>
    </xf>
    <xf numFmtId="0" fontId="51" fillId="6" borderId="0" xfId="0" applyFont="1" applyFill="1" applyAlignment="1">
      <alignment wrapText="1"/>
    </xf>
    <xf numFmtId="0" fontId="44" fillId="0" borderId="0" xfId="0" applyFont="1" applyAlignment="1">
      <alignment horizontal="right" vertical="center"/>
    </xf>
    <xf numFmtId="9" fontId="18" fillId="2" borderId="6" xfId="0" applyNumberFormat="1" applyFont="1" applyFill="1" applyBorder="1" applyAlignment="1" applyProtection="1">
      <alignment horizontal="center" vertical="center"/>
      <protection locked="0"/>
    </xf>
    <xf numFmtId="49" fontId="3" fillId="0" borderId="0" xfId="0" applyNumberFormat="1" applyFont="1" applyAlignment="1" applyProtection="1">
      <alignment vertical="center"/>
      <protection locked="0"/>
    </xf>
    <xf numFmtId="0" fontId="16" fillId="0" borderId="0" xfId="1" applyFont="1" applyAlignment="1">
      <alignment horizontal="center" wrapText="1"/>
    </xf>
    <xf numFmtId="0" fontId="16" fillId="0" borderId="0" xfId="1" applyFont="1" applyAlignment="1">
      <alignment horizontal="center" vertical="top" wrapText="1"/>
    </xf>
    <xf numFmtId="164" fontId="18" fillId="0" borderId="0" xfId="1" applyNumberFormat="1" applyFont="1" applyAlignment="1">
      <alignment horizontal="right" vertical="center" wrapText="1"/>
    </xf>
    <xf numFmtId="164" fontId="18" fillId="0" borderId="0" xfId="1" applyNumberFormat="1" applyFont="1" applyAlignment="1" applyProtection="1">
      <alignment horizontal="right" vertical="center" wrapText="1"/>
      <protection locked="0"/>
    </xf>
    <xf numFmtId="164" fontId="30" fillId="0" borderId="0" xfId="1" applyNumberFormat="1" applyFont="1" applyAlignment="1" applyProtection="1">
      <alignment horizontal="right" vertical="center" wrapText="1"/>
      <protection locked="0"/>
    </xf>
    <xf numFmtId="0" fontId="17" fillId="0" borderId="0" xfId="1" quotePrefix="1" applyFont="1" applyAlignment="1" applyProtection="1">
      <alignment vertical="top"/>
      <protection locked="0"/>
    </xf>
    <xf numFmtId="0" fontId="3" fillId="0" borderId="0" xfId="0" applyFont="1" applyAlignment="1" applyProtection="1">
      <alignment vertical="center" wrapText="1"/>
      <protection locked="0"/>
    </xf>
    <xf numFmtId="164" fontId="10" fillId="3" borderId="5" xfId="1" applyNumberFormat="1" applyFont="1" applyFill="1" applyBorder="1" applyAlignment="1">
      <alignment horizontal="right" vertical="center" wrapText="1"/>
    </xf>
    <xf numFmtId="164" fontId="8" fillId="3" borderId="18" xfId="1" applyNumberFormat="1" applyFont="1" applyFill="1" applyBorder="1" applyAlignment="1">
      <alignment horizontal="right" vertical="center" wrapText="1"/>
    </xf>
    <xf numFmtId="167" fontId="5" fillId="3" borderId="6" xfId="0" applyNumberFormat="1" applyFont="1" applyFill="1" applyBorder="1"/>
    <xf numFmtId="0" fontId="13" fillId="0" borderId="8" xfId="0" applyFont="1" applyBorder="1" applyAlignment="1">
      <alignment horizontal="right"/>
    </xf>
    <xf numFmtId="0" fontId="42" fillId="6" borderId="0" xfId="0" applyFont="1" applyFill="1" applyAlignment="1">
      <alignment wrapText="1"/>
    </xf>
    <xf numFmtId="0" fontId="46" fillId="4" borderId="0" xfId="0" applyFont="1" applyFill="1"/>
    <xf numFmtId="0" fontId="46" fillId="0" borderId="0" xfId="0" applyFont="1"/>
    <xf numFmtId="0" fontId="49" fillId="0" borderId="0" xfId="0" applyFont="1" applyAlignment="1">
      <alignment wrapText="1"/>
    </xf>
    <xf numFmtId="0" fontId="45" fillId="4" borderId="0" xfId="0" applyFont="1" applyFill="1" applyAlignment="1">
      <alignment wrapText="1"/>
    </xf>
    <xf numFmtId="49" fontId="51" fillId="7" borderId="0" xfId="0" applyNumberFormat="1" applyFont="1" applyFill="1" applyAlignment="1">
      <alignment wrapText="1"/>
    </xf>
    <xf numFmtId="49" fontId="52" fillId="7" borderId="0" xfId="2" applyNumberFormat="1" applyFill="1" applyAlignment="1" applyProtection="1">
      <alignment wrapText="1"/>
    </xf>
    <xf numFmtId="49" fontId="53" fillId="7" borderId="0" xfId="2" applyNumberFormat="1" applyFont="1" applyFill="1" applyAlignment="1" applyProtection="1">
      <alignment wrapText="1"/>
    </xf>
    <xf numFmtId="0" fontId="24" fillId="3" borderId="17" xfId="1" applyFont="1" applyFill="1" applyBorder="1" applyAlignment="1">
      <alignment horizontal="center" vertical="center" wrapText="1"/>
    </xf>
    <xf numFmtId="0" fontId="18" fillId="2" borderId="6" xfId="1" applyFont="1" applyFill="1" applyBorder="1" applyAlignment="1" applyProtection="1">
      <alignment horizontal="center" vertical="center" wrapText="1"/>
      <protection locked="0"/>
    </xf>
    <xf numFmtId="9" fontId="54" fillId="0" borderId="0" xfId="1" applyNumberFormat="1" applyFont="1" applyProtection="1">
      <protection locked="0"/>
    </xf>
    <xf numFmtId="9" fontId="54" fillId="0" borderId="0" xfId="0" applyNumberFormat="1" applyFont="1"/>
    <xf numFmtId="9" fontId="5" fillId="3" borderId="6" xfId="0" applyNumberFormat="1" applyFont="1" applyFill="1" applyBorder="1" applyProtection="1">
      <protection locked="0"/>
    </xf>
    <xf numFmtId="0" fontId="23" fillId="3" borderId="16" xfId="1" applyFont="1" applyFill="1" applyBorder="1" applyAlignment="1" applyProtection="1">
      <alignment horizontal="center" vertical="center" wrapText="1"/>
    </xf>
    <xf numFmtId="0" fontId="23" fillId="3" borderId="17" xfId="1" applyFont="1" applyFill="1" applyBorder="1" applyAlignment="1" applyProtection="1">
      <alignment horizontal="center" vertical="center" wrapText="1"/>
    </xf>
    <xf numFmtId="0" fontId="23" fillId="3" borderId="19" xfId="1" applyFont="1" applyFill="1" applyBorder="1" applyAlignment="1" applyProtection="1">
      <alignment horizontal="right" vertical="center" wrapText="1"/>
    </xf>
    <xf numFmtId="44" fontId="27" fillId="3" borderId="6" xfId="1" applyNumberFormat="1" applyFont="1" applyFill="1" applyBorder="1" applyAlignment="1" applyProtection="1">
      <alignment horizontal="right" vertical="center" wrapText="1"/>
    </xf>
    <xf numFmtId="0" fontId="29" fillId="3" borderId="21" xfId="1" applyFont="1" applyFill="1" applyBorder="1" applyAlignment="1" applyProtection="1">
      <alignment horizontal="right" vertical="center" wrapText="1"/>
    </xf>
    <xf numFmtId="44" fontId="29" fillId="3" borderId="7" xfId="1" applyNumberFormat="1" applyFont="1" applyFill="1" applyBorder="1" applyAlignment="1" applyProtection="1">
      <alignment horizontal="right" vertical="center" wrapText="1"/>
    </xf>
    <xf numFmtId="44" fontId="23" fillId="3" borderId="20" xfId="1" applyNumberFormat="1" applyFont="1" applyFill="1" applyBorder="1" applyAlignment="1" applyProtection="1">
      <alignment horizontal="right" vertical="center" wrapText="1"/>
    </xf>
    <xf numFmtId="44" fontId="29" fillId="3" borderId="22" xfId="1" applyNumberFormat="1" applyFont="1" applyFill="1" applyBorder="1" applyAlignment="1" applyProtection="1">
      <alignment horizontal="right" vertical="center" wrapText="1"/>
    </xf>
    <xf numFmtId="44" fontId="25" fillId="3" borderId="20" xfId="1" applyNumberFormat="1" applyFont="1" applyFill="1" applyBorder="1" applyAlignment="1" applyProtection="1">
      <alignment horizontal="center" vertical="center" wrapText="1"/>
    </xf>
    <xf numFmtId="44" fontId="25" fillId="3" borderId="22" xfId="1" applyNumberFormat="1" applyFont="1" applyFill="1" applyBorder="1" applyAlignment="1" applyProtection="1">
      <alignment horizontal="center" vertical="center" wrapText="1"/>
    </xf>
    <xf numFmtId="0" fontId="28" fillId="2" borderId="1" xfId="0" applyFont="1" applyFill="1" applyBorder="1" applyAlignment="1" applyProtection="1">
      <alignment horizontal="left" vertical="top" wrapText="1"/>
      <protection locked="0"/>
    </xf>
    <xf numFmtId="0" fontId="28" fillId="2" borderId="2" xfId="0" applyFont="1" applyFill="1" applyBorder="1" applyAlignment="1" applyProtection="1">
      <alignment horizontal="left" vertical="top" wrapText="1"/>
      <protection locked="0"/>
    </xf>
    <xf numFmtId="0" fontId="25" fillId="3" borderId="6" xfId="0" applyFont="1" applyFill="1" applyBorder="1" applyAlignment="1">
      <alignment horizontal="center" vertical="center" wrapText="1"/>
    </xf>
    <xf numFmtId="0" fontId="25" fillId="0" borderId="0" xfId="0" applyFont="1" applyAlignment="1">
      <alignment horizontal="right" vertical="center" wrapText="1"/>
    </xf>
    <xf numFmtId="0" fontId="16" fillId="0" borderId="0" xfId="0" applyFont="1" applyAlignment="1">
      <alignment horizontal="right" vertical="center"/>
    </xf>
    <xf numFmtId="0" fontId="25" fillId="0" borderId="0" xfId="0" applyFont="1" applyAlignment="1">
      <alignment horizontal="right" vertical="center"/>
    </xf>
    <xf numFmtId="0" fontId="16" fillId="0" borderId="4" xfId="0" applyFont="1" applyBorder="1" applyAlignment="1">
      <alignment horizontal="left" wrapText="1"/>
    </xf>
    <xf numFmtId="0" fontId="16" fillId="0" borderId="0" xfId="1" applyFont="1" applyAlignment="1" applyProtection="1">
      <alignment horizontal="left"/>
      <protection locked="0"/>
    </xf>
    <xf numFmtId="49" fontId="25" fillId="3" borderId="25" xfId="1" applyNumberFormat="1" applyFont="1" applyFill="1" applyBorder="1" applyAlignment="1">
      <alignment horizontal="center" vertical="center" wrapText="1"/>
    </xf>
    <xf numFmtId="0" fontId="55" fillId="8" borderId="0" xfId="0" applyFont="1" applyFill="1" applyProtection="1">
      <protection locked="0"/>
    </xf>
    <xf numFmtId="44" fontId="16" fillId="3" borderId="6" xfId="0" applyNumberFormat="1" applyFont="1" applyFill="1" applyBorder="1" applyAlignment="1">
      <alignment horizontal="center" vertical="center" wrapText="1"/>
    </xf>
    <xf numFmtId="44" fontId="25" fillId="3" borderId="6" xfId="0" applyNumberFormat="1" applyFont="1" applyFill="1" applyBorder="1" applyAlignment="1">
      <alignment horizontal="center" vertical="center" wrapText="1"/>
    </xf>
    <xf numFmtId="164" fontId="19" fillId="2" borderId="6" xfId="1" applyNumberFormat="1" applyFont="1" applyFill="1" applyBorder="1" applyAlignment="1" applyProtection="1">
      <alignment horizontal="center" vertical="center" wrapText="1"/>
      <protection locked="0"/>
    </xf>
    <xf numFmtId="44" fontId="28" fillId="3" borderId="6" xfId="0" applyNumberFormat="1" applyFont="1" applyFill="1" applyBorder="1" applyAlignment="1">
      <alignment horizontal="center" vertical="center" wrapText="1"/>
    </xf>
    <xf numFmtId="164" fontId="18" fillId="2" borderId="6" xfId="0" applyNumberFormat="1" applyFont="1" applyFill="1" applyBorder="1" applyAlignment="1" applyProtection="1">
      <alignment horizontal="center" vertical="center" wrapText="1"/>
      <protection locked="0"/>
    </xf>
    <xf numFmtId="44" fontId="16" fillId="3" borderId="6" xfId="1" applyNumberFormat="1" applyFont="1" applyFill="1" applyBorder="1" applyAlignment="1">
      <alignment horizontal="center" vertical="center" wrapText="1"/>
    </xf>
    <xf numFmtId="44" fontId="28" fillId="2" borderId="6" xfId="1" applyNumberFormat="1" applyFont="1" applyFill="1" applyBorder="1" applyAlignment="1" applyProtection="1">
      <alignment horizontal="center" vertical="center" wrapText="1"/>
      <protection locked="0"/>
    </xf>
    <xf numFmtId="44" fontId="25" fillId="2" borderId="6" xfId="0" applyNumberFormat="1" applyFont="1" applyFill="1" applyBorder="1" applyAlignment="1" applyProtection="1">
      <alignment horizontal="center" vertical="center" wrapText="1"/>
      <protection locked="0"/>
    </xf>
    <xf numFmtId="44" fontId="25" fillId="2" borderId="6" xfId="1" applyNumberFormat="1" applyFont="1" applyFill="1" applyBorder="1" applyAlignment="1" applyProtection="1">
      <alignment horizontal="center" vertical="center" wrapText="1"/>
      <protection locked="0"/>
    </xf>
    <xf numFmtId="0" fontId="3" fillId="3" borderId="38" xfId="1" applyFont="1" applyFill="1" applyBorder="1" applyAlignment="1">
      <alignment horizontal="right" vertical="center" wrapText="1"/>
    </xf>
    <xf numFmtId="164" fontId="8" fillId="3" borderId="40" xfId="1" applyNumberFormat="1" applyFont="1" applyFill="1" applyBorder="1" applyAlignment="1">
      <alignment horizontal="right" vertical="center" wrapText="1"/>
    </xf>
    <xf numFmtId="49" fontId="25" fillId="3" borderId="25" xfId="1" applyNumberFormat="1" applyFont="1" applyFill="1" applyBorder="1" applyAlignment="1">
      <alignment horizontal="center" vertical="center" wrapText="1"/>
    </xf>
    <xf numFmtId="0" fontId="16" fillId="0" borderId="0" xfId="1" applyFont="1" applyAlignment="1" applyProtection="1">
      <alignment horizontal="left"/>
      <protection locked="0"/>
    </xf>
    <xf numFmtId="0" fontId="16" fillId="0" borderId="4" xfId="0" applyFont="1" applyBorder="1" applyAlignment="1">
      <alignment horizontal="left" wrapText="1"/>
    </xf>
    <xf numFmtId="0" fontId="25" fillId="0" borderId="0" xfId="0" applyFont="1" applyAlignment="1">
      <alignment horizontal="right" vertical="center" wrapText="1"/>
    </xf>
    <xf numFmtId="0" fontId="16" fillId="0" borderId="0" xfId="0" applyFont="1" applyAlignment="1">
      <alignment horizontal="right" vertical="center"/>
    </xf>
    <xf numFmtId="0" fontId="25" fillId="0" borderId="0" xfId="0" applyFont="1" applyAlignment="1">
      <alignment horizontal="right" vertical="center"/>
    </xf>
    <xf numFmtId="0" fontId="28" fillId="2" borderId="1" xfId="0" applyFont="1" applyFill="1" applyBorder="1" applyAlignment="1" applyProtection="1">
      <alignment horizontal="left" vertical="top" wrapText="1"/>
      <protection locked="0"/>
    </xf>
    <xf numFmtId="0" fontId="28" fillId="2" borderId="2" xfId="0" applyFont="1" applyFill="1" applyBorder="1" applyAlignment="1" applyProtection="1">
      <alignment horizontal="left" vertical="top" wrapText="1"/>
      <protection locked="0"/>
    </xf>
    <xf numFmtId="0" fontId="25" fillId="3" borderId="6" xfId="0" applyFont="1" applyFill="1" applyBorder="1" applyAlignment="1">
      <alignment horizontal="center" vertical="center" wrapText="1"/>
    </xf>
    <xf numFmtId="0" fontId="47" fillId="4" borderId="0" xfId="0" applyFont="1" applyFill="1" applyAlignment="1">
      <alignment horizontal="center" vertical="center"/>
    </xf>
    <xf numFmtId="0" fontId="46" fillId="4" borderId="0" xfId="0" applyFont="1" applyFill="1" applyAlignment="1">
      <alignment horizontal="center" vertical="center"/>
    </xf>
    <xf numFmtId="0" fontId="48" fillId="4" borderId="0" xfId="0" applyFont="1" applyFill="1" applyAlignment="1">
      <alignment horizontal="center" vertical="center"/>
    </xf>
    <xf numFmtId="165" fontId="5" fillId="2" borderId="28" xfId="0" applyNumberFormat="1" applyFont="1" applyFill="1" applyBorder="1" applyAlignment="1" applyProtection="1">
      <alignment horizontal="left" vertical="center" wrapText="1"/>
      <protection locked="0"/>
    </xf>
    <xf numFmtId="165" fontId="5" fillId="2" borderId="29" xfId="0" applyNumberFormat="1" applyFont="1" applyFill="1" applyBorder="1" applyAlignment="1" applyProtection="1">
      <alignment horizontal="left" vertical="center" wrapText="1"/>
      <protection locked="0"/>
    </xf>
    <xf numFmtId="165" fontId="5" fillId="2" borderId="36" xfId="0" applyNumberFormat="1" applyFont="1" applyFill="1" applyBorder="1" applyAlignment="1" applyProtection="1">
      <alignment horizontal="left" vertical="center" wrapText="1"/>
      <protection locked="0"/>
    </xf>
    <xf numFmtId="0" fontId="0" fillId="2" borderId="9" xfId="0" applyFill="1" applyBorder="1" applyAlignment="1" applyProtection="1">
      <alignment horizontal="left" vertical="top" wrapText="1"/>
      <protection locked="0"/>
    </xf>
    <xf numFmtId="0" fontId="0" fillId="2" borderId="10"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5" fillId="2" borderId="23" xfId="0" applyFont="1" applyFill="1" applyBorder="1" applyAlignment="1" applyProtection="1">
      <alignment horizontal="left" vertical="center" wrapText="1"/>
      <protection locked="0"/>
    </xf>
    <xf numFmtId="0" fontId="5" fillId="2" borderId="24" xfId="0" applyFont="1" applyFill="1" applyBorder="1" applyAlignment="1" applyProtection="1">
      <alignment horizontal="left" vertical="center" wrapText="1"/>
      <protection locked="0"/>
    </xf>
    <xf numFmtId="0" fontId="5" fillId="2" borderId="34" xfId="0" applyFont="1" applyFill="1" applyBorder="1" applyAlignment="1" applyProtection="1">
      <alignment horizontal="left" vertical="center" wrapText="1"/>
      <protection locked="0"/>
    </xf>
    <xf numFmtId="0" fontId="5" fillId="2" borderId="27"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35" xfId="0" applyFont="1" applyFill="1" applyBorder="1" applyAlignment="1" applyProtection="1">
      <alignment horizontal="left" vertical="center" wrapText="1"/>
      <protection locked="0"/>
    </xf>
    <xf numFmtId="164" fontId="5" fillId="2" borderId="27" xfId="0" applyNumberFormat="1" applyFont="1" applyFill="1" applyBorder="1" applyAlignment="1" applyProtection="1">
      <alignment horizontal="left" vertical="center" wrapText="1"/>
      <protection locked="0"/>
    </xf>
    <xf numFmtId="164" fontId="5" fillId="2" borderId="2" xfId="0" applyNumberFormat="1" applyFont="1" applyFill="1" applyBorder="1" applyAlignment="1" applyProtection="1">
      <alignment horizontal="left" vertical="center" wrapText="1"/>
      <protection locked="0"/>
    </xf>
    <xf numFmtId="164" fontId="5" fillId="2" borderId="35" xfId="0" applyNumberFormat="1"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top" wrapText="1"/>
      <protection locked="0"/>
    </xf>
    <xf numFmtId="0" fontId="28" fillId="2" borderId="9" xfId="0" applyFont="1" applyFill="1" applyBorder="1" applyAlignment="1" applyProtection="1">
      <alignment horizontal="left" vertical="top" wrapText="1" readingOrder="1"/>
      <protection locked="0"/>
    </xf>
    <xf numFmtId="0" fontId="28" fillId="2" borderId="10" xfId="0" applyFont="1" applyFill="1" applyBorder="1" applyAlignment="1" applyProtection="1">
      <alignment horizontal="left" vertical="top" wrapText="1" readingOrder="1"/>
      <protection locked="0"/>
    </xf>
    <xf numFmtId="0" fontId="28" fillId="2" borderId="11" xfId="0" applyFont="1" applyFill="1" applyBorder="1" applyAlignment="1" applyProtection="1">
      <alignment horizontal="left" vertical="top" wrapText="1" readingOrder="1"/>
      <protection locked="0"/>
    </xf>
    <xf numFmtId="0" fontId="28" fillId="2" borderId="8" xfId="0" applyFont="1" applyFill="1" applyBorder="1" applyAlignment="1" applyProtection="1">
      <alignment horizontal="left" vertical="top" wrapText="1" readingOrder="1"/>
      <protection locked="0"/>
    </xf>
    <xf numFmtId="0" fontId="28" fillId="2" borderId="0" xfId="0" applyFont="1" applyFill="1" applyAlignment="1" applyProtection="1">
      <alignment horizontal="left" vertical="top" wrapText="1" readingOrder="1"/>
      <protection locked="0"/>
    </xf>
    <xf numFmtId="0" fontId="28" fillId="2" borderId="12" xfId="0" applyFont="1" applyFill="1" applyBorder="1" applyAlignment="1" applyProtection="1">
      <alignment horizontal="left" vertical="top" wrapText="1" readingOrder="1"/>
      <protection locked="0"/>
    </xf>
    <xf numFmtId="0" fontId="28" fillId="2" borderId="13" xfId="0" applyFont="1" applyFill="1" applyBorder="1" applyAlignment="1" applyProtection="1">
      <alignment horizontal="left" vertical="top" wrapText="1" readingOrder="1"/>
      <protection locked="0"/>
    </xf>
    <xf numFmtId="0" fontId="28" fillId="2" borderId="14" xfId="0" applyFont="1" applyFill="1" applyBorder="1" applyAlignment="1" applyProtection="1">
      <alignment horizontal="left" vertical="top" wrapText="1" readingOrder="1"/>
      <protection locked="0"/>
    </xf>
    <xf numFmtId="0" fontId="28" fillId="2" borderId="15" xfId="0" applyFont="1" applyFill="1" applyBorder="1" applyAlignment="1" applyProtection="1">
      <alignment horizontal="left" vertical="top" wrapText="1" readingOrder="1"/>
      <protection locked="0"/>
    </xf>
    <xf numFmtId="0" fontId="19" fillId="0" borderId="31" xfId="0" applyFont="1" applyBorder="1" applyAlignment="1">
      <alignment vertical="center" wrapText="1"/>
    </xf>
    <xf numFmtId="0" fontId="25" fillId="0" borderId="0" xfId="0" applyFont="1" applyAlignment="1">
      <alignment horizontal="right" wrapText="1"/>
    </xf>
    <xf numFmtId="0" fontId="25" fillId="0" borderId="12" xfId="0" applyFont="1" applyBorder="1" applyAlignment="1">
      <alignment horizontal="right" wrapText="1"/>
    </xf>
    <xf numFmtId="0" fontId="25" fillId="0" borderId="0" xfId="0" applyFont="1" applyAlignment="1">
      <alignment horizontal="right"/>
    </xf>
    <xf numFmtId="0" fontId="25" fillId="0" borderId="12" xfId="0" applyFont="1" applyBorder="1" applyAlignment="1">
      <alignment horizontal="right"/>
    </xf>
    <xf numFmtId="0" fontId="16" fillId="3" borderId="1" xfId="0" applyFont="1" applyFill="1" applyBorder="1" applyAlignment="1">
      <alignment horizontal="right" vertical="center"/>
    </xf>
    <xf numFmtId="0" fontId="16" fillId="3" borderId="2" xfId="0" applyFont="1" applyFill="1" applyBorder="1" applyAlignment="1">
      <alignment horizontal="right" vertical="center"/>
    </xf>
    <xf numFmtId="0" fontId="16" fillId="3" borderId="3" xfId="0" applyFont="1" applyFill="1" applyBorder="1" applyAlignment="1">
      <alignment horizontal="right" vertical="center"/>
    </xf>
    <xf numFmtId="0" fontId="26" fillId="0" borderId="0" xfId="0" applyFont="1" applyAlignment="1">
      <alignment horizontal="left" vertical="top" wrapText="1"/>
    </xf>
    <xf numFmtId="0" fontId="28" fillId="2" borderId="1" xfId="0" applyFont="1" applyFill="1" applyBorder="1" applyAlignment="1" applyProtection="1">
      <alignment horizontal="left" vertical="top" wrapText="1"/>
      <protection locked="0"/>
    </xf>
    <xf numFmtId="0" fontId="28" fillId="2" borderId="2" xfId="0" applyFont="1" applyFill="1" applyBorder="1" applyAlignment="1" applyProtection="1">
      <alignment horizontal="left" vertical="top" wrapText="1"/>
      <protection locked="0"/>
    </xf>
    <xf numFmtId="0" fontId="28" fillId="2" borderId="6" xfId="0" applyFont="1" applyFill="1" applyBorder="1" applyAlignment="1" applyProtection="1">
      <alignment horizontal="left" vertical="top" wrapText="1"/>
      <protection locked="0"/>
    </xf>
    <xf numFmtId="0" fontId="25" fillId="3" borderId="1" xfId="0" applyFont="1" applyFill="1" applyBorder="1" applyAlignment="1">
      <alignment horizontal="center" vertical="center" wrapText="1"/>
    </xf>
    <xf numFmtId="0" fontId="25" fillId="3" borderId="2"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8" fillId="2" borderId="3" xfId="0" applyFont="1" applyFill="1" applyBorder="1" applyAlignment="1" applyProtection="1">
      <alignment horizontal="left" vertical="top" wrapText="1"/>
      <protection locked="0"/>
    </xf>
    <xf numFmtId="0" fontId="16" fillId="3" borderId="6" xfId="0" applyFont="1" applyFill="1" applyBorder="1" applyAlignment="1">
      <alignment horizontal="right" vertical="center"/>
    </xf>
    <xf numFmtId="0" fontId="25" fillId="3" borderId="1" xfId="0" applyFont="1" applyFill="1" applyBorder="1" applyAlignment="1">
      <alignment horizontal="right" vertical="center" wrapText="1"/>
    </xf>
    <xf numFmtId="0" fontId="25" fillId="3" borderId="2" xfId="0" applyFont="1" applyFill="1" applyBorder="1" applyAlignment="1">
      <alignment horizontal="right" vertical="center" wrapText="1"/>
    </xf>
    <xf numFmtId="0" fontId="25" fillId="3" borderId="3" xfId="0" applyFont="1" applyFill="1" applyBorder="1" applyAlignment="1">
      <alignment horizontal="right" vertical="center" wrapText="1"/>
    </xf>
    <xf numFmtId="0" fontId="25" fillId="3" borderId="3" xfId="0" applyFont="1" applyFill="1" applyBorder="1" applyAlignment="1">
      <alignment horizontal="center" vertical="center" wrapText="1"/>
    </xf>
    <xf numFmtId="0" fontId="25" fillId="3" borderId="1" xfId="0" applyFont="1" applyFill="1" applyBorder="1" applyAlignment="1" applyProtection="1">
      <alignment horizontal="right" vertical="center" wrapText="1"/>
    </xf>
    <xf numFmtId="0" fontId="25" fillId="3" borderId="2" xfId="0" applyFont="1" applyFill="1" applyBorder="1" applyAlignment="1" applyProtection="1">
      <alignment horizontal="right" vertical="center" wrapText="1"/>
    </xf>
    <xf numFmtId="0" fontId="25" fillId="3" borderId="3" xfId="0" applyFont="1" applyFill="1" applyBorder="1" applyAlignment="1" applyProtection="1">
      <alignment horizontal="right" vertical="center" wrapText="1"/>
    </xf>
    <xf numFmtId="0" fontId="25" fillId="0" borderId="0" xfId="0" applyFont="1" applyAlignment="1">
      <alignment horizontal="right" vertical="center" wrapText="1"/>
    </xf>
    <xf numFmtId="0" fontId="25" fillId="0" borderId="12" xfId="0" applyFont="1" applyBorder="1" applyAlignment="1">
      <alignment horizontal="right" vertical="center" wrapText="1"/>
    </xf>
    <xf numFmtId="0" fontId="16" fillId="0" borderId="0" xfId="0" applyFont="1" applyAlignment="1">
      <alignment horizontal="right" vertical="center"/>
    </xf>
    <xf numFmtId="0" fontId="16" fillId="0" borderId="12" xfId="0" applyFont="1" applyBorder="1" applyAlignment="1">
      <alignment horizontal="right" vertical="center"/>
    </xf>
    <xf numFmtId="0" fontId="20" fillId="4" borderId="6" xfId="0" applyFont="1" applyFill="1" applyBorder="1" applyAlignment="1">
      <alignment horizontal="left"/>
    </xf>
    <xf numFmtId="0" fontId="28" fillId="0" borderId="14" xfId="0" applyFont="1" applyBorder="1" applyAlignment="1">
      <alignment horizontal="justify"/>
    </xf>
    <xf numFmtId="0" fontId="19" fillId="2" borderId="1" xfId="0" quotePrefix="1" applyFont="1" applyFill="1" applyBorder="1" applyAlignment="1" applyProtection="1">
      <alignment horizontal="left" vertical="top" wrapText="1"/>
      <protection locked="0"/>
    </xf>
    <xf numFmtId="0" fontId="19" fillId="2" borderId="2" xfId="0" quotePrefix="1" applyFont="1" applyFill="1" applyBorder="1" applyAlignment="1" applyProtection="1">
      <alignment horizontal="left" vertical="top" wrapText="1"/>
      <protection locked="0"/>
    </xf>
    <xf numFmtId="0" fontId="19" fillId="2" borderId="3" xfId="0" quotePrefix="1" applyFont="1" applyFill="1" applyBorder="1" applyAlignment="1" applyProtection="1">
      <alignment horizontal="left" vertical="top" wrapText="1"/>
      <protection locked="0"/>
    </xf>
    <xf numFmtId="0" fontId="16" fillId="3" borderId="1" xfId="0" applyFont="1" applyFill="1" applyBorder="1" applyAlignment="1">
      <alignment horizontal="right" vertical="center" wrapText="1"/>
    </xf>
    <xf numFmtId="0" fontId="16" fillId="3" borderId="2" xfId="0" applyFont="1" applyFill="1" applyBorder="1" applyAlignment="1">
      <alignment horizontal="right" vertical="center" wrapText="1"/>
    </xf>
    <xf numFmtId="0" fontId="16" fillId="3" borderId="3" xfId="0" applyFont="1" applyFill="1" applyBorder="1" applyAlignment="1">
      <alignment horizontal="right" vertical="center" wrapText="1"/>
    </xf>
    <xf numFmtId="164" fontId="16" fillId="3" borderId="1" xfId="0" applyNumberFormat="1" applyFont="1" applyFill="1" applyBorder="1" applyAlignment="1">
      <alignment horizontal="right" vertical="center" wrapText="1"/>
    </xf>
    <xf numFmtId="164" fontId="16" fillId="3" borderId="2" xfId="0" applyNumberFormat="1" applyFont="1" applyFill="1" applyBorder="1" applyAlignment="1">
      <alignment horizontal="right" vertical="center" wrapText="1"/>
    </xf>
    <xf numFmtId="164" fontId="16" fillId="3" borderId="3" xfId="0" applyNumberFormat="1" applyFont="1" applyFill="1" applyBorder="1" applyAlignment="1">
      <alignment horizontal="right" vertical="center" wrapText="1"/>
    </xf>
    <xf numFmtId="0" fontId="25" fillId="0" borderId="0" xfId="0" applyFont="1" applyAlignment="1">
      <alignment horizontal="right" vertical="center"/>
    </xf>
    <xf numFmtId="0" fontId="25" fillId="0" borderId="12" xfId="0" applyFont="1" applyBorder="1" applyAlignment="1">
      <alignment horizontal="right" vertical="center"/>
    </xf>
    <xf numFmtId="0" fontId="16" fillId="3"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9" fillId="2" borderId="1" xfId="0" applyFont="1" applyFill="1" applyBorder="1" applyAlignment="1" applyProtection="1">
      <alignment horizontal="left" vertical="top" wrapText="1"/>
      <protection locked="0"/>
    </xf>
    <xf numFmtId="0" fontId="19" fillId="2" borderId="2" xfId="0" applyFont="1" applyFill="1" applyBorder="1" applyAlignment="1" applyProtection="1">
      <alignment horizontal="left" vertical="top" wrapText="1"/>
      <protection locked="0"/>
    </xf>
    <xf numFmtId="0" fontId="19" fillId="2" borderId="3" xfId="0" applyFont="1" applyFill="1" applyBorder="1" applyAlignment="1" applyProtection="1">
      <alignment horizontal="left" vertical="top" wrapText="1"/>
      <protection locked="0"/>
    </xf>
    <xf numFmtId="0" fontId="16" fillId="0" borderId="4" xfId="0" applyFont="1" applyBorder="1" applyAlignment="1">
      <alignment horizontal="left" wrapText="1"/>
    </xf>
    <xf numFmtId="44" fontId="16" fillId="3" borderId="6" xfId="1" applyNumberFormat="1" applyFont="1" applyFill="1" applyBorder="1" applyAlignment="1">
      <alignment horizontal="center" vertical="center" readingOrder="1"/>
    </xf>
    <xf numFmtId="0" fontId="28" fillId="2" borderId="9" xfId="1" applyFont="1" applyFill="1" applyBorder="1" applyAlignment="1" applyProtection="1">
      <alignment horizontal="left" vertical="top" wrapText="1" readingOrder="1"/>
      <protection locked="0"/>
    </xf>
    <xf numFmtId="0" fontId="28" fillId="2" borderId="10" xfId="1" applyFont="1" applyFill="1" applyBorder="1" applyAlignment="1" applyProtection="1">
      <alignment horizontal="left" vertical="top" wrapText="1" readingOrder="1"/>
      <protection locked="0"/>
    </xf>
    <xf numFmtId="0" fontId="28" fillId="2" borderId="11" xfId="1" applyFont="1" applyFill="1" applyBorder="1" applyAlignment="1" applyProtection="1">
      <alignment horizontal="left" vertical="top" wrapText="1" readingOrder="1"/>
      <protection locked="0"/>
    </xf>
    <xf numFmtId="0" fontId="28" fillId="2" borderId="8" xfId="1" applyFont="1" applyFill="1" applyBorder="1" applyAlignment="1" applyProtection="1">
      <alignment horizontal="left" vertical="top" wrapText="1" readingOrder="1"/>
      <protection locked="0"/>
    </xf>
    <xf numFmtId="0" fontId="28" fillId="2" borderId="0" xfId="1" applyFont="1" applyFill="1" applyBorder="1" applyAlignment="1" applyProtection="1">
      <alignment horizontal="left" vertical="top" wrapText="1" readingOrder="1"/>
      <protection locked="0"/>
    </xf>
    <xf numFmtId="0" fontId="28" fillId="2" borderId="12" xfId="1" applyFont="1" applyFill="1" applyBorder="1" applyAlignment="1" applyProtection="1">
      <alignment horizontal="left" vertical="top" wrapText="1" readingOrder="1"/>
      <protection locked="0"/>
    </xf>
    <xf numFmtId="0" fontId="28" fillId="2" borderId="13" xfId="1" applyFont="1" applyFill="1" applyBorder="1" applyAlignment="1" applyProtection="1">
      <alignment horizontal="left" vertical="top" wrapText="1" readingOrder="1"/>
      <protection locked="0"/>
    </xf>
    <xf numFmtId="0" fontId="28" fillId="2" borderId="14" xfId="1" applyFont="1" applyFill="1" applyBorder="1" applyAlignment="1" applyProtection="1">
      <alignment horizontal="left" vertical="top" wrapText="1" readingOrder="1"/>
      <protection locked="0"/>
    </xf>
    <xf numFmtId="0" fontId="28" fillId="2" borderId="15" xfId="1" applyFont="1" applyFill="1" applyBorder="1" applyAlignment="1" applyProtection="1">
      <alignment horizontal="left" vertical="top" wrapText="1" readingOrder="1"/>
      <protection locked="0"/>
    </xf>
    <xf numFmtId="0" fontId="16" fillId="0" borderId="4" xfId="0" applyFont="1" applyBorder="1" applyAlignment="1" applyProtection="1">
      <alignment horizontal="left" wrapText="1"/>
      <protection locked="0"/>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28" xfId="1" applyFont="1" applyFill="1" applyBorder="1" applyAlignment="1" applyProtection="1">
      <alignment horizontal="right" vertical="center" wrapText="1"/>
    </xf>
    <xf numFmtId="0" fontId="25" fillId="3" borderId="29" xfId="1" applyFont="1" applyFill="1" applyBorder="1" applyAlignment="1" applyProtection="1">
      <alignment horizontal="right" vertical="center" wrapText="1"/>
    </xf>
    <xf numFmtId="0" fontId="25" fillId="3" borderId="30" xfId="1" applyFont="1" applyFill="1" applyBorder="1" applyAlignment="1" applyProtection="1">
      <alignment horizontal="right" vertical="center" wrapText="1"/>
    </xf>
    <xf numFmtId="0" fontId="16" fillId="0" borderId="0" xfId="1" applyFont="1" applyAlignment="1" applyProtection="1">
      <alignment horizontal="left"/>
      <protection locked="0"/>
    </xf>
    <xf numFmtId="10" fontId="16" fillId="2" borderId="6" xfId="1" applyNumberFormat="1" applyFont="1" applyFill="1" applyBorder="1" applyAlignment="1" applyProtection="1">
      <alignment horizontal="center" vertical="center" readingOrder="1"/>
      <protection locked="0"/>
    </xf>
    <xf numFmtId="44" fontId="16" fillId="2" borderId="6" xfId="1" applyNumberFormat="1" applyFont="1" applyFill="1" applyBorder="1" applyAlignment="1" applyProtection="1">
      <alignment horizontal="center" vertical="center"/>
      <protection locked="0"/>
    </xf>
    <xf numFmtId="0" fontId="16" fillId="0" borderId="0" xfId="1" applyFont="1" applyAlignment="1" applyProtection="1">
      <alignment horizontal="left" readingOrder="1"/>
      <protection locked="0"/>
    </xf>
    <xf numFmtId="49" fontId="28" fillId="2" borderId="6" xfId="1" applyNumberFormat="1" applyFont="1" applyFill="1" applyBorder="1" applyAlignment="1" applyProtection="1">
      <alignment horizontal="left" vertical="top" wrapText="1"/>
      <protection locked="0"/>
    </xf>
    <xf numFmtId="49" fontId="28" fillId="2" borderId="1" xfId="1" applyNumberFormat="1" applyFont="1" applyFill="1" applyBorder="1" applyAlignment="1" applyProtection="1">
      <alignment horizontal="left" vertical="top" wrapText="1"/>
      <protection locked="0"/>
    </xf>
    <xf numFmtId="49" fontId="28" fillId="2" borderId="2" xfId="1" applyNumberFormat="1" applyFont="1" applyFill="1" applyBorder="1" applyAlignment="1" applyProtection="1">
      <alignment horizontal="left" vertical="top" wrapText="1"/>
      <protection locked="0"/>
    </xf>
    <xf numFmtId="49" fontId="28" fillId="2" borderId="3" xfId="1" applyNumberFormat="1" applyFont="1" applyFill="1" applyBorder="1" applyAlignment="1" applyProtection="1">
      <alignment horizontal="left" vertical="top" wrapText="1"/>
      <protection locked="0"/>
    </xf>
    <xf numFmtId="0" fontId="25" fillId="3" borderId="27" xfId="0" applyFont="1" applyFill="1" applyBorder="1" applyAlignment="1" applyProtection="1">
      <alignment horizontal="right" vertical="center" wrapText="1"/>
    </xf>
    <xf numFmtId="49" fontId="25" fillId="3" borderId="23" xfId="1" applyNumberFormat="1" applyFont="1" applyFill="1" applyBorder="1" applyAlignment="1">
      <alignment horizontal="center" vertical="center" wrapText="1"/>
    </xf>
    <xf numFmtId="49" fontId="25" fillId="3" borderId="24" xfId="1" applyNumberFormat="1" applyFont="1" applyFill="1" applyBorder="1" applyAlignment="1">
      <alignment horizontal="center" vertical="center" wrapText="1"/>
    </xf>
    <xf numFmtId="49" fontId="25" fillId="3" borderId="25" xfId="1" applyNumberFormat="1" applyFont="1" applyFill="1" applyBorder="1" applyAlignment="1">
      <alignment horizontal="center" vertical="center" wrapText="1"/>
    </xf>
    <xf numFmtId="49" fontId="25" fillId="3" borderId="26" xfId="1" applyNumberFormat="1" applyFont="1" applyFill="1" applyBorder="1" applyAlignment="1">
      <alignment horizontal="center" vertical="center" wrapText="1"/>
    </xf>
    <xf numFmtId="0" fontId="16" fillId="5" borderId="5" xfId="1" applyFont="1" applyFill="1" applyBorder="1" applyAlignment="1" applyProtection="1">
      <alignment horizontal="center" vertical="center"/>
      <protection locked="0"/>
    </xf>
    <xf numFmtId="0" fontId="29" fillId="0" borderId="0" xfId="1" applyFont="1" applyAlignment="1">
      <alignment horizontal="right" vertical="center"/>
    </xf>
    <xf numFmtId="0" fontId="29" fillId="0" borderId="37" xfId="1" applyFont="1" applyBorder="1" applyAlignment="1">
      <alignment horizontal="right" vertical="center"/>
    </xf>
    <xf numFmtId="0" fontId="30" fillId="3" borderId="23" xfId="0" quotePrefix="1" applyFont="1" applyFill="1" applyBorder="1" applyAlignment="1">
      <alignment horizontal="left" vertical="center" wrapText="1"/>
    </xf>
    <xf numFmtId="0" fontId="30" fillId="3" borderId="24" xfId="0" quotePrefix="1" applyFont="1" applyFill="1" applyBorder="1" applyAlignment="1">
      <alignment horizontal="left" vertical="center" wrapText="1"/>
    </xf>
    <xf numFmtId="0" fontId="30" fillId="3" borderId="34" xfId="0" quotePrefix="1" applyFont="1" applyFill="1" applyBorder="1" applyAlignment="1">
      <alignment horizontal="left" vertical="center" wrapText="1"/>
    </xf>
    <xf numFmtId="0" fontId="30" fillId="3" borderId="27" xfId="0" quotePrefix="1" applyFont="1" applyFill="1" applyBorder="1" applyAlignment="1">
      <alignment horizontal="left" vertical="center" wrapText="1"/>
    </xf>
    <xf numFmtId="0" fontId="30" fillId="3" borderId="2" xfId="0" applyFont="1" applyFill="1" applyBorder="1" applyAlignment="1">
      <alignment horizontal="left" vertical="center" wrapText="1"/>
    </xf>
    <xf numFmtId="0" fontId="30" fillId="3" borderId="35" xfId="0" applyFont="1" applyFill="1" applyBorder="1" applyAlignment="1">
      <alignment horizontal="left" vertical="center" wrapText="1"/>
    </xf>
    <xf numFmtId="0" fontId="30" fillId="3" borderId="28" xfId="0" quotePrefix="1" applyFont="1" applyFill="1" applyBorder="1" applyAlignment="1">
      <alignment horizontal="left" vertical="center" wrapText="1"/>
    </xf>
    <xf numFmtId="0" fontId="30" fillId="3" borderId="29" xfId="0" applyFont="1" applyFill="1" applyBorder="1" applyAlignment="1">
      <alignment horizontal="left" vertical="center" wrapText="1"/>
    </xf>
    <xf numFmtId="0" fontId="30" fillId="3" borderId="36" xfId="0" applyFont="1" applyFill="1" applyBorder="1" applyAlignment="1">
      <alignment horizontal="left" vertical="center" wrapText="1"/>
    </xf>
    <xf numFmtId="0" fontId="58" fillId="0" borderId="0" xfId="0" applyFont="1" applyAlignment="1">
      <alignment horizontal="left" vertical="center" readingOrder="1"/>
    </xf>
    <xf numFmtId="0" fontId="58" fillId="0" borderId="0" xfId="0" applyFont="1" applyAlignment="1">
      <alignment vertical="top" readingOrder="1"/>
    </xf>
    <xf numFmtId="0" fontId="59" fillId="8" borderId="0" xfId="0" applyFont="1" applyFill="1" applyProtection="1">
      <protection locked="0"/>
    </xf>
    <xf numFmtId="0" fontId="57" fillId="0" borderId="0" xfId="0" applyFont="1" applyAlignment="1">
      <alignment horizontal="center" vertical="center"/>
    </xf>
    <xf numFmtId="9" fontId="5" fillId="3" borderId="6" xfId="3" applyFont="1" applyFill="1" applyBorder="1"/>
    <xf numFmtId="0" fontId="8" fillId="3" borderId="16" xfId="1" applyFont="1" applyFill="1" applyBorder="1" applyAlignment="1">
      <alignment vertical="top" wrapText="1"/>
    </xf>
    <xf numFmtId="0" fontId="8" fillId="3" borderId="17" xfId="1" applyFont="1" applyFill="1" applyBorder="1" applyAlignment="1">
      <alignment horizontal="center" vertical="top" wrapText="1"/>
    </xf>
    <xf numFmtId="0" fontId="9" fillId="3" borderId="17" xfId="1" applyFont="1" applyFill="1" applyBorder="1" applyAlignment="1">
      <alignment horizontal="center" vertical="top" wrapText="1"/>
    </xf>
    <xf numFmtId="0" fontId="8" fillId="3" borderId="18" xfId="1" applyFont="1" applyFill="1" applyBorder="1" applyAlignment="1">
      <alignment horizontal="center" vertical="top" wrapText="1"/>
    </xf>
    <xf numFmtId="164" fontId="8" fillId="3" borderId="39" xfId="1" applyNumberFormat="1" applyFont="1" applyFill="1" applyBorder="1" applyAlignment="1">
      <alignment horizontal="right" vertical="center" wrapText="1"/>
    </xf>
  </cellXfs>
  <cellStyles count="4">
    <cellStyle name="Hyperlink" xfId="2" builtinId="8"/>
    <cellStyle name="Normal" xfId="0" builtinId="0"/>
    <cellStyle name="Normal 2" xfId="1" xr:uid="{DB54CF95-C114-469A-9CE3-5B2CE43AD163}"/>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200025</xdr:colOff>
      <xdr:row>39</xdr:row>
      <xdr:rowOff>161925</xdr:rowOff>
    </xdr:from>
    <xdr:to>
      <xdr:col>1</xdr:col>
      <xdr:colOff>6255596</xdr:colOff>
      <xdr:row>50</xdr:row>
      <xdr:rowOff>95519</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190875" y="7077075"/>
          <a:ext cx="6058746" cy="1924319"/>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1</xdr:col>
      <xdr:colOff>2676525</xdr:colOff>
      <xdr:row>39</xdr:row>
      <xdr:rowOff>47625</xdr:rowOff>
    </xdr:from>
    <xdr:to>
      <xdr:col>1</xdr:col>
      <xdr:colOff>4972050</xdr:colOff>
      <xdr:row>44</xdr:row>
      <xdr:rowOff>161925</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flipH="1">
          <a:off x="5667375" y="7324725"/>
          <a:ext cx="2295525" cy="10191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219076</xdr:colOff>
      <xdr:row>53</xdr:row>
      <xdr:rowOff>161925</xdr:rowOff>
    </xdr:from>
    <xdr:to>
      <xdr:col>1</xdr:col>
      <xdr:colOff>6235701</xdr:colOff>
      <xdr:row>64</xdr:row>
      <xdr:rowOff>114571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srcRect r="3377"/>
        <a:stretch/>
      </xdr:blipFill>
      <xdr:spPr>
        <a:xfrm>
          <a:off x="3209926" y="9972675"/>
          <a:ext cx="6019800" cy="1943371"/>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1</xdr:col>
      <xdr:colOff>828675</xdr:colOff>
      <xdr:row>61</xdr:row>
      <xdr:rowOff>76200</xdr:rowOff>
    </xdr:from>
    <xdr:to>
      <xdr:col>1</xdr:col>
      <xdr:colOff>2162175</xdr:colOff>
      <xdr:row>65</xdr:row>
      <xdr:rowOff>133350</xdr:rowOff>
    </xdr:to>
    <xdr:cxnSp macro="">
      <xdr:nvCxnSpPr>
        <xdr:cNvPr id="11" name="Straight Arrow Connector 10">
          <a:extLst>
            <a:ext uri="{FF2B5EF4-FFF2-40B4-BE49-F238E27FC236}">
              <a16:creationId xmlns:a16="http://schemas.microsoft.com/office/drawing/2014/main" id="{00000000-0008-0000-0000-00000B000000}"/>
            </a:ext>
          </a:extLst>
        </xdr:cNvPr>
        <xdr:cNvCxnSpPr/>
      </xdr:nvCxnSpPr>
      <xdr:spPr>
        <a:xfrm flipV="1">
          <a:off x="3819525" y="11334750"/>
          <a:ext cx="1333500" cy="7810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828675</xdr:colOff>
      <xdr:row>63</xdr:row>
      <xdr:rowOff>114300</xdr:rowOff>
    </xdr:from>
    <xdr:to>
      <xdr:col>1</xdr:col>
      <xdr:colOff>2257425</xdr:colOff>
      <xdr:row>65</xdr:row>
      <xdr:rowOff>161925</xdr:rowOff>
    </xdr:to>
    <xdr:cxnSp macro="">
      <xdr:nvCxnSpPr>
        <xdr:cNvPr id="13" name="Straight Arrow Connector 12">
          <a:extLst>
            <a:ext uri="{FF2B5EF4-FFF2-40B4-BE49-F238E27FC236}">
              <a16:creationId xmlns:a16="http://schemas.microsoft.com/office/drawing/2014/main" id="{00000000-0008-0000-0000-00000D000000}"/>
            </a:ext>
          </a:extLst>
        </xdr:cNvPr>
        <xdr:cNvCxnSpPr/>
      </xdr:nvCxnSpPr>
      <xdr:spPr>
        <a:xfrm flipV="1">
          <a:off x="3819525" y="11734800"/>
          <a:ext cx="1428750" cy="4095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3438525</xdr:colOff>
      <xdr:row>53</xdr:row>
      <xdr:rowOff>38100</xdr:rowOff>
    </xdr:from>
    <xdr:to>
      <xdr:col>1</xdr:col>
      <xdr:colOff>3733800</xdr:colOff>
      <xdr:row>58</xdr:row>
      <xdr:rowOff>57150</xdr:rowOff>
    </xdr:to>
    <xdr:cxnSp macro="">
      <xdr:nvCxnSpPr>
        <xdr:cNvPr id="15" name="Straight Arrow Connector 14">
          <a:extLst>
            <a:ext uri="{FF2B5EF4-FFF2-40B4-BE49-F238E27FC236}">
              <a16:creationId xmlns:a16="http://schemas.microsoft.com/office/drawing/2014/main" id="{00000000-0008-0000-0000-00000F000000}"/>
            </a:ext>
          </a:extLst>
        </xdr:cNvPr>
        <xdr:cNvCxnSpPr/>
      </xdr:nvCxnSpPr>
      <xdr:spPr>
        <a:xfrm flipH="1">
          <a:off x="6429375" y="9848850"/>
          <a:ext cx="295275" cy="9239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266700</xdr:colOff>
      <xdr:row>73</xdr:row>
      <xdr:rowOff>9524</xdr:rowOff>
    </xdr:from>
    <xdr:to>
      <xdr:col>1</xdr:col>
      <xdr:colOff>5989763</xdr:colOff>
      <xdr:row>85</xdr:row>
      <xdr:rowOff>38099</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3"/>
        <a:stretch>
          <a:fillRect/>
        </a:stretch>
      </xdr:blipFill>
      <xdr:spPr>
        <a:xfrm>
          <a:off x="3257550" y="13620749"/>
          <a:ext cx="5726238" cy="2200275"/>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1</xdr:col>
      <xdr:colOff>1419225</xdr:colOff>
      <xdr:row>83</xdr:row>
      <xdr:rowOff>142875</xdr:rowOff>
    </xdr:from>
    <xdr:to>
      <xdr:col>1</xdr:col>
      <xdr:colOff>2038350</xdr:colOff>
      <xdr:row>86</xdr:row>
      <xdr:rowOff>123825</xdr:rowOff>
    </xdr:to>
    <xdr:cxnSp macro="">
      <xdr:nvCxnSpPr>
        <xdr:cNvPr id="21" name="Straight Arrow Connector 20">
          <a:extLst>
            <a:ext uri="{FF2B5EF4-FFF2-40B4-BE49-F238E27FC236}">
              <a16:creationId xmlns:a16="http://schemas.microsoft.com/office/drawing/2014/main" id="{00000000-0008-0000-0000-000015000000}"/>
            </a:ext>
          </a:extLst>
        </xdr:cNvPr>
        <xdr:cNvCxnSpPr/>
      </xdr:nvCxnSpPr>
      <xdr:spPr>
        <a:xfrm flipV="1">
          <a:off x="4410075" y="15563850"/>
          <a:ext cx="619125" cy="5238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876300</xdr:colOff>
      <xdr:row>81</xdr:row>
      <xdr:rowOff>85725</xdr:rowOff>
    </xdr:from>
    <xdr:to>
      <xdr:col>1</xdr:col>
      <xdr:colOff>2771775</xdr:colOff>
      <xdr:row>84</xdr:row>
      <xdr:rowOff>171450</xdr:rowOff>
    </xdr:to>
    <xdr:sp macro="" textlink="">
      <xdr:nvSpPr>
        <xdr:cNvPr id="22" name="Oval 21">
          <a:extLst>
            <a:ext uri="{FF2B5EF4-FFF2-40B4-BE49-F238E27FC236}">
              <a16:creationId xmlns:a16="http://schemas.microsoft.com/office/drawing/2014/main" id="{00000000-0008-0000-0000-000016000000}"/>
            </a:ext>
          </a:extLst>
        </xdr:cNvPr>
        <xdr:cNvSpPr/>
      </xdr:nvSpPr>
      <xdr:spPr>
        <a:xfrm>
          <a:off x="3867150" y="15144750"/>
          <a:ext cx="1895475" cy="6286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60</xdr:row>
          <xdr:rowOff>298450</xdr:rowOff>
        </xdr:from>
        <xdr:to>
          <xdr:col>9</xdr:col>
          <xdr:colOff>704850</xdr:colOff>
          <xdr:row>62</xdr:row>
          <xdr:rowOff>159585</xdr:rowOff>
        </xdr:to>
        <xdr:sp macro="" textlink="">
          <xdr:nvSpPr>
            <xdr:cNvPr id="28673" name="Option Button 1" hidden="1">
              <a:extLst>
                <a:ext uri="{63B3BB69-23CF-44E3-9099-C40C66FF867C}">
                  <a14:compatExt spid="_x0000_s28673"/>
                </a:ext>
                <a:ext uri="{FF2B5EF4-FFF2-40B4-BE49-F238E27FC236}">
                  <a16:creationId xmlns:a16="http://schemas.microsoft.com/office/drawing/2014/main" id="{00000000-0008-0000-02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400050</xdr:rowOff>
        </xdr:from>
        <xdr:to>
          <xdr:col>9</xdr:col>
          <xdr:colOff>371475</xdr:colOff>
          <xdr:row>64</xdr:row>
          <xdr:rowOff>66676</xdr:rowOff>
        </xdr:to>
        <xdr:sp macro="" textlink="">
          <xdr:nvSpPr>
            <xdr:cNvPr id="28674" name="Option Button 2" hidden="1">
              <a:extLst>
                <a:ext uri="{63B3BB69-23CF-44E3-9099-C40C66FF867C}">
                  <a14:compatExt spid="_x0000_s28674"/>
                </a:ext>
                <a:ext uri="{FF2B5EF4-FFF2-40B4-BE49-F238E27FC236}">
                  <a16:creationId xmlns:a16="http://schemas.microsoft.com/office/drawing/2014/main" id="{00000000-0008-0000-02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0</xdr:rowOff>
        </xdr:from>
        <xdr:to>
          <xdr:col>1</xdr:col>
          <xdr:colOff>38100</xdr:colOff>
          <xdr:row>194</xdr:row>
          <xdr:rowOff>38099</xdr:rowOff>
        </xdr:to>
        <xdr:sp macro="" textlink="">
          <xdr:nvSpPr>
            <xdr:cNvPr id="28675" name="Option Button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60</xdr:row>
          <xdr:rowOff>298450</xdr:rowOff>
        </xdr:from>
        <xdr:to>
          <xdr:col>9</xdr:col>
          <xdr:colOff>704850</xdr:colOff>
          <xdr:row>62</xdr:row>
          <xdr:rowOff>159585</xdr:rowOff>
        </xdr:to>
        <xdr:sp macro="" textlink="">
          <xdr:nvSpPr>
            <xdr:cNvPr id="41985" name="Option Button 1" hidden="1">
              <a:extLst>
                <a:ext uri="{63B3BB69-23CF-44E3-9099-C40C66FF867C}">
                  <a14:compatExt spid="_x0000_s41985"/>
                </a:ext>
                <a:ext uri="{FF2B5EF4-FFF2-40B4-BE49-F238E27FC236}">
                  <a16:creationId xmlns:a16="http://schemas.microsoft.com/office/drawing/2014/main" id="{27639585-6065-4D9C-9F14-7D5FB9EB9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400050</xdr:rowOff>
        </xdr:from>
        <xdr:to>
          <xdr:col>9</xdr:col>
          <xdr:colOff>371475</xdr:colOff>
          <xdr:row>64</xdr:row>
          <xdr:rowOff>66676</xdr:rowOff>
        </xdr:to>
        <xdr:sp macro="" textlink="">
          <xdr:nvSpPr>
            <xdr:cNvPr id="41986" name="Option Button 2" hidden="1">
              <a:extLst>
                <a:ext uri="{63B3BB69-23CF-44E3-9099-C40C66FF867C}">
                  <a14:compatExt spid="_x0000_s41986"/>
                </a:ext>
                <a:ext uri="{FF2B5EF4-FFF2-40B4-BE49-F238E27FC236}">
                  <a16:creationId xmlns:a16="http://schemas.microsoft.com/office/drawing/2014/main" id="{EC7E3854-18D7-4BFE-AF91-BF75A462A5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0</xdr:rowOff>
        </xdr:from>
        <xdr:to>
          <xdr:col>1</xdr:col>
          <xdr:colOff>38100</xdr:colOff>
          <xdr:row>194</xdr:row>
          <xdr:rowOff>38099</xdr:rowOff>
        </xdr:to>
        <xdr:sp macro="" textlink="">
          <xdr:nvSpPr>
            <xdr:cNvPr id="41987" name="Option Button 3" hidden="1">
              <a:extLst>
                <a:ext uri="{63B3BB69-23CF-44E3-9099-C40C66FF867C}">
                  <a14:compatExt spid="_x0000_s41987"/>
                </a:ext>
                <a:ext uri="{FF2B5EF4-FFF2-40B4-BE49-F238E27FC236}">
                  <a16:creationId xmlns:a16="http://schemas.microsoft.com/office/drawing/2014/main" id="{D5498378-4A62-4C87-9D38-E50EE89D5A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60</xdr:row>
          <xdr:rowOff>298450</xdr:rowOff>
        </xdr:from>
        <xdr:to>
          <xdr:col>9</xdr:col>
          <xdr:colOff>704850</xdr:colOff>
          <xdr:row>62</xdr:row>
          <xdr:rowOff>162760</xdr:rowOff>
        </xdr:to>
        <xdr:sp macro="" textlink="">
          <xdr:nvSpPr>
            <xdr:cNvPr id="43009" name="Option Button 1" hidden="1">
              <a:extLst>
                <a:ext uri="{63B3BB69-23CF-44E3-9099-C40C66FF867C}">
                  <a14:compatExt spid="_x0000_s43009"/>
                </a:ext>
                <a:ext uri="{FF2B5EF4-FFF2-40B4-BE49-F238E27FC236}">
                  <a16:creationId xmlns:a16="http://schemas.microsoft.com/office/drawing/2014/main" id="{653A96B2-AEF1-4626-89D6-3D2620A000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400050</xdr:rowOff>
        </xdr:from>
        <xdr:to>
          <xdr:col>9</xdr:col>
          <xdr:colOff>368300</xdr:colOff>
          <xdr:row>64</xdr:row>
          <xdr:rowOff>63501</xdr:rowOff>
        </xdr:to>
        <xdr:sp macro="" textlink="">
          <xdr:nvSpPr>
            <xdr:cNvPr id="43010" name="Option Button 2" hidden="1">
              <a:extLst>
                <a:ext uri="{63B3BB69-23CF-44E3-9099-C40C66FF867C}">
                  <a14:compatExt spid="_x0000_s43010"/>
                </a:ext>
                <a:ext uri="{FF2B5EF4-FFF2-40B4-BE49-F238E27FC236}">
                  <a16:creationId xmlns:a16="http://schemas.microsoft.com/office/drawing/2014/main" id="{A0FEF318-672C-40AF-916F-7980B04973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0</xdr:rowOff>
        </xdr:from>
        <xdr:to>
          <xdr:col>1</xdr:col>
          <xdr:colOff>38100</xdr:colOff>
          <xdr:row>194</xdr:row>
          <xdr:rowOff>38099</xdr:rowOff>
        </xdr:to>
        <xdr:sp macro="" textlink="">
          <xdr:nvSpPr>
            <xdr:cNvPr id="43011" name="Option Button 3" hidden="1">
              <a:extLst>
                <a:ext uri="{63B3BB69-23CF-44E3-9099-C40C66FF867C}">
                  <a14:compatExt spid="_x0000_s43011"/>
                </a:ext>
                <a:ext uri="{FF2B5EF4-FFF2-40B4-BE49-F238E27FC236}">
                  <a16:creationId xmlns:a16="http://schemas.microsoft.com/office/drawing/2014/main" id="{FDD2B2D6-3A87-4254-86E5-53B4D2523E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60</xdr:row>
          <xdr:rowOff>298450</xdr:rowOff>
        </xdr:from>
        <xdr:to>
          <xdr:col>9</xdr:col>
          <xdr:colOff>704850</xdr:colOff>
          <xdr:row>62</xdr:row>
          <xdr:rowOff>159585</xdr:rowOff>
        </xdr:to>
        <xdr:sp macro="" textlink="">
          <xdr:nvSpPr>
            <xdr:cNvPr id="44033" name="Option Button 1" hidden="1">
              <a:extLst>
                <a:ext uri="{63B3BB69-23CF-44E3-9099-C40C66FF867C}">
                  <a14:compatExt spid="_x0000_s44033"/>
                </a:ext>
                <a:ext uri="{FF2B5EF4-FFF2-40B4-BE49-F238E27FC236}">
                  <a16:creationId xmlns:a16="http://schemas.microsoft.com/office/drawing/2014/main" id="{6048D740-931F-4184-A11B-F3836CFE1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400050</xdr:rowOff>
        </xdr:from>
        <xdr:to>
          <xdr:col>9</xdr:col>
          <xdr:colOff>371475</xdr:colOff>
          <xdr:row>64</xdr:row>
          <xdr:rowOff>66676</xdr:rowOff>
        </xdr:to>
        <xdr:sp macro="" textlink="">
          <xdr:nvSpPr>
            <xdr:cNvPr id="44034" name="Option Button 2" hidden="1">
              <a:extLst>
                <a:ext uri="{63B3BB69-23CF-44E3-9099-C40C66FF867C}">
                  <a14:compatExt spid="_x0000_s44034"/>
                </a:ext>
                <a:ext uri="{FF2B5EF4-FFF2-40B4-BE49-F238E27FC236}">
                  <a16:creationId xmlns:a16="http://schemas.microsoft.com/office/drawing/2014/main" id="{94BD075A-61B1-4FFF-9C8A-A6B0CE02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0</xdr:rowOff>
        </xdr:from>
        <xdr:to>
          <xdr:col>1</xdr:col>
          <xdr:colOff>38100</xdr:colOff>
          <xdr:row>194</xdr:row>
          <xdr:rowOff>38099</xdr:rowOff>
        </xdr:to>
        <xdr:sp macro="" textlink="">
          <xdr:nvSpPr>
            <xdr:cNvPr id="44035" name="Option Button 3" hidden="1">
              <a:extLst>
                <a:ext uri="{63B3BB69-23CF-44E3-9099-C40C66FF867C}">
                  <a14:compatExt spid="_x0000_s44035"/>
                </a:ext>
                <a:ext uri="{FF2B5EF4-FFF2-40B4-BE49-F238E27FC236}">
                  <a16:creationId xmlns:a16="http://schemas.microsoft.com/office/drawing/2014/main" id="{3CFAF3ED-8833-4BB6-884E-5C0E21C6D2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31750</xdr:colOff>
          <xdr:row>60</xdr:row>
          <xdr:rowOff>298450</xdr:rowOff>
        </xdr:from>
        <xdr:to>
          <xdr:col>9</xdr:col>
          <xdr:colOff>704850</xdr:colOff>
          <xdr:row>62</xdr:row>
          <xdr:rowOff>162760</xdr:rowOff>
        </xdr:to>
        <xdr:sp macro="" textlink="">
          <xdr:nvSpPr>
            <xdr:cNvPr id="45057" name="Option Button 1" hidden="1">
              <a:extLst>
                <a:ext uri="{63B3BB69-23CF-44E3-9099-C40C66FF867C}">
                  <a14:compatExt spid="_x0000_s45057"/>
                </a:ext>
                <a:ext uri="{FF2B5EF4-FFF2-40B4-BE49-F238E27FC236}">
                  <a16:creationId xmlns:a16="http://schemas.microsoft.com/office/drawing/2014/main" id="{14E0F06A-7E43-4912-AC81-CE74D61180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400050</xdr:rowOff>
        </xdr:from>
        <xdr:to>
          <xdr:col>9</xdr:col>
          <xdr:colOff>368300</xdr:colOff>
          <xdr:row>64</xdr:row>
          <xdr:rowOff>63501</xdr:rowOff>
        </xdr:to>
        <xdr:sp macro="" textlink="">
          <xdr:nvSpPr>
            <xdr:cNvPr id="45058" name="Option Button 2" hidden="1">
              <a:extLst>
                <a:ext uri="{63B3BB69-23CF-44E3-9099-C40C66FF867C}">
                  <a14:compatExt spid="_x0000_s45058"/>
                </a:ext>
                <a:ext uri="{FF2B5EF4-FFF2-40B4-BE49-F238E27FC236}">
                  <a16:creationId xmlns:a16="http://schemas.microsoft.com/office/drawing/2014/main" id="{5DC827AF-F8A6-4989-ABD7-F57D0881F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0</xdr:rowOff>
        </xdr:from>
        <xdr:to>
          <xdr:col>1</xdr:col>
          <xdr:colOff>38100</xdr:colOff>
          <xdr:row>194</xdr:row>
          <xdr:rowOff>38099</xdr:rowOff>
        </xdr:to>
        <xdr:sp macro="" textlink="">
          <xdr:nvSpPr>
            <xdr:cNvPr id="45059" name="Option Button 3" hidden="1">
              <a:extLst>
                <a:ext uri="{63B3BB69-23CF-44E3-9099-C40C66FF867C}">
                  <a14:compatExt spid="_x0000_s45059"/>
                </a:ext>
                <a:ext uri="{FF2B5EF4-FFF2-40B4-BE49-F238E27FC236}">
                  <a16:creationId xmlns:a16="http://schemas.microsoft.com/office/drawing/2014/main" id="{178C581D-3DA3-41E7-9AA9-FA61FB0F94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hhs.texas.gov/doing-business-hhs/grants/indirect-cost-rates" TargetMode="External"/><Relationship Id="rId1" Type="http://schemas.openxmlformats.org/officeDocument/2006/relationships/hyperlink" Target="https://texashhs.secure.force.com/GranteeLandingPag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A2626-955F-4EB3-82C3-DF641F501A8C}">
  <sheetPr>
    <tabColor theme="5" tint="0.39997558519241921"/>
  </sheetPr>
  <dimension ref="A1:B189"/>
  <sheetViews>
    <sheetView zoomScaleNormal="100" zoomScaleSheetLayoutView="100" workbookViewId="0">
      <selection sqref="A1:B1"/>
    </sheetView>
  </sheetViews>
  <sheetFormatPr defaultColWidth="8.6640625" defaultRowHeight="13.5" x14ac:dyDescent="0.25"/>
  <cols>
    <col min="1" max="1" width="31.3984375" style="177" customWidth="1"/>
    <col min="2" max="2" width="126" style="177" customWidth="1"/>
    <col min="3" max="16384" width="8.6640625" style="177"/>
  </cols>
  <sheetData>
    <row r="1" spans="1:2" ht="31.5" customHeight="1" x14ac:dyDescent="0.25">
      <c r="A1" s="263" t="s">
        <v>0</v>
      </c>
      <c r="B1" s="264"/>
    </row>
    <row r="3" spans="1:2" ht="14.25" customHeight="1" x14ac:dyDescent="0.25">
      <c r="A3" s="185"/>
      <c r="B3" s="180" t="s">
        <v>1</v>
      </c>
    </row>
    <row r="4" spans="1:2" x14ac:dyDescent="0.25">
      <c r="B4" s="177" t="s">
        <v>2</v>
      </c>
    </row>
    <row r="5" spans="1:2" ht="27" x14ac:dyDescent="0.25">
      <c r="B5" s="210" t="s">
        <v>3</v>
      </c>
    </row>
    <row r="7" spans="1:2" x14ac:dyDescent="0.25">
      <c r="A7" s="182" t="s">
        <v>4</v>
      </c>
      <c r="B7" s="211"/>
    </row>
    <row r="8" spans="1:2" x14ac:dyDescent="0.25">
      <c r="A8" s="189"/>
      <c r="B8" s="212"/>
    </row>
    <row r="9" spans="1:2" x14ac:dyDescent="0.25">
      <c r="B9" s="178" t="s">
        <v>5</v>
      </c>
    </row>
    <row r="10" spans="1:2" x14ac:dyDescent="0.25">
      <c r="B10" s="180" t="s">
        <v>6</v>
      </c>
    </row>
    <row r="11" spans="1:2" x14ac:dyDescent="0.25">
      <c r="B11" s="178" t="s">
        <v>7</v>
      </c>
    </row>
    <row r="12" spans="1:2" x14ac:dyDescent="0.25">
      <c r="B12" s="180" t="s">
        <v>8</v>
      </c>
    </row>
    <row r="13" spans="1:2" x14ac:dyDescent="0.25">
      <c r="B13" s="180" t="s">
        <v>9</v>
      </c>
    </row>
    <row r="14" spans="1:2" x14ac:dyDescent="0.25">
      <c r="B14" s="185" t="s">
        <v>10</v>
      </c>
    </row>
    <row r="15" spans="1:2" x14ac:dyDescent="0.25">
      <c r="B15" s="185" t="s">
        <v>11</v>
      </c>
    </row>
    <row r="16" spans="1:2" x14ac:dyDescent="0.25">
      <c r="B16" s="180"/>
    </row>
    <row r="17" spans="1:2" x14ac:dyDescent="0.25">
      <c r="A17" s="175" t="s">
        <v>12</v>
      </c>
      <c r="B17" s="180"/>
    </row>
    <row r="18" spans="1:2" x14ac:dyDescent="0.25">
      <c r="A18" s="175"/>
      <c r="B18" s="180" t="s">
        <v>13</v>
      </c>
    </row>
    <row r="19" spans="1:2" x14ac:dyDescent="0.25">
      <c r="A19" s="175"/>
      <c r="B19" s="180"/>
    </row>
    <row r="20" spans="1:2" x14ac:dyDescent="0.25">
      <c r="A20" s="175" t="s">
        <v>14</v>
      </c>
      <c r="B20" s="180"/>
    </row>
    <row r="21" spans="1:2" x14ac:dyDescent="0.25">
      <c r="A21" s="175"/>
      <c r="B21" s="180" t="s">
        <v>15</v>
      </c>
    </row>
    <row r="22" spans="1:2" x14ac:dyDescent="0.25">
      <c r="A22" s="175"/>
      <c r="B22" s="180"/>
    </row>
    <row r="23" spans="1:2" x14ac:dyDescent="0.25">
      <c r="A23" s="175" t="s">
        <v>16</v>
      </c>
      <c r="B23" s="180"/>
    </row>
    <row r="24" spans="1:2" x14ac:dyDescent="0.25">
      <c r="A24" s="175"/>
      <c r="B24" s="180" t="s">
        <v>17</v>
      </c>
    </row>
    <row r="25" spans="1:2" x14ac:dyDescent="0.25">
      <c r="A25" s="175"/>
      <c r="B25" s="180" t="s">
        <v>18</v>
      </c>
    </row>
    <row r="26" spans="1:2" x14ac:dyDescent="0.25">
      <c r="A26" s="175"/>
      <c r="B26" s="180" t="s">
        <v>19</v>
      </c>
    </row>
    <row r="27" spans="1:2" x14ac:dyDescent="0.25">
      <c r="A27" s="175"/>
      <c r="B27" s="180"/>
    </row>
    <row r="28" spans="1:2" x14ac:dyDescent="0.25">
      <c r="A28" s="175" t="s">
        <v>20</v>
      </c>
      <c r="B28" s="180"/>
    </row>
    <row r="29" spans="1:2" x14ac:dyDescent="0.25">
      <c r="A29" s="175"/>
      <c r="B29" s="180" t="s">
        <v>21</v>
      </c>
    </row>
    <row r="30" spans="1:2" x14ac:dyDescent="0.25">
      <c r="A30" s="175"/>
      <c r="B30" s="180" t="s">
        <v>22</v>
      </c>
    </row>
    <row r="31" spans="1:2" x14ac:dyDescent="0.25">
      <c r="A31" s="175"/>
      <c r="B31" s="180"/>
    </row>
    <row r="32" spans="1:2" x14ac:dyDescent="0.25">
      <c r="A32" s="179"/>
      <c r="B32" s="180"/>
    </row>
    <row r="33" spans="1:2" x14ac:dyDescent="0.25">
      <c r="A33" s="182" t="s">
        <v>23</v>
      </c>
      <c r="B33" s="186"/>
    </row>
    <row r="34" spans="1:2" x14ac:dyDescent="0.25">
      <c r="A34" s="179"/>
      <c r="B34" s="180"/>
    </row>
    <row r="35" spans="1:2" x14ac:dyDescent="0.25">
      <c r="A35" s="175" t="s">
        <v>24</v>
      </c>
      <c r="B35" s="180" t="s">
        <v>25</v>
      </c>
    </row>
    <row r="36" spans="1:2" x14ac:dyDescent="0.25">
      <c r="A36" s="175" t="s">
        <v>26</v>
      </c>
      <c r="B36" s="180" t="s">
        <v>27</v>
      </c>
    </row>
    <row r="37" spans="1:2" x14ac:dyDescent="0.25">
      <c r="A37" s="179"/>
      <c r="B37" s="180" t="s">
        <v>28</v>
      </c>
    </row>
    <row r="38" spans="1:2" x14ac:dyDescent="0.25">
      <c r="A38" s="179"/>
      <c r="B38" s="180"/>
    </row>
    <row r="39" spans="1:2" ht="27" x14ac:dyDescent="0.25">
      <c r="A39" s="179"/>
      <c r="B39" s="180" t="s">
        <v>29</v>
      </c>
    </row>
    <row r="40" spans="1:2" x14ac:dyDescent="0.25">
      <c r="A40" s="179"/>
      <c r="B40" s="180"/>
    </row>
    <row r="41" spans="1:2" x14ac:dyDescent="0.25">
      <c r="A41" s="179"/>
      <c r="B41" s="180"/>
    </row>
    <row r="42" spans="1:2" x14ac:dyDescent="0.25">
      <c r="A42" s="179"/>
      <c r="B42" s="180"/>
    </row>
    <row r="43" spans="1:2" x14ac:dyDescent="0.25">
      <c r="A43" s="179"/>
      <c r="B43" s="180"/>
    </row>
    <row r="44" spans="1:2" x14ac:dyDescent="0.25">
      <c r="A44" s="179"/>
      <c r="B44" s="180"/>
    </row>
    <row r="45" spans="1:2" x14ac:dyDescent="0.25">
      <c r="A45" s="179"/>
      <c r="B45" s="180"/>
    </row>
    <row r="46" spans="1:2" x14ac:dyDescent="0.25">
      <c r="A46" s="179"/>
      <c r="B46" s="180"/>
    </row>
    <row r="47" spans="1:2" x14ac:dyDescent="0.25">
      <c r="A47" s="179"/>
      <c r="B47" s="180"/>
    </row>
    <row r="48" spans="1:2" x14ac:dyDescent="0.25">
      <c r="A48" s="179"/>
      <c r="B48" s="180"/>
    </row>
    <row r="49" spans="1:2" x14ac:dyDescent="0.25">
      <c r="A49" s="179"/>
      <c r="B49" s="180"/>
    </row>
    <row r="50" spans="1:2" x14ac:dyDescent="0.25">
      <c r="A50" s="179"/>
      <c r="B50" s="180"/>
    </row>
    <row r="51" spans="1:2" x14ac:dyDescent="0.25">
      <c r="A51" s="179"/>
      <c r="B51" s="180"/>
    </row>
    <row r="52" spans="1:2" x14ac:dyDescent="0.25">
      <c r="A52" s="179"/>
      <c r="B52" s="180"/>
    </row>
    <row r="53" spans="1:2" x14ac:dyDescent="0.25">
      <c r="A53" s="179"/>
      <c r="B53" s="180" t="s">
        <v>30</v>
      </c>
    </row>
    <row r="54" spans="1:2" x14ac:dyDescent="0.25">
      <c r="A54" s="179"/>
      <c r="B54" s="180"/>
    </row>
    <row r="55" spans="1:2" x14ac:dyDescent="0.25">
      <c r="A55" s="179"/>
      <c r="B55" s="180"/>
    </row>
    <row r="56" spans="1:2" x14ac:dyDescent="0.25">
      <c r="A56" s="179"/>
      <c r="B56" s="180"/>
    </row>
    <row r="57" spans="1:2" x14ac:dyDescent="0.25">
      <c r="A57" s="179"/>
      <c r="B57" s="180"/>
    </row>
    <row r="58" spans="1:2" x14ac:dyDescent="0.25">
      <c r="A58" s="179"/>
      <c r="B58" s="180"/>
    </row>
    <row r="59" spans="1:2" x14ac:dyDescent="0.25">
      <c r="A59" s="179"/>
      <c r="B59" s="180"/>
    </row>
    <row r="60" spans="1:2" x14ac:dyDescent="0.25">
      <c r="A60" s="179"/>
      <c r="B60" s="180"/>
    </row>
    <row r="61" spans="1:2" x14ac:dyDescent="0.25">
      <c r="A61" s="179"/>
      <c r="B61" s="180"/>
    </row>
    <row r="62" spans="1:2" x14ac:dyDescent="0.25">
      <c r="A62" s="179"/>
      <c r="B62" s="180"/>
    </row>
    <row r="63" spans="1:2" x14ac:dyDescent="0.25">
      <c r="A63" s="179"/>
      <c r="B63" s="180"/>
    </row>
    <row r="64" spans="1:2" x14ac:dyDescent="0.25">
      <c r="A64" s="179"/>
      <c r="B64" s="180"/>
    </row>
    <row r="65" spans="1:2" x14ac:dyDescent="0.25">
      <c r="A65" s="179"/>
      <c r="B65" s="180"/>
    </row>
    <row r="66" spans="1:2" x14ac:dyDescent="0.25">
      <c r="A66" s="179"/>
      <c r="B66" s="180"/>
    </row>
    <row r="67" spans="1:2" x14ac:dyDescent="0.25">
      <c r="A67" s="179"/>
      <c r="B67" s="180" t="s">
        <v>31</v>
      </c>
    </row>
    <row r="68" spans="1:2" x14ac:dyDescent="0.25">
      <c r="A68" s="179"/>
      <c r="B68" s="180"/>
    </row>
    <row r="69" spans="1:2" x14ac:dyDescent="0.25">
      <c r="A69" s="175" t="s">
        <v>32</v>
      </c>
      <c r="B69" s="180" t="s">
        <v>33</v>
      </c>
    </row>
    <row r="70" spans="1:2" x14ac:dyDescent="0.25">
      <c r="A70" s="179"/>
      <c r="B70" s="180"/>
    </row>
    <row r="71" spans="1:2" x14ac:dyDescent="0.25">
      <c r="A71" s="175" t="s">
        <v>34</v>
      </c>
      <c r="B71" s="180" t="s">
        <v>35</v>
      </c>
    </row>
    <row r="72" spans="1:2" x14ac:dyDescent="0.25">
      <c r="A72" s="179"/>
      <c r="B72" s="180"/>
    </row>
    <row r="73" spans="1:2" x14ac:dyDescent="0.25">
      <c r="A73" s="179"/>
      <c r="B73" s="180"/>
    </row>
    <row r="74" spans="1:2" x14ac:dyDescent="0.25">
      <c r="A74" s="179"/>
      <c r="B74" s="180"/>
    </row>
    <row r="75" spans="1:2" x14ac:dyDescent="0.25">
      <c r="A75" s="179"/>
      <c r="B75" s="180"/>
    </row>
    <row r="76" spans="1:2" x14ac:dyDescent="0.25">
      <c r="A76" s="179"/>
      <c r="B76" s="180"/>
    </row>
    <row r="77" spans="1:2" x14ac:dyDescent="0.25">
      <c r="A77" s="179"/>
      <c r="B77" s="180"/>
    </row>
    <row r="78" spans="1:2" x14ac:dyDescent="0.25">
      <c r="A78" s="179"/>
      <c r="B78" s="180"/>
    </row>
    <row r="79" spans="1:2" x14ac:dyDescent="0.25">
      <c r="A79" s="179"/>
      <c r="B79" s="180"/>
    </row>
    <row r="80" spans="1:2" x14ac:dyDescent="0.25">
      <c r="A80" s="179"/>
      <c r="B80" s="180"/>
    </row>
    <row r="81" spans="1:2" x14ac:dyDescent="0.25">
      <c r="A81" s="179"/>
      <c r="B81" s="180"/>
    </row>
    <row r="82" spans="1:2" x14ac:dyDescent="0.25">
      <c r="A82" s="179"/>
      <c r="B82" s="180"/>
    </row>
    <row r="83" spans="1:2" x14ac:dyDescent="0.25">
      <c r="A83" s="179"/>
      <c r="B83" s="180"/>
    </row>
    <row r="84" spans="1:2" x14ac:dyDescent="0.25">
      <c r="A84" s="179"/>
      <c r="B84" s="180"/>
    </row>
    <row r="85" spans="1:2" x14ac:dyDescent="0.25">
      <c r="A85" s="179"/>
      <c r="B85" s="180"/>
    </row>
    <row r="86" spans="1:2" x14ac:dyDescent="0.25">
      <c r="A86" s="179"/>
      <c r="B86" s="180"/>
    </row>
    <row r="87" spans="1:2" x14ac:dyDescent="0.25">
      <c r="A87" s="179"/>
      <c r="B87" s="180"/>
    </row>
    <row r="88" spans="1:2" x14ac:dyDescent="0.25">
      <c r="A88" s="179"/>
      <c r="B88" s="213" t="s">
        <v>36</v>
      </c>
    </row>
    <row r="89" spans="1:2" x14ac:dyDescent="0.25">
      <c r="A89" s="179"/>
      <c r="B89" s="180"/>
    </row>
    <row r="90" spans="1:2" x14ac:dyDescent="0.25">
      <c r="A90" s="179"/>
      <c r="B90" s="180"/>
    </row>
    <row r="91" spans="1:2" x14ac:dyDescent="0.25">
      <c r="A91" s="182" t="s">
        <v>37</v>
      </c>
      <c r="B91" s="186"/>
    </row>
    <row r="92" spans="1:2" ht="130.5" customHeight="1" x14ac:dyDescent="0.25">
      <c r="A92" s="196"/>
      <c r="B92" s="195" t="s">
        <v>38</v>
      </c>
    </row>
    <row r="93" spans="1:2" ht="15.75" customHeight="1" x14ac:dyDescent="0.25">
      <c r="A93" s="196" t="s">
        <v>39</v>
      </c>
      <c r="B93" s="194"/>
    </row>
    <row r="94" spans="1:2" ht="27" x14ac:dyDescent="0.25">
      <c r="A94" s="175"/>
      <c r="B94" s="178" t="s">
        <v>40</v>
      </c>
    </row>
    <row r="95" spans="1:2" x14ac:dyDescent="0.25">
      <c r="A95" s="175"/>
      <c r="B95" s="178" t="s">
        <v>41</v>
      </c>
    </row>
    <row r="96" spans="1:2" x14ac:dyDescent="0.25">
      <c r="A96" s="175"/>
      <c r="B96" s="178" t="s">
        <v>42</v>
      </c>
    </row>
    <row r="97" spans="1:2" x14ac:dyDescent="0.25">
      <c r="A97" s="175"/>
      <c r="B97" s="180" t="s">
        <v>43</v>
      </c>
    </row>
    <row r="98" spans="1:2" ht="27" x14ac:dyDescent="0.25">
      <c r="A98" s="175"/>
      <c r="B98" s="178" t="s">
        <v>44</v>
      </c>
    </row>
    <row r="99" spans="1:2" x14ac:dyDescent="0.25">
      <c r="A99" s="175" t="s">
        <v>45</v>
      </c>
      <c r="B99" s="180"/>
    </row>
    <row r="100" spans="1:2" x14ac:dyDescent="0.25">
      <c r="A100" s="179"/>
      <c r="B100" s="180" t="s">
        <v>46</v>
      </c>
    </row>
    <row r="101" spans="1:2" x14ac:dyDescent="0.25">
      <c r="A101" s="179"/>
      <c r="B101" s="180" t="s">
        <v>47</v>
      </c>
    </row>
    <row r="102" spans="1:2" x14ac:dyDescent="0.25">
      <c r="A102" s="179"/>
      <c r="B102" s="180" t="s">
        <v>48</v>
      </c>
    </row>
    <row r="103" spans="1:2" x14ac:dyDescent="0.25">
      <c r="B103" s="180"/>
    </row>
    <row r="104" spans="1:2" x14ac:dyDescent="0.25">
      <c r="B104" s="180"/>
    </row>
    <row r="105" spans="1:2" x14ac:dyDescent="0.25">
      <c r="A105" s="182" t="s">
        <v>49</v>
      </c>
      <c r="B105" s="186"/>
    </row>
    <row r="106" spans="1:2" ht="115.5" customHeight="1" x14ac:dyDescent="0.25">
      <c r="A106" s="189"/>
      <c r="B106" s="195" t="s">
        <v>50</v>
      </c>
    </row>
    <row r="107" spans="1:2" x14ac:dyDescent="0.25">
      <c r="A107" s="175"/>
      <c r="B107" s="180" t="s">
        <v>51</v>
      </c>
    </row>
    <row r="108" spans="1:2" x14ac:dyDescent="0.25">
      <c r="A108" s="175"/>
      <c r="B108" s="180"/>
    </row>
    <row r="109" spans="1:2" x14ac:dyDescent="0.25">
      <c r="A109" s="175" t="s">
        <v>52</v>
      </c>
      <c r="B109" s="193"/>
    </row>
    <row r="110" spans="1:2" x14ac:dyDescent="0.25">
      <c r="A110" s="175"/>
      <c r="B110" s="180" t="s">
        <v>53</v>
      </c>
    </row>
    <row r="111" spans="1:2" x14ac:dyDescent="0.25">
      <c r="A111" s="175"/>
      <c r="B111" s="180" t="s">
        <v>54</v>
      </c>
    </row>
    <row r="112" spans="1:2" x14ac:dyDescent="0.25">
      <c r="A112" s="175"/>
      <c r="B112" s="180" t="s">
        <v>55</v>
      </c>
    </row>
    <row r="113" spans="1:2" x14ac:dyDescent="0.25">
      <c r="A113" s="175"/>
      <c r="B113" s="180" t="s">
        <v>56</v>
      </c>
    </row>
    <row r="114" spans="1:2" x14ac:dyDescent="0.25">
      <c r="A114" s="175"/>
      <c r="B114" s="180" t="s">
        <v>57</v>
      </c>
    </row>
    <row r="115" spans="1:2" x14ac:dyDescent="0.25">
      <c r="A115" s="175"/>
      <c r="B115" s="180" t="s">
        <v>58</v>
      </c>
    </row>
    <row r="116" spans="1:2" x14ac:dyDescent="0.25">
      <c r="A116" s="175"/>
      <c r="B116" s="185" t="s">
        <v>59</v>
      </c>
    </row>
    <row r="117" spans="1:2" x14ac:dyDescent="0.25">
      <c r="A117" s="175"/>
      <c r="B117" s="180" t="s">
        <v>60</v>
      </c>
    </row>
    <row r="118" spans="1:2" x14ac:dyDescent="0.25">
      <c r="A118" s="176"/>
      <c r="B118" s="180" t="s">
        <v>61</v>
      </c>
    </row>
    <row r="119" spans="1:2" x14ac:dyDescent="0.25">
      <c r="A119" s="176"/>
      <c r="B119" s="180" t="s">
        <v>62</v>
      </c>
    </row>
    <row r="120" spans="1:2" x14ac:dyDescent="0.25">
      <c r="A120" s="175"/>
      <c r="B120" s="180" t="s">
        <v>63</v>
      </c>
    </row>
    <row r="121" spans="1:2" x14ac:dyDescent="0.25">
      <c r="A121" s="175"/>
      <c r="B121" s="180" t="s">
        <v>64</v>
      </c>
    </row>
    <row r="122" spans="1:2" x14ac:dyDescent="0.25">
      <c r="A122" s="176"/>
      <c r="B122" s="180" t="s">
        <v>65</v>
      </c>
    </row>
    <row r="123" spans="1:2" ht="27" x14ac:dyDescent="0.25">
      <c r="A123" s="176"/>
      <c r="B123" s="180" t="s">
        <v>66</v>
      </c>
    </row>
    <row r="124" spans="1:2" x14ac:dyDescent="0.25">
      <c r="A124" s="176"/>
      <c r="B124" s="180"/>
    </row>
    <row r="125" spans="1:2" x14ac:dyDescent="0.25">
      <c r="A125" s="175" t="s">
        <v>67</v>
      </c>
      <c r="B125" s="180"/>
    </row>
    <row r="126" spans="1:2" x14ac:dyDescent="0.25">
      <c r="A126" s="175"/>
      <c r="B126" s="180" t="s">
        <v>68</v>
      </c>
    </row>
    <row r="127" spans="1:2" x14ac:dyDescent="0.25">
      <c r="A127" s="175"/>
      <c r="B127" s="180" t="s">
        <v>69</v>
      </c>
    </row>
    <row r="128" spans="1:2" x14ac:dyDescent="0.25">
      <c r="A128" s="175"/>
      <c r="B128" s="180" t="s">
        <v>70</v>
      </c>
    </row>
    <row r="129" spans="1:2" x14ac:dyDescent="0.25">
      <c r="A129" s="175"/>
      <c r="B129" s="180" t="s">
        <v>71</v>
      </c>
    </row>
    <row r="130" spans="1:2" x14ac:dyDescent="0.25">
      <c r="A130" s="175"/>
      <c r="B130" s="180" t="s">
        <v>72</v>
      </c>
    </row>
    <row r="131" spans="1:2" ht="27" x14ac:dyDescent="0.25">
      <c r="A131" s="175" t="s">
        <v>73</v>
      </c>
      <c r="B131" s="180" t="s">
        <v>74</v>
      </c>
    </row>
    <row r="132" spans="1:2" ht="27" x14ac:dyDescent="0.25">
      <c r="A132" s="175"/>
      <c r="B132" s="180" t="s">
        <v>75</v>
      </c>
    </row>
    <row r="133" spans="1:2" x14ac:dyDescent="0.25">
      <c r="B133" s="180"/>
    </row>
    <row r="134" spans="1:2" x14ac:dyDescent="0.25">
      <c r="B134" s="180"/>
    </row>
    <row r="135" spans="1:2" s="181" customFormat="1" x14ac:dyDescent="0.25">
      <c r="A135" s="182" t="s">
        <v>76</v>
      </c>
      <c r="B135" s="186"/>
    </row>
    <row r="136" spans="1:2" s="181" customFormat="1" ht="76.5" customHeight="1" x14ac:dyDescent="0.25">
      <c r="A136" s="189"/>
      <c r="B136" s="195" t="s">
        <v>77</v>
      </c>
    </row>
    <row r="137" spans="1:2" s="181" customFormat="1" x14ac:dyDescent="0.25">
      <c r="A137" s="179"/>
      <c r="B137" s="180" t="s">
        <v>78</v>
      </c>
    </row>
    <row r="138" spans="1:2" s="181" customFormat="1" x14ac:dyDescent="0.25">
      <c r="A138" s="179"/>
      <c r="B138" s="180" t="s">
        <v>79</v>
      </c>
    </row>
    <row r="139" spans="1:2" s="181" customFormat="1" x14ac:dyDescent="0.25">
      <c r="A139" s="179"/>
      <c r="B139" s="180" t="s">
        <v>80</v>
      </c>
    </row>
    <row r="140" spans="1:2" s="181" customFormat="1" x14ac:dyDescent="0.25">
      <c r="A140" s="179"/>
      <c r="B140" s="180" t="s">
        <v>81</v>
      </c>
    </row>
    <row r="141" spans="1:2" s="181" customFormat="1" x14ac:dyDescent="0.25">
      <c r="A141" s="179"/>
      <c r="B141" s="180" t="s">
        <v>82</v>
      </c>
    </row>
    <row r="142" spans="1:2" s="181" customFormat="1" x14ac:dyDescent="0.25">
      <c r="A142" s="179"/>
      <c r="B142" s="180"/>
    </row>
    <row r="143" spans="1:2" s="181" customFormat="1" x14ac:dyDescent="0.25">
      <c r="A143" s="175" t="s">
        <v>73</v>
      </c>
      <c r="B143" s="180" t="s">
        <v>83</v>
      </c>
    </row>
    <row r="144" spans="1:2" x14ac:dyDescent="0.25">
      <c r="B144" s="180"/>
    </row>
    <row r="145" spans="1:2" x14ac:dyDescent="0.25">
      <c r="B145" s="180"/>
    </row>
    <row r="146" spans="1:2" x14ac:dyDescent="0.25">
      <c r="A146" s="182" t="s">
        <v>84</v>
      </c>
      <c r="B146" s="186"/>
    </row>
    <row r="147" spans="1:2" ht="57.75" customHeight="1" x14ac:dyDescent="0.25">
      <c r="A147" s="189"/>
      <c r="B147" s="195" t="s">
        <v>85</v>
      </c>
    </row>
    <row r="148" spans="1:2" x14ac:dyDescent="0.25">
      <c r="A148" s="179"/>
      <c r="B148" s="180" t="s">
        <v>86</v>
      </c>
    </row>
    <row r="149" spans="1:2" x14ac:dyDescent="0.25">
      <c r="A149" s="179"/>
      <c r="B149" s="180" t="s">
        <v>87</v>
      </c>
    </row>
    <row r="150" spans="1:2" ht="27" x14ac:dyDescent="0.25">
      <c r="A150" s="179"/>
      <c r="B150" s="180" t="s">
        <v>66</v>
      </c>
    </row>
    <row r="151" spans="1:2" x14ac:dyDescent="0.25">
      <c r="A151" s="179"/>
      <c r="B151" s="180" t="s">
        <v>88</v>
      </c>
    </row>
    <row r="152" spans="1:2" x14ac:dyDescent="0.25">
      <c r="A152" s="179"/>
      <c r="B152" s="180"/>
    </row>
    <row r="153" spans="1:2" x14ac:dyDescent="0.25">
      <c r="A153" s="175" t="s">
        <v>73</v>
      </c>
      <c r="B153" s="180" t="s">
        <v>89</v>
      </c>
    </row>
    <row r="154" spans="1:2" x14ac:dyDescent="0.25">
      <c r="B154" s="180"/>
    </row>
    <row r="155" spans="1:2" x14ac:dyDescent="0.25">
      <c r="A155" s="182" t="s">
        <v>90</v>
      </c>
      <c r="B155" s="186"/>
    </row>
    <row r="156" spans="1:2" ht="94.5" x14ac:dyDescent="0.25">
      <c r="A156" s="189"/>
      <c r="B156" s="195" t="s">
        <v>91</v>
      </c>
    </row>
    <row r="157" spans="1:2" x14ac:dyDescent="0.25">
      <c r="A157" s="179"/>
      <c r="B157" s="180" t="s">
        <v>92</v>
      </c>
    </row>
    <row r="158" spans="1:2" x14ac:dyDescent="0.25">
      <c r="A158" s="179"/>
      <c r="B158" s="180" t="s">
        <v>93</v>
      </c>
    </row>
    <row r="159" spans="1:2" x14ac:dyDescent="0.25">
      <c r="A159" s="179"/>
      <c r="B159" s="180" t="s">
        <v>94</v>
      </c>
    </row>
    <row r="160" spans="1:2" x14ac:dyDescent="0.25">
      <c r="A160" s="179"/>
      <c r="B160" s="180" t="s">
        <v>95</v>
      </c>
    </row>
    <row r="161" spans="1:2" x14ac:dyDescent="0.25">
      <c r="A161" s="179"/>
      <c r="B161" s="180" t="s">
        <v>96</v>
      </c>
    </row>
    <row r="162" spans="1:2" x14ac:dyDescent="0.25">
      <c r="A162" s="179"/>
      <c r="B162" s="180" t="s">
        <v>97</v>
      </c>
    </row>
    <row r="163" spans="1:2" x14ac:dyDescent="0.25">
      <c r="A163" s="179"/>
      <c r="B163" s="180" t="s">
        <v>98</v>
      </c>
    </row>
    <row r="164" spans="1:2" ht="27" x14ac:dyDescent="0.25">
      <c r="A164" s="179"/>
      <c r="B164" s="178" t="s">
        <v>44</v>
      </c>
    </row>
    <row r="165" spans="1:2" x14ac:dyDescent="0.25">
      <c r="A165" s="179"/>
      <c r="B165" s="180" t="s">
        <v>99</v>
      </c>
    </row>
    <row r="166" spans="1:2" x14ac:dyDescent="0.25">
      <c r="B166" s="180"/>
    </row>
    <row r="167" spans="1:2" x14ac:dyDescent="0.25">
      <c r="B167" s="180"/>
    </row>
    <row r="168" spans="1:2" x14ac:dyDescent="0.25">
      <c r="A168" s="182" t="s">
        <v>100</v>
      </c>
      <c r="B168" s="214"/>
    </row>
    <row r="169" spans="1:2" ht="147.75" customHeight="1" x14ac:dyDescent="0.25">
      <c r="A169" s="189"/>
      <c r="B169" s="195" t="s">
        <v>101</v>
      </c>
    </row>
    <row r="170" spans="1:2" ht="14" x14ac:dyDescent="0.3">
      <c r="B170" s="187" t="s">
        <v>102</v>
      </c>
    </row>
    <row r="171" spans="1:2" ht="14" x14ac:dyDescent="0.3">
      <c r="B171" s="187" t="s">
        <v>103</v>
      </c>
    </row>
    <row r="172" spans="1:2" ht="28" x14ac:dyDescent="0.3">
      <c r="B172" s="187" t="s">
        <v>104</v>
      </c>
    </row>
    <row r="173" spans="1:2" ht="14" x14ac:dyDescent="0.3">
      <c r="B173" s="187" t="s">
        <v>105</v>
      </c>
    </row>
    <row r="174" spans="1:2" x14ac:dyDescent="0.25">
      <c r="B174" s="180"/>
    </row>
    <row r="175" spans="1:2" x14ac:dyDescent="0.25">
      <c r="B175" s="180"/>
    </row>
    <row r="176" spans="1:2" x14ac:dyDescent="0.25">
      <c r="A176" s="182" t="s">
        <v>106</v>
      </c>
      <c r="B176" s="186"/>
    </row>
    <row r="177" spans="1:2" ht="87.75" customHeight="1" x14ac:dyDescent="0.25">
      <c r="A177" s="189"/>
      <c r="B177" s="215" t="s">
        <v>107</v>
      </c>
    </row>
    <row r="178" spans="1:2" ht="15" customHeight="1" x14ac:dyDescent="0.3">
      <c r="A178" s="189"/>
      <c r="B178" s="216" t="s">
        <v>108</v>
      </c>
    </row>
    <row r="179" spans="1:2" ht="15" customHeight="1" x14ac:dyDescent="0.3">
      <c r="A179" s="189"/>
      <c r="B179" s="217" t="s">
        <v>109</v>
      </c>
    </row>
    <row r="180" spans="1:2" ht="15" customHeight="1" x14ac:dyDescent="0.3">
      <c r="A180" s="189"/>
      <c r="B180" s="216" t="s">
        <v>110</v>
      </c>
    </row>
    <row r="181" spans="1:2" ht="14" x14ac:dyDescent="0.3">
      <c r="A181" s="183" t="s">
        <v>111</v>
      </c>
      <c r="B181" s="187"/>
    </row>
    <row r="182" spans="1:2" ht="14" x14ac:dyDescent="0.3">
      <c r="A182" s="183"/>
      <c r="B182" s="187" t="s">
        <v>112</v>
      </c>
    </row>
    <row r="183" spans="1:2" ht="14" x14ac:dyDescent="0.3">
      <c r="A183" s="183"/>
      <c r="B183" s="187" t="s">
        <v>113</v>
      </c>
    </row>
    <row r="184" spans="1:2" ht="14" x14ac:dyDescent="0.3">
      <c r="A184" s="183"/>
      <c r="B184" s="187"/>
    </row>
    <row r="185" spans="1:2" ht="14" x14ac:dyDescent="0.3">
      <c r="A185" s="183" t="s">
        <v>114</v>
      </c>
      <c r="B185" s="187"/>
    </row>
    <row r="186" spans="1:2" ht="14" x14ac:dyDescent="0.3">
      <c r="A186" s="184"/>
      <c r="B186" s="187" t="s">
        <v>115</v>
      </c>
    </row>
    <row r="187" spans="1:2" x14ac:dyDescent="0.25">
      <c r="B187" s="180"/>
    </row>
    <row r="188" spans="1:2" x14ac:dyDescent="0.25">
      <c r="B188" s="180"/>
    </row>
    <row r="189" spans="1:2" x14ac:dyDescent="0.25">
      <c r="B189" s="180"/>
    </row>
  </sheetData>
  <sheetProtection algorithmName="SHA-512" hashValue="MwAoWP0k4u2FV5Kwb0K/VKNeg3SxgyFiuY9Paq/sR/UzV6pVVLh6q1yd5MVx141juA1qiFlvUYOyk8KU6OLFfw==" saltValue="327t50KLTlytIHGUcllQ+g==" spinCount="100000" sheet="1" objects="1" scenarios="1"/>
  <mergeCells count="1">
    <mergeCell ref="A1:B1"/>
  </mergeCells>
  <hyperlinks>
    <hyperlink ref="B178" r:id="rId1" xr:uid="{43161A1D-3C79-4655-A9A0-A0B6444F9B90}"/>
    <hyperlink ref="B180" r:id="rId2" xr:uid="{FA426D3D-5E72-437E-9419-0EDBC7C415D0}"/>
  </hyperlinks>
  <pageMargins left="0.7" right="0.7" top="0.75" bottom="0.75" header="0.3" footer="0.3"/>
  <pageSetup scale="37" orientation="portrait" r:id="rId3"/>
  <rowBreaks count="1" manualBreakCount="1">
    <brk id="102" max="16383"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637F-FE9A-4C7E-9AB9-F1E2F13596A5}">
  <sheetPr>
    <tabColor theme="9" tint="0.39997558519241921"/>
    <pageSetUpPr fitToPage="1"/>
  </sheetPr>
  <dimension ref="A1:AF2002"/>
  <sheetViews>
    <sheetView tabSelected="1" zoomScaleNormal="100" workbookViewId="0">
      <selection activeCell="B61" sqref="B61:F66"/>
    </sheetView>
  </sheetViews>
  <sheetFormatPr defaultRowHeight="15" x14ac:dyDescent="0.3"/>
  <cols>
    <col min="1" max="1" width="36.19921875" bestFit="1" customWidth="1"/>
    <col min="2" max="2" width="21.19921875" customWidth="1"/>
    <col min="3" max="3" width="19.59765625" customWidth="1"/>
    <col min="4" max="4" width="17.59765625" customWidth="1"/>
    <col min="5" max="5" width="20.59765625" bestFit="1" customWidth="1"/>
    <col min="6" max="6" width="11.19921875" customWidth="1"/>
  </cols>
  <sheetData>
    <row r="1" spans="1:32" ht="21" customHeight="1" x14ac:dyDescent="0.3">
      <c r="A1" s="390" t="s">
        <v>230</v>
      </c>
      <c r="B1" s="390"/>
      <c r="C1" s="390"/>
      <c r="D1" s="390"/>
      <c r="E1" s="390"/>
      <c r="F1" s="390"/>
    </row>
    <row r="2" spans="1:32" ht="22" customHeight="1" x14ac:dyDescent="0.3">
      <c r="A2" s="390" t="s">
        <v>231</v>
      </c>
      <c r="B2" s="390"/>
      <c r="C2" s="390"/>
      <c r="D2" s="390"/>
      <c r="E2" s="390"/>
      <c r="F2" s="390"/>
    </row>
    <row r="3" spans="1:32" ht="29.25" customHeight="1" x14ac:dyDescent="0.3">
      <c r="A3" s="265" t="s">
        <v>228</v>
      </c>
      <c r="B3" s="265"/>
      <c r="C3" s="265"/>
      <c r="D3" s="265"/>
      <c r="E3" s="265"/>
      <c r="F3" s="265"/>
    </row>
    <row r="5" spans="1:32" ht="15.5" thickBot="1" x14ac:dyDescent="0.35">
      <c r="B5" s="205"/>
      <c r="C5" s="205"/>
      <c r="D5" s="205"/>
      <c r="E5" s="205"/>
    </row>
    <row r="6" spans="1:32" s="2" customFormat="1" ht="21" customHeight="1" x14ac:dyDescent="0.35">
      <c r="A6" s="1" t="s">
        <v>116</v>
      </c>
      <c r="B6" s="278"/>
      <c r="C6" s="279"/>
      <c r="D6" s="279"/>
      <c r="E6" s="280"/>
      <c r="H6" s="3"/>
      <c r="AD6" s="4">
        <v>1</v>
      </c>
      <c r="AF6" s="220">
        <v>0</v>
      </c>
    </row>
    <row r="7" spans="1:32" s="2" customFormat="1" ht="21" customHeight="1" x14ac:dyDescent="0.35">
      <c r="A7" s="1" t="s">
        <v>117</v>
      </c>
      <c r="B7" s="281"/>
      <c r="C7" s="282"/>
      <c r="D7" s="282"/>
      <c r="E7" s="283"/>
      <c r="H7" s="3"/>
      <c r="AD7" s="4">
        <v>2</v>
      </c>
      <c r="AF7" s="220">
        <v>0.05</v>
      </c>
    </row>
    <row r="8" spans="1:32" s="2" customFormat="1" ht="21" customHeight="1" x14ac:dyDescent="0.35">
      <c r="A8" s="5" t="s">
        <v>118</v>
      </c>
      <c r="B8" s="281"/>
      <c r="C8" s="282"/>
      <c r="D8" s="282"/>
      <c r="E8" s="283"/>
      <c r="H8" s="3"/>
      <c r="AD8" s="4">
        <v>3</v>
      </c>
      <c r="AF8" s="220">
        <v>0.1</v>
      </c>
    </row>
    <row r="9" spans="1:32" s="2" customFormat="1" ht="21" customHeight="1" x14ac:dyDescent="0.35">
      <c r="A9" s="1" t="s">
        <v>119</v>
      </c>
      <c r="B9" s="281"/>
      <c r="C9" s="282"/>
      <c r="D9" s="282"/>
      <c r="E9" s="283"/>
      <c r="H9" s="3"/>
      <c r="AD9" s="4">
        <v>4</v>
      </c>
      <c r="AF9" s="220">
        <v>0.15</v>
      </c>
    </row>
    <row r="10" spans="1:32" s="2" customFormat="1" ht="21" customHeight="1" x14ac:dyDescent="0.35">
      <c r="A10" s="1" t="s">
        <v>120</v>
      </c>
      <c r="B10" s="281"/>
      <c r="C10" s="282"/>
      <c r="D10" s="282"/>
      <c r="E10" s="283"/>
      <c r="H10" s="3"/>
      <c r="AD10" s="4">
        <v>5</v>
      </c>
      <c r="AF10" s="220">
        <v>0.2</v>
      </c>
    </row>
    <row r="11" spans="1:32" s="2" customFormat="1" ht="21" customHeight="1" x14ac:dyDescent="0.35">
      <c r="A11" s="1" t="s">
        <v>121</v>
      </c>
      <c r="B11" s="284"/>
      <c r="C11" s="285"/>
      <c r="D11" s="285"/>
      <c r="E11" s="286"/>
      <c r="H11" s="3"/>
      <c r="AD11" s="4">
        <v>6</v>
      </c>
      <c r="AF11" s="220"/>
    </row>
    <row r="12" spans="1:32" s="2" customFormat="1" ht="21" customHeight="1" thickBot="1" x14ac:dyDescent="0.4">
      <c r="A12" s="1" t="s">
        <v>122</v>
      </c>
      <c r="B12" s="266"/>
      <c r="C12" s="267"/>
      <c r="D12" s="267"/>
      <c r="E12" s="268"/>
      <c r="H12" s="3"/>
      <c r="AD12" s="4">
        <v>7</v>
      </c>
      <c r="AF12" s="220"/>
    </row>
    <row r="13" spans="1:32" ht="15.5" x14ac:dyDescent="0.35">
      <c r="AD13" s="4">
        <v>8</v>
      </c>
      <c r="AF13" s="221"/>
    </row>
    <row r="14" spans="1:32" ht="16" thickBot="1" x14ac:dyDescent="0.4">
      <c r="A14" s="6" t="s">
        <v>123</v>
      </c>
      <c r="B14" s="7"/>
      <c r="C14" s="8"/>
      <c r="D14" s="8"/>
      <c r="E14" s="8"/>
      <c r="AD14" s="4">
        <v>9</v>
      </c>
      <c r="AF14" s="221"/>
    </row>
    <row r="15" spans="1:32" ht="16" thickBot="1" x14ac:dyDescent="0.4">
      <c r="AD15" s="4">
        <v>10</v>
      </c>
      <c r="AF15" s="221"/>
    </row>
    <row r="16" spans="1:32" ht="33" customHeight="1" x14ac:dyDescent="0.35">
      <c r="A16" s="392" t="s">
        <v>12</v>
      </c>
      <c r="B16" s="393" t="s">
        <v>124</v>
      </c>
      <c r="C16" s="394" t="s">
        <v>125</v>
      </c>
      <c r="D16" s="393" t="s">
        <v>237</v>
      </c>
      <c r="E16" s="395" t="s">
        <v>126</v>
      </c>
      <c r="AD16" s="4">
        <v>11</v>
      </c>
    </row>
    <row r="17" spans="1:30" ht="21" customHeight="1" x14ac:dyDescent="0.35">
      <c r="A17" s="155" t="s">
        <v>39</v>
      </c>
      <c r="B17" s="165">
        <f>YPU!C7+YPS!C7+YPI!C7+CCP!C7+PRC!C7</f>
        <v>0</v>
      </c>
      <c r="C17" s="165">
        <f>YPU!D7+YPS!D7+YPI!D7+CCP!D7+PRC!D7</f>
        <v>0</v>
      </c>
      <c r="D17" s="165">
        <f>YPU!E7+YPS!E7+YPI!E7+CCP!E7+PRC!E7</f>
        <v>0</v>
      </c>
      <c r="E17" s="166">
        <f>YPU!F7+YPS!F7+YPI!F7+CCP!F7+PRC!F7</f>
        <v>0</v>
      </c>
      <c r="F17" s="10"/>
      <c r="AD17" s="4" t="s">
        <v>127</v>
      </c>
    </row>
    <row r="18" spans="1:30" ht="21" customHeight="1" x14ac:dyDescent="0.3">
      <c r="A18" s="155" t="s">
        <v>128</v>
      </c>
      <c r="B18" s="165">
        <f>YPU!C8+YPS!C8+YPI!C8+CCP!C8+PRC!C8</f>
        <v>0</v>
      </c>
      <c r="C18" s="165">
        <f>YPU!D8+YPS!D8+YPI!D8+CCP!D8+PRC!D8</f>
        <v>0</v>
      </c>
      <c r="D18" s="165">
        <f>YPU!E8+YPS!E8+YPI!E8+CCP!E8+PRC!E8</f>
        <v>0</v>
      </c>
      <c r="E18" s="166">
        <f>YPU!F8+YPS!F8+YPI!F8+CCP!F8+PRC!F8</f>
        <v>0</v>
      </c>
      <c r="F18" s="10"/>
    </row>
    <row r="19" spans="1:30" ht="21" customHeight="1" x14ac:dyDescent="0.3">
      <c r="A19" s="155" t="s">
        <v>129</v>
      </c>
      <c r="B19" s="165">
        <f>YPU!C9+YPS!C9+YPI!C9+CCP!C9+PRC!C9</f>
        <v>0</v>
      </c>
      <c r="C19" s="165">
        <f>YPU!D9+YPS!D9+YPI!D9+CCP!D9+PRC!D9</f>
        <v>0</v>
      </c>
      <c r="D19" s="165">
        <f>YPU!E9+YPS!E9+YPI!E9+CCP!E9+PRC!E9</f>
        <v>0</v>
      </c>
      <c r="E19" s="166">
        <f>YPU!F9+YPS!F9+YPI!F9+CCP!F9+PRC!F9</f>
        <v>0</v>
      </c>
      <c r="F19" s="10"/>
    </row>
    <row r="20" spans="1:30" ht="21" customHeight="1" x14ac:dyDescent="0.3">
      <c r="A20" s="155" t="s">
        <v>130</v>
      </c>
      <c r="B20" s="165">
        <f>YPU!C10+YPS!C10+YPI!C10+CCP!C10+PRC!C10</f>
        <v>0</v>
      </c>
      <c r="C20" s="165">
        <f>YPU!D10+YPS!D10+YPI!D10+CCP!D10+PRC!D10</f>
        <v>0</v>
      </c>
      <c r="D20" s="165">
        <f>YPU!E10+YPS!E10+YPI!E10+CCP!E10+PRC!E10</f>
        <v>0</v>
      </c>
      <c r="E20" s="166">
        <f>YPU!F10+YPS!F10+YPI!F10+CCP!F10+PRC!F10</f>
        <v>0</v>
      </c>
      <c r="F20" s="10"/>
    </row>
    <row r="21" spans="1:30" ht="21" customHeight="1" x14ac:dyDescent="0.3">
      <c r="A21" s="155" t="s">
        <v>131</v>
      </c>
      <c r="B21" s="165">
        <f>YPU!C11+YPS!C11+YPI!C11+CCP!C11+PRC!C11</f>
        <v>0</v>
      </c>
      <c r="C21" s="165">
        <f>YPU!D11+YPS!D11+YPI!D11+CCP!D11+PRC!D11</f>
        <v>0</v>
      </c>
      <c r="D21" s="165">
        <f>YPU!E11+YPS!E11+YPI!E11+CCP!E11+PRC!E11</f>
        <v>0</v>
      </c>
      <c r="E21" s="166">
        <f>YPU!F11+YPS!F11+YPI!F11+CCP!F11+PRC!F11</f>
        <v>0</v>
      </c>
      <c r="F21" s="10"/>
    </row>
    <row r="22" spans="1:30" ht="21" customHeight="1" x14ac:dyDescent="0.3">
      <c r="A22" s="155" t="s">
        <v>132</v>
      </c>
      <c r="B22" s="165">
        <f>YPU!C12+YPS!C12+YPI!C12+CCP!C12+PRC!C12</f>
        <v>0</v>
      </c>
      <c r="C22" s="165">
        <f>YPU!D12+YPS!D12+YPI!D12+CCP!D12+PRC!D12</f>
        <v>0</v>
      </c>
      <c r="D22" s="165">
        <f>YPU!E12+YPS!E12+YPI!E12+CCP!E12+PRC!E12</f>
        <v>0</v>
      </c>
      <c r="E22" s="166">
        <f>YPU!F12+YPS!F12+YPI!F12+CCP!F12+PRC!F12</f>
        <v>0</v>
      </c>
      <c r="F22" s="10"/>
    </row>
    <row r="23" spans="1:30" ht="21" customHeight="1" thickBot="1" x14ac:dyDescent="0.35">
      <c r="A23" s="157" t="s">
        <v>133</v>
      </c>
      <c r="B23" s="206">
        <f>YPU!C13+YPS!C13+YPI!C13+CCP!C13+PRC!C13</f>
        <v>0</v>
      </c>
      <c r="C23" s="206">
        <f>YPU!D13+YPS!D13+YPI!D13+CCP!D13+PRC!D13</f>
        <v>0</v>
      </c>
      <c r="D23" s="206">
        <f>YPU!E13+YPS!E13+YPI!E13+CCP!E13+PRC!E13</f>
        <v>0</v>
      </c>
      <c r="E23" s="167">
        <f>YPU!F13+YPS!F13+YPI!F13+CCP!F13+PRC!F13</f>
        <v>0</v>
      </c>
      <c r="F23" s="10"/>
    </row>
    <row r="24" spans="1:30" ht="21" customHeight="1" x14ac:dyDescent="0.3">
      <c r="A24" s="162" t="s">
        <v>134</v>
      </c>
      <c r="B24" s="168">
        <f>YPU!C14+YPS!C14+YPI!C14+CCP!C14+PRC!C14</f>
        <v>0</v>
      </c>
      <c r="C24" s="168">
        <f>YPU!D14+YPS!D14+YPI!D14+CCP!D14+PRC!D14</f>
        <v>0</v>
      </c>
      <c r="D24" s="168">
        <f>YPU!E14+YPS!E14+YPI!E14+CCP!E14+PRC!E14</f>
        <v>0</v>
      </c>
      <c r="E24" s="207">
        <f>YPU!F14+YPS!F14+YPI!F14+CCP!F14+PRC!F14</f>
        <v>0</v>
      </c>
      <c r="F24" s="10"/>
    </row>
    <row r="25" spans="1:30" ht="21" customHeight="1" thickBot="1" x14ac:dyDescent="0.35">
      <c r="A25" s="156" t="s">
        <v>114</v>
      </c>
      <c r="B25" s="169">
        <f>YPU!C15+YPS!C15+YPI!C15+CCP!C15+PRC!C15</f>
        <v>0</v>
      </c>
      <c r="C25" s="169">
        <f>YPU!D15+YPS!D15+YPI!D15+CCP!D15+PRC!D15</f>
        <v>0</v>
      </c>
      <c r="D25" s="169">
        <f>YPU!E15+YPS!E15+YPI!E15+CCP!E15+PRC!E15</f>
        <v>0</v>
      </c>
      <c r="E25" s="170">
        <f>YPU!F15+YPS!F15+YPI!F15+CCP!F15+PRC!F15</f>
        <v>0</v>
      </c>
      <c r="F25" s="10"/>
    </row>
    <row r="26" spans="1:30" ht="21.5" customHeight="1" thickBot="1" x14ac:dyDescent="0.35">
      <c r="A26" s="252" t="s">
        <v>135</v>
      </c>
      <c r="B26" s="396">
        <f>YPU!C16+YPS!C16+YPI!C16+CCP!C16+PRC!C16</f>
        <v>0</v>
      </c>
      <c r="C26" s="396">
        <f>YPU!D16+YPS!D16+YPI!D16+CCP!D16+PRC!D16</f>
        <v>0</v>
      </c>
      <c r="D26" s="396">
        <f>YPU!E16+YPS!E16+YPI!E16+CCP!E16+PRC!E16</f>
        <v>0</v>
      </c>
      <c r="E26" s="253">
        <f>YPU!F16+YPS!F16+YPI!F16+CCP!F16+PRC!F16</f>
        <v>0</v>
      </c>
    </row>
    <row r="27" spans="1:30" x14ac:dyDescent="0.3">
      <c r="A27" s="154"/>
      <c r="B27" s="11"/>
      <c r="C27" s="11"/>
      <c r="D27" s="11"/>
      <c r="E27" s="11"/>
    </row>
    <row r="28" spans="1:30" s="13" customFormat="1" ht="16" thickBot="1" x14ac:dyDescent="0.3">
      <c r="A28" s="12" t="s">
        <v>14</v>
      </c>
      <c r="B28" s="7"/>
      <c r="C28" s="7"/>
      <c r="D28" s="7"/>
      <c r="E28" s="7"/>
    </row>
    <row r="29" spans="1:30" s="13" customFormat="1" ht="15.5" x14ac:dyDescent="0.25">
      <c r="A29" s="14"/>
      <c r="B29" s="15"/>
      <c r="C29" s="15"/>
      <c r="D29" s="15"/>
      <c r="E29" s="15"/>
    </row>
    <row r="30" spans="1:30" s="13" customFormat="1" ht="14" x14ac:dyDescent="0.3">
      <c r="C30" s="16" t="s">
        <v>136</v>
      </c>
      <c r="D30" s="208" t="e">
        <f>E22/E26</f>
        <v>#DIV/0!</v>
      </c>
      <c r="E30" s="11"/>
    </row>
    <row r="31" spans="1:30" x14ac:dyDescent="0.3">
      <c r="A31" s="17"/>
      <c r="B31" s="11"/>
      <c r="C31" s="11"/>
      <c r="D31" s="11"/>
      <c r="E31" s="11"/>
    </row>
    <row r="32" spans="1:30" ht="16" thickBot="1" x14ac:dyDescent="0.35">
      <c r="A32" s="6" t="s">
        <v>16</v>
      </c>
      <c r="B32" s="7"/>
      <c r="C32" s="8"/>
      <c r="D32" s="8"/>
      <c r="E32" s="8"/>
    </row>
    <row r="33" spans="1:7" ht="15.5" x14ac:dyDescent="0.3">
      <c r="A33" s="9"/>
      <c r="B33" s="15"/>
    </row>
    <row r="34" spans="1:7" ht="15.5" x14ac:dyDescent="0.3">
      <c r="A34" s="9"/>
      <c r="B34" s="15"/>
    </row>
    <row r="35" spans="1:7" x14ac:dyDescent="0.3">
      <c r="B35" s="18" t="s">
        <v>137</v>
      </c>
      <c r="C35" s="222">
        <v>0.05</v>
      </c>
      <c r="E35" s="209" t="s">
        <v>138</v>
      </c>
      <c r="F35" s="391" t="e">
        <f>IF(C35&gt;0,(C26+D26)/B26,"")</f>
        <v>#DIV/0!</v>
      </c>
    </row>
    <row r="36" spans="1:7" ht="15.5" x14ac:dyDescent="0.3">
      <c r="B36" s="9"/>
      <c r="C36" s="15"/>
      <c r="D36" s="21"/>
      <c r="E36" s="21"/>
    </row>
    <row r="37" spans="1:7" x14ac:dyDescent="0.3">
      <c r="B37" s="18" t="s">
        <v>139</v>
      </c>
      <c r="C37" s="171">
        <f>ROUND(IF(C35&gt;0,C35*B26),0)</f>
        <v>0</v>
      </c>
      <c r="E37" s="209" t="s">
        <v>140</v>
      </c>
      <c r="F37" s="171">
        <f>IF(C35&gt;0,C26+D26,"")</f>
        <v>0</v>
      </c>
      <c r="G37" s="10" t="str">
        <f>IF(F37&lt;C37,"Required Match for contract has not been met","")</f>
        <v/>
      </c>
    </row>
    <row r="38" spans="1:7" ht="15.5" x14ac:dyDescent="0.3">
      <c r="A38" s="9"/>
      <c r="B38" s="15"/>
    </row>
    <row r="39" spans="1:7" x14ac:dyDescent="0.3">
      <c r="B39" s="19" t="s">
        <v>141</v>
      </c>
    </row>
    <row r="40" spans="1:7" ht="14.25" customHeight="1" x14ac:dyDescent="0.3">
      <c r="B40" s="269"/>
      <c r="C40" s="270"/>
      <c r="D40" s="270"/>
      <c r="E40" s="270"/>
      <c r="F40" s="271"/>
    </row>
    <row r="41" spans="1:7" x14ac:dyDescent="0.3">
      <c r="B41" s="272"/>
      <c r="C41" s="273"/>
      <c r="D41" s="273"/>
      <c r="E41" s="273"/>
      <c r="F41" s="274"/>
    </row>
    <row r="42" spans="1:7" x14ac:dyDescent="0.3">
      <c r="B42" s="272"/>
      <c r="C42" s="273"/>
      <c r="D42" s="273"/>
      <c r="E42" s="273"/>
      <c r="F42" s="274"/>
    </row>
    <row r="43" spans="1:7" x14ac:dyDescent="0.3">
      <c r="B43" s="272"/>
      <c r="C43" s="273"/>
      <c r="D43" s="273"/>
      <c r="E43" s="273"/>
      <c r="F43" s="274"/>
    </row>
    <row r="44" spans="1:7" x14ac:dyDescent="0.3">
      <c r="B44" s="272"/>
      <c r="C44" s="273"/>
      <c r="D44" s="273"/>
      <c r="E44" s="273"/>
      <c r="F44" s="274"/>
    </row>
    <row r="45" spans="1:7" ht="73.5" customHeight="1" x14ac:dyDescent="0.3">
      <c r="B45" s="275"/>
      <c r="C45" s="276"/>
      <c r="D45" s="276"/>
      <c r="E45" s="276"/>
      <c r="F45" s="277"/>
    </row>
    <row r="46" spans="1:7" x14ac:dyDescent="0.3">
      <c r="B46" s="20" t="s">
        <v>142</v>
      </c>
      <c r="D46" s="21"/>
      <c r="E46" s="21"/>
      <c r="F46" s="21"/>
    </row>
    <row r="47" spans="1:7" ht="14.25" customHeight="1" x14ac:dyDescent="0.3">
      <c r="B47" s="269"/>
      <c r="C47" s="270"/>
      <c r="D47" s="270"/>
      <c r="E47" s="270"/>
      <c r="F47" s="271"/>
    </row>
    <row r="48" spans="1:7" x14ac:dyDescent="0.3">
      <c r="B48" s="272"/>
      <c r="C48" s="273"/>
      <c r="D48" s="273"/>
      <c r="E48" s="273"/>
      <c r="F48" s="274"/>
    </row>
    <row r="49" spans="1:6" x14ac:dyDescent="0.3">
      <c r="B49" s="272"/>
      <c r="C49" s="273"/>
      <c r="D49" s="273"/>
      <c r="E49" s="273"/>
      <c r="F49" s="274"/>
    </row>
    <row r="50" spans="1:6" x14ac:dyDescent="0.3">
      <c r="B50" s="272"/>
      <c r="C50" s="273"/>
      <c r="D50" s="273"/>
      <c r="E50" s="273"/>
      <c r="F50" s="274"/>
    </row>
    <row r="51" spans="1:6" x14ac:dyDescent="0.3">
      <c r="B51" s="272"/>
      <c r="C51" s="273"/>
      <c r="D51" s="273"/>
      <c r="E51" s="273"/>
      <c r="F51" s="274"/>
    </row>
    <row r="52" spans="1:6" x14ac:dyDescent="0.3">
      <c r="B52" s="272"/>
      <c r="C52" s="273"/>
      <c r="D52" s="273"/>
      <c r="E52" s="273"/>
      <c r="F52" s="274"/>
    </row>
    <row r="53" spans="1:6" ht="80.5" customHeight="1" x14ac:dyDescent="0.3">
      <c r="A53" s="15"/>
      <c r="B53" s="275"/>
      <c r="C53" s="276"/>
      <c r="D53" s="276"/>
      <c r="E53" s="276"/>
      <c r="F53" s="277"/>
    </row>
    <row r="54" spans="1:6" ht="16" thickBot="1" x14ac:dyDescent="0.35">
      <c r="A54" s="6" t="s">
        <v>20</v>
      </c>
      <c r="B54" s="7"/>
      <c r="C54" s="8"/>
      <c r="D54" s="8"/>
      <c r="E54" s="8"/>
    </row>
    <row r="55" spans="1:6" ht="15.5" x14ac:dyDescent="0.3">
      <c r="A55" s="9"/>
      <c r="B55" s="15"/>
    </row>
    <row r="56" spans="1:6" ht="15.5" x14ac:dyDescent="0.3">
      <c r="A56" s="9"/>
      <c r="B56" s="15"/>
    </row>
    <row r="57" spans="1:6" x14ac:dyDescent="0.3">
      <c r="B57" s="22" t="s">
        <v>143</v>
      </c>
      <c r="C57" s="23">
        <v>0</v>
      </c>
      <c r="E57" s="15"/>
    </row>
    <row r="58" spans="1:6" x14ac:dyDescent="0.3">
      <c r="C58" s="24"/>
      <c r="D58" s="24"/>
    </row>
    <row r="60" spans="1:6" x14ac:dyDescent="0.3">
      <c r="B60" s="19" t="s">
        <v>144</v>
      </c>
    </row>
    <row r="61" spans="1:6" ht="14.25" customHeight="1" x14ac:dyDescent="0.3">
      <c r="B61" s="269"/>
      <c r="C61" s="270"/>
      <c r="D61" s="270"/>
      <c r="E61" s="270"/>
      <c r="F61" s="271"/>
    </row>
    <row r="62" spans="1:6" x14ac:dyDescent="0.3">
      <c r="B62" s="272"/>
      <c r="C62" s="273"/>
      <c r="D62" s="273"/>
      <c r="E62" s="273"/>
      <c r="F62" s="274"/>
    </row>
    <row r="63" spans="1:6" x14ac:dyDescent="0.3">
      <c r="B63" s="272"/>
      <c r="C63" s="273"/>
      <c r="D63" s="273"/>
      <c r="E63" s="273"/>
      <c r="F63" s="274"/>
    </row>
    <row r="64" spans="1:6" x14ac:dyDescent="0.3">
      <c r="B64" s="272"/>
      <c r="C64" s="273"/>
      <c r="D64" s="273"/>
      <c r="E64" s="273"/>
      <c r="F64" s="274"/>
    </row>
    <row r="65" spans="1:6" x14ac:dyDescent="0.3">
      <c r="B65" s="272"/>
      <c r="C65" s="273"/>
      <c r="D65" s="273"/>
      <c r="E65" s="273"/>
      <c r="F65" s="274"/>
    </row>
    <row r="66" spans="1:6" ht="15.5" x14ac:dyDescent="0.3">
      <c r="A66" s="9"/>
      <c r="B66" s="275"/>
      <c r="C66" s="276"/>
      <c r="D66" s="276"/>
      <c r="E66" s="276"/>
      <c r="F66" s="277"/>
    </row>
    <row r="67" spans="1:6" ht="15.5" x14ac:dyDescent="0.3">
      <c r="A67" s="9"/>
      <c r="B67" s="15"/>
    </row>
    <row r="70" spans="1:6" x14ac:dyDescent="0.3">
      <c r="A70" t="s">
        <v>227</v>
      </c>
    </row>
    <row r="2002" spans="1:1" x14ac:dyDescent="0.3">
      <c r="A2002" t="s">
        <v>229</v>
      </c>
    </row>
  </sheetData>
  <sheetProtection algorithmName="SHA-512" hashValue="1RBwyotf70Pwp8WHTEPrL48qGaNrbxzQUgsXdWFtLSHnvuxcMNQn26eVdNyBY7lR4kbtpwB4a73pcsMd59EFtA==" saltValue="5T/rsoagzyVrBzCTt4vIGg==" spinCount="100000" sheet="1" objects="1" scenarios="1"/>
  <mergeCells count="13">
    <mergeCell ref="A1:F1"/>
    <mergeCell ref="A2:F2"/>
    <mergeCell ref="A3:F3"/>
    <mergeCell ref="B12:E12"/>
    <mergeCell ref="B40:F45"/>
    <mergeCell ref="B47:F53"/>
    <mergeCell ref="B61:F66"/>
    <mergeCell ref="B6:E6"/>
    <mergeCell ref="B7:E7"/>
    <mergeCell ref="B8:E8"/>
    <mergeCell ref="B9:E9"/>
    <mergeCell ref="B10:E10"/>
    <mergeCell ref="B11:E11"/>
  </mergeCells>
  <dataValidations disablePrompts="1" count="2">
    <dataValidation type="list" showInputMessage="1" showErrorMessage="1" sqref="C35" xr:uid="{5227DEF2-C177-476F-8404-52BEE64FF7F3}">
      <formula1>$AF$6:$AF$17</formula1>
    </dataValidation>
    <dataValidation type="list" allowBlank="1" showInputMessage="1" showErrorMessage="1" sqref="B9:E9" xr:uid="{09F1B657-1F2E-4F37-973B-BBBA150F120D}">
      <formula1>$AD$6:$AD$17</formula1>
    </dataValidation>
  </dataValidations>
  <pageMargins left="0.7" right="0.7" top="0.75" bottom="0.75" header="0.3" footer="0.3"/>
  <pageSetup scale="71" fitToHeight="0" orientation="landscape" r:id="rId1"/>
  <headerFooter>
    <oddHeader>&amp;CATTACHMENT B-1
APPROVED CATEGORICAL BUDGET</oddHeader>
    <oddFooter>Page &amp;P of &amp;N</oddFooter>
  </headerFooter>
  <rowBreaks count="1" manualBreakCount="1">
    <brk id="31" max="5"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8F59-C8EE-4F72-882B-620DC3F5B871}">
  <sheetPr>
    <tabColor theme="9" tint="0.39997558519241921"/>
    <pageSetUpPr fitToPage="1"/>
  </sheetPr>
  <dimension ref="B2:AT222"/>
  <sheetViews>
    <sheetView zoomScale="57" zoomScaleNormal="57" workbookViewId="0">
      <selection activeCell="B2" sqref="B2"/>
    </sheetView>
  </sheetViews>
  <sheetFormatPr defaultColWidth="15.796875" defaultRowHeight="36" customHeight="1" x14ac:dyDescent="0.35"/>
  <cols>
    <col min="1" max="1" width="5.46484375" style="28" customWidth="1"/>
    <col min="2" max="2" width="23.19921875" style="28" customWidth="1"/>
    <col min="3" max="3" width="19.06640625" style="28" customWidth="1"/>
    <col min="4" max="4" width="18.796875" style="28" customWidth="1"/>
    <col min="5" max="5" width="19.796875" style="28" customWidth="1"/>
    <col min="6" max="6" width="19.19921875" style="28" customWidth="1"/>
    <col min="7" max="7" width="15.796875" style="28"/>
    <col min="8" max="8" width="14.3984375" style="28" customWidth="1"/>
    <col min="9" max="9" width="34.6640625" style="28" customWidth="1"/>
    <col min="10" max="15" width="15.796875" style="28"/>
    <col min="16" max="16" width="18.19921875" style="28" customWidth="1"/>
    <col min="17" max="32" width="15.796875" style="28"/>
    <col min="33" max="33" width="8.19921875" style="28" customWidth="1"/>
    <col min="34" max="34" width="32.59765625" style="28" customWidth="1"/>
    <col min="35" max="35" width="15.796875" style="28"/>
    <col min="36" max="36" width="24.19921875" style="28" customWidth="1"/>
    <col min="37" max="16384" width="15.796875" style="28"/>
  </cols>
  <sheetData>
    <row r="2" spans="2:37" ht="36" customHeight="1" x14ac:dyDescent="0.35">
      <c r="B2" s="25" t="s">
        <v>223</v>
      </c>
      <c r="C2" s="26"/>
      <c r="D2" s="27"/>
      <c r="E2" s="27"/>
      <c r="F2" s="191"/>
      <c r="G2" s="27"/>
      <c r="H2" s="27"/>
      <c r="I2" s="27"/>
      <c r="J2" s="27"/>
      <c r="K2" s="27"/>
      <c r="L2" s="27"/>
      <c r="AH2" s="29" t="s">
        <v>145</v>
      </c>
      <c r="AI2" s="28" t="s">
        <v>146</v>
      </c>
      <c r="AJ2" s="28" t="s">
        <v>147</v>
      </c>
      <c r="AK2" s="28" t="s">
        <v>148</v>
      </c>
    </row>
    <row r="3" spans="2:37" ht="36" customHeight="1" x14ac:dyDescent="0.4">
      <c r="B3" s="26"/>
      <c r="C3" s="26"/>
      <c r="D3" s="26"/>
      <c r="E3" s="240"/>
      <c r="F3" s="240"/>
      <c r="G3" s="240"/>
      <c r="H3" s="240"/>
      <c r="AH3" s="29" t="s">
        <v>149</v>
      </c>
      <c r="AI3" s="28" t="s">
        <v>150</v>
      </c>
      <c r="AJ3" s="28" t="s">
        <v>151</v>
      </c>
      <c r="AK3" s="28" t="s">
        <v>152</v>
      </c>
    </row>
    <row r="4" spans="2:37" ht="36" customHeight="1" x14ac:dyDescent="0.4">
      <c r="B4" s="30" t="s">
        <v>23</v>
      </c>
      <c r="C4" s="31"/>
      <c r="D4" s="31"/>
      <c r="E4" s="32"/>
      <c r="F4" s="32"/>
      <c r="G4" s="32"/>
      <c r="H4" s="32"/>
      <c r="I4" s="33"/>
      <c r="J4" s="33"/>
      <c r="K4" s="33"/>
      <c r="L4" s="33"/>
      <c r="M4" s="33"/>
      <c r="N4" s="33"/>
      <c r="O4" s="33"/>
      <c r="P4" s="33"/>
      <c r="Q4" s="33"/>
      <c r="R4" s="33"/>
      <c r="S4" s="33"/>
      <c r="AI4" s="28" t="s">
        <v>153</v>
      </c>
      <c r="AK4" s="28" t="s">
        <v>154</v>
      </c>
    </row>
    <row r="5" spans="2:37" ht="36" customHeight="1" thickBot="1" x14ac:dyDescent="0.45">
      <c r="B5" s="240"/>
      <c r="C5" s="240"/>
      <c r="D5" s="375" t="s">
        <v>155</v>
      </c>
      <c r="E5" s="375"/>
      <c r="F5" s="240"/>
      <c r="G5" s="240"/>
      <c r="H5" s="240"/>
      <c r="AI5" s="28" t="s">
        <v>156</v>
      </c>
    </row>
    <row r="6" spans="2:37" ht="61.5" customHeight="1" x14ac:dyDescent="0.4">
      <c r="B6" s="223" t="s">
        <v>12</v>
      </c>
      <c r="C6" s="224" t="s">
        <v>124</v>
      </c>
      <c r="D6" s="218" t="s">
        <v>125</v>
      </c>
      <c r="E6" s="34" t="s">
        <v>237</v>
      </c>
      <c r="F6" s="35" t="s">
        <v>126</v>
      </c>
      <c r="G6" s="36"/>
      <c r="H6" s="199"/>
      <c r="I6" s="200"/>
      <c r="J6" s="200"/>
      <c r="K6" s="200"/>
      <c r="L6" s="200"/>
      <c r="AI6" s="28" t="s">
        <v>157</v>
      </c>
    </row>
    <row r="7" spans="2:37" ht="54" customHeight="1" thickBot="1" x14ac:dyDescent="0.4">
      <c r="B7" s="225" t="s">
        <v>39</v>
      </c>
      <c r="C7" s="226">
        <f>Q39-D7</f>
        <v>0</v>
      </c>
      <c r="D7" s="37"/>
      <c r="E7" s="226">
        <f>Q40</f>
        <v>0</v>
      </c>
      <c r="F7" s="229">
        <f>SUM(C7:E7)</f>
        <v>0</v>
      </c>
      <c r="G7" s="39"/>
      <c r="H7" s="201"/>
      <c r="I7" s="1"/>
      <c r="J7" s="198"/>
      <c r="K7" s="198"/>
      <c r="L7" s="198"/>
      <c r="M7" s="198"/>
      <c r="AI7" s="28" t="s">
        <v>158</v>
      </c>
    </row>
    <row r="8" spans="2:37" ht="52.5" customHeight="1" x14ac:dyDescent="0.35">
      <c r="B8" s="225" t="s">
        <v>128</v>
      </c>
      <c r="C8" s="226">
        <f>IFERROR(P49-D8,0)</f>
        <v>0</v>
      </c>
      <c r="D8" s="37"/>
      <c r="E8" s="226">
        <f>IFERROR(P50,0)</f>
        <v>0</v>
      </c>
      <c r="F8" s="229">
        <f t="shared" ref="F8:F15" si="0">SUM(C8:E8)</f>
        <v>0</v>
      </c>
      <c r="G8" s="39"/>
      <c r="H8" s="376" t="s">
        <v>116</v>
      </c>
      <c r="I8" s="377"/>
      <c r="J8" s="378">
        <f>'Prevention Master Summary'!B6</f>
        <v>0</v>
      </c>
      <c r="K8" s="379"/>
      <c r="L8" s="379"/>
      <c r="M8" s="380"/>
      <c r="N8" s="204"/>
    </row>
    <row r="9" spans="2:37" ht="57" customHeight="1" x14ac:dyDescent="0.35">
      <c r="B9" s="225" t="s">
        <v>129</v>
      </c>
      <c r="C9" s="226">
        <f>N99-D9</f>
        <v>0</v>
      </c>
      <c r="D9" s="37"/>
      <c r="E9" s="226">
        <f>N100</f>
        <v>0</v>
      </c>
      <c r="F9" s="229">
        <f t="shared" si="0"/>
        <v>0</v>
      </c>
      <c r="G9" s="39"/>
      <c r="H9" s="376" t="s">
        <v>117</v>
      </c>
      <c r="I9" s="377"/>
      <c r="J9" s="381">
        <f>'Prevention Master Summary'!B7</f>
        <v>0</v>
      </c>
      <c r="K9" s="382"/>
      <c r="L9" s="382"/>
      <c r="M9" s="383"/>
      <c r="N9" s="160"/>
    </row>
    <row r="10" spans="2:37" ht="57" customHeight="1" thickBot="1" x14ac:dyDescent="0.4">
      <c r="B10" s="225" t="s">
        <v>130</v>
      </c>
      <c r="C10" s="226">
        <f>M112-D10</f>
        <v>0</v>
      </c>
      <c r="D10" s="37"/>
      <c r="E10" s="226">
        <f>M113</f>
        <v>0</v>
      </c>
      <c r="F10" s="229">
        <f t="shared" si="0"/>
        <v>0</v>
      </c>
      <c r="G10" s="39"/>
      <c r="H10" s="376" t="s">
        <v>120</v>
      </c>
      <c r="I10" s="377"/>
      <c r="J10" s="384">
        <f>'Prevention Master Summary'!B10</f>
        <v>0</v>
      </c>
      <c r="K10" s="385"/>
      <c r="L10" s="385"/>
      <c r="M10" s="386"/>
      <c r="N10" s="159"/>
    </row>
    <row r="11" spans="2:37" ht="51" customHeight="1" x14ac:dyDescent="0.35">
      <c r="B11" s="225" t="s">
        <v>131</v>
      </c>
      <c r="C11" s="226">
        <f>K137-D11</f>
        <v>0</v>
      </c>
      <c r="D11" s="37"/>
      <c r="E11" s="226">
        <f>K138</f>
        <v>0</v>
      </c>
      <c r="F11" s="229">
        <f t="shared" si="0"/>
        <v>0</v>
      </c>
      <c r="G11" s="39"/>
      <c r="H11" s="201"/>
      <c r="I11" s="203"/>
      <c r="J11" s="158"/>
      <c r="K11" s="161"/>
      <c r="L11" s="161"/>
      <c r="M11" s="161"/>
      <c r="N11" s="161"/>
    </row>
    <row r="12" spans="2:37" ht="55.5" customHeight="1" x14ac:dyDescent="0.35">
      <c r="B12" s="225" t="s">
        <v>132</v>
      </c>
      <c r="C12" s="226">
        <f>S151-D12</f>
        <v>0</v>
      </c>
      <c r="D12" s="37"/>
      <c r="E12" s="226">
        <f>S152</f>
        <v>0</v>
      </c>
      <c r="F12" s="229">
        <f t="shared" si="0"/>
        <v>0</v>
      </c>
      <c r="G12" s="39"/>
      <c r="H12" s="201"/>
      <c r="I12" s="202"/>
      <c r="J12" s="201"/>
      <c r="K12" s="201"/>
      <c r="L12" s="201"/>
    </row>
    <row r="13" spans="2:37" ht="54" customHeight="1" x14ac:dyDescent="0.35">
      <c r="B13" s="225" t="s">
        <v>133</v>
      </c>
      <c r="C13" s="226">
        <f>K187-D13</f>
        <v>0</v>
      </c>
      <c r="D13" s="37"/>
      <c r="E13" s="226">
        <f>K188</f>
        <v>0</v>
      </c>
      <c r="F13" s="229">
        <f t="shared" si="0"/>
        <v>0</v>
      </c>
      <c r="G13" s="39"/>
      <c r="H13" s="201"/>
      <c r="I13" s="202"/>
      <c r="J13" s="201"/>
      <c r="K13" s="201"/>
      <c r="L13" s="201"/>
      <c r="M13" s="29"/>
      <c r="N13" s="29"/>
      <c r="O13" s="29"/>
    </row>
    <row r="14" spans="2:37" s="41" customFormat="1" ht="55.5" customHeight="1" x14ac:dyDescent="0.35">
      <c r="B14" s="225" t="s">
        <v>134</v>
      </c>
      <c r="C14" s="226">
        <f>SUM(C7:C13)</f>
        <v>0</v>
      </c>
      <c r="D14" s="38">
        <f>SUM(D7:D13)</f>
        <v>0</v>
      </c>
      <c r="E14" s="226">
        <f>SUM(E7:E13)</f>
        <v>0</v>
      </c>
      <c r="F14" s="229">
        <f>SUM(F7:F13)</f>
        <v>0</v>
      </c>
      <c r="G14" s="39"/>
      <c r="H14" s="42"/>
      <c r="I14" s="201"/>
      <c r="J14" s="201"/>
      <c r="K14" s="201"/>
      <c r="L14" s="42"/>
      <c r="M14" s="127"/>
      <c r="N14" s="127"/>
      <c r="O14" s="127"/>
      <c r="P14" s="127"/>
      <c r="Q14" s="127"/>
    </row>
    <row r="15" spans="2:37" ht="51" customHeight="1" x14ac:dyDescent="0.35">
      <c r="B15" s="225" t="s">
        <v>114</v>
      </c>
      <c r="C15" s="226">
        <f>J218-D15</f>
        <v>0</v>
      </c>
      <c r="D15" s="37"/>
      <c r="E15" s="226">
        <f>J220</f>
        <v>0</v>
      </c>
      <c r="F15" s="229">
        <f t="shared" si="0"/>
        <v>0</v>
      </c>
      <c r="G15" s="39"/>
      <c r="H15" s="201"/>
      <c r="I15" s="202"/>
      <c r="J15" s="201"/>
      <c r="K15" s="201"/>
      <c r="L15" s="201"/>
    </row>
    <row r="16" spans="2:37" ht="51" customHeight="1" thickBot="1" x14ac:dyDescent="0.4">
      <c r="B16" s="227" t="s">
        <v>135</v>
      </c>
      <c r="C16" s="228">
        <f>SUM(C14:C15)</f>
        <v>0</v>
      </c>
      <c r="D16" s="228">
        <f>SUM(D14:D15)</f>
        <v>0</v>
      </c>
      <c r="E16" s="228">
        <f>SUM(E14:E15)</f>
        <v>0</v>
      </c>
      <c r="F16" s="230">
        <f>SUM(F14:F15)</f>
        <v>0</v>
      </c>
      <c r="G16" s="42"/>
      <c r="H16" s="42"/>
      <c r="I16" s="42"/>
      <c r="J16" s="42"/>
      <c r="K16" s="42"/>
      <c r="L16" s="42"/>
    </row>
    <row r="18" spans="2:19" s="45" customFormat="1" ht="36" customHeight="1" x14ac:dyDescent="0.35">
      <c r="B18" s="43"/>
      <c r="C18" s="43"/>
      <c r="D18" s="43"/>
      <c r="E18" s="43"/>
      <c r="F18" s="43"/>
      <c r="G18" s="43"/>
      <c r="H18" s="43"/>
      <c r="I18" s="44"/>
      <c r="J18" s="44"/>
      <c r="K18" s="44"/>
      <c r="L18" s="44"/>
      <c r="M18" s="44"/>
    </row>
    <row r="19" spans="2:19" s="45" customFormat="1" ht="36" customHeight="1" x14ac:dyDescent="0.95">
      <c r="B19" s="46" t="s">
        <v>234</v>
      </c>
      <c r="C19" s="47"/>
      <c r="D19" s="47"/>
      <c r="E19" s="47"/>
      <c r="F19" s="47"/>
      <c r="G19" s="47"/>
      <c r="H19" s="47"/>
      <c r="I19" s="48"/>
      <c r="J19" s="48"/>
      <c r="K19" s="48"/>
      <c r="L19" s="48"/>
      <c r="M19" s="48"/>
      <c r="N19" s="49"/>
      <c r="O19" s="49"/>
      <c r="P19" s="49"/>
      <c r="Q19" s="49"/>
      <c r="R19" s="49"/>
      <c r="S19" s="49"/>
    </row>
    <row r="20" spans="2:19" s="45" customFormat="1" ht="36" customHeight="1" x14ac:dyDescent="0.4">
      <c r="B20" s="50"/>
      <c r="C20" s="50"/>
      <c r="D20" s="50"/>
      <c r="E20" s="50"/>
      <c r="F20" s="50"/>
      <c r="G20" s="50"/>
      <c r="H20" s="50"/>
      <c r="I20" s="51"/>
      <c r="J20" s="51"/>
    </row>
    <row r="21" spans="2:19" ht="36" customHeight="1" thickBot="1" x14ac:dyDescent="0.45">
      <c r="B21" s="52"/>
      <c r="C21" s="52"/>
      <c r="D21" s="52"/>
      <c r="E21" s="52"/>
      <c r="F21" s="52"/>
      <c r="G21" s="52"/>
      <c r="H21" s="52"/>
      <c r="I21" s="41"/>
      <c r="J21" s="41"/>
      <c r="K21" s="41"/>
      <c r="L21" s="41"/>
      <c r="M21" s="41"/>
      <c r="N21" s="41"/>
      <c r="O21" s="41"/>
    </row>
    <row r="22" spans="2:19" ht="80.25" customHeight="1" x14ac:dyDescent="0.35">
      <c r="B22" s="371" t="s">
        <v>159</v>
      </c>
      <c r="C22" s="372"/>
      <c r="D22" s="373"/>
      <c r="E22" s="374" t="s">
        <v>160</v>
      </c>
      <c r="F22" s="372"/>
      <c r="G22" s="372"/>
      <c r="H22" s="372"/>
      <c r="I22" s="372"/>
      <c r="J22" s="372"/>
      <c r="K22" s="372"/>
      <c r="L22" s="373"/>
      <c r="M22" s="54" t="s">
        <v>161</v>
      </c>
      <c r="N22" s="241" t="s">
        <v>162</v>
      </c>
      <c r="O22" s="54" t="s">
        <v>163</v>
      </c>
      <c r="P22" s="53" t="s">
        <v>164</v>
      </c>
      <c r="Q22" s="55" t="s">
        <v>165</v>
      </c>
    </row>
    <row r="23" spans="2:19" ht="160" customHeight="1" x14ac:dyDescent="0.35">
      <c r="B23" s="366"/>
      <c r="C23" s="366"/>
      <c r="D23" s="366"/>
      <c r="E23" s="367"/>
      <c r="F23" s="368"/>
      <c r="G23" s="368"/>
      <c r="H23" s="368"/>
      <c r="I23" s="368"/>
      <c r="J23" s="368"/>
      <c r="K23" s="368"/>
      <c r="L23" s="369"/>
      <c r="M23" s="219"/>
      <c r="N23" s="56"/>
      <c r="O23" s="57"/>
      <c r="P23" s="58"/>
      <c r="Q23" s="59">
        <f>ROUND((M23*N23*O23),0)</f>
        <v>0</v>
      </c>
    </row>
    <row r="24" spans="2:19" ht="160" customHeight="1" x14ac:dyDescent="0.35">
      <c r="B24" s="366"/>
      <c r="C24" s="366"/>
      <c r="D24" s="366"/>
      <c r="E24" s="367"/>
      <c r="F24" s="368"/>
      <c r="G24" s="368"/>
      <c r="H24" s="368"/>
      <c r="I24" s="368"/>
      <c r="J24" s="368"/>
      <c r="K24" s="368"/>
      <c r="L24" s="369"/>
      <c r="M24" s="219"/>
      <c r="N24" s="56"/>
      <c r="O24" s="57"/>
      <c r="P24" s="58"/>
      <c r="Q24" s="59">
        <f t="shared" ref="Q24:Q38" si="1">ROUND((M24*N24*O24),0)</f>
        <v>0</v>
      </c>
    </row>
    <row r="25" spans="2:19" ht="160" customHeight="1" x14ac:dyDescent="0.35">
      <c r="B25" s="366"/>
      <c r="C25" s="366"/>
      <c r="D25" s="366"/>
      <c r="E25" s="367"/>
      <c r="F25" s="368"/>
      <c r="G25" s="368"/>
      <c r="H25" s="368"/>
      <c r="I25" s="368"/>
      <c r="J25" s="368"/>
      <c r="K25" s="368"/>
      <c r="L25" s="369"/>
      <c r="M25" s="219"/>
      <c r="N25" s="56"/>
      <c r="O25" s="57"/>
      <c r="P25" s="58"/>
      <c r="Q25" s="59">
        <f t="shared" si="1"/>
        <v>0</v>
      </c>
    </row>
    <row r="26" spans="2:19" ht="160" customHeight="1" x14ac:dyDescent="0.35">
      <c r="B26" s="366"/>
      <c r="C26" s="366"/>
      <c r="D26" s="366"/>
      <c r="E26" s="367"/>
      <c r="F26" s="368"/>
      <c r="G26" s="368"/>
      <c r="H26" s="368"/>
      <c r="I26" s="368"/>
      <c r="J26" s="368"/>
      <c r="K26" s="368"/>
      <c r="L26" s="369"/>
      <c r="M26" s="219"/>
      <c r="N26" s="56"/>
      <c r="O26" s="57"/>
      <c r="P26" s="58"/>
      <c r="Q26" s="59">
        <f t="shared" si="1"/>
        <v>0</v>
      </c>
    </row>
    <row r="27" spans="2:19" ht="160" customHeight="1" x14ac:dyDescent="0.35">
      <c r="B27" s="366"/>
      <c r="C27" s="366"/>
      <c r="D27" s="366"/>
      <c r="E27" s="367"/>
      <c r="F27" s="368"/>
      <c r="G27" s="368"/>
      <c r="H27" s="368"/>
      <c r="I27" s="368"/>
      <c r="J27" s="368"/>
      <c r="K27" s="368"/>
      <c r="L27" s="369"/>
      <c r="M27" s="219"/>
      <c r="N27" s="56"/>
      <c r="O27" s="57"/>
      <c r="P27" s="58"/>
      <c r="Q27" s="59">
        <f t="shared" si="1"/>
        <v>0</v>
      </c>
      <c r="S27" s="60"/>
    </row>
    <row r="28" spans="2:19" ht="160" customHeight="1" x14ac:dyDescent="0.35">
      <c r="B28" s="366"/>
      <c r="C28" s="366"/>
      <c r="D28" s="366"/>
      <c r="E28" s="367"/>
      <c r="F28" s="368"/>
      <c r="G28" s="368"/>
      <c r="H28" s="368"/>
      <c r="I28" s="368"/>
      <c r="J28" s="368"/>
      <c r="K28" s="368"/>
      <c r="L28" s="369"/>
      <c r="M28" s="219"/>
      <c r="N28" s="56"/>
      <c r="O28" s="57"/>
      <c r="P28" s="58"/>
      <c r="Q28" s="59">
        <f t="shared" si="1"/>
        <v>0</v>
      </c>
      <c r="S28" s="60"/>
    </row>
    <row r="29" spans="2:19" ht="160" customHeight="1" x14ac:dyDescent="0.35">
      <c r="B29" s="366"/>
      <c r="C29" s="366"/>
      <c r="D29" s="366"/>
      <c r="E29" s="367"/>
      <c r="F29" s="368"/>
      <c r="G29" s="368"/>
      <c r="H29" s="368"/>
      <c r="I29" s="368"/>
      <c r="J29" s="368"/>
      <c r="K29" s="368"/>
      <c r="L29" s="369"/>
      <c r="M29" s="219"/>
      <c r="N29" s="56"/>
      <c r="O29" s="57"/>
      <c r="P29" s="58"/>
      <c r="Q29" s="59">
        <f t="shared" si="1"/>
        <v>0</v>
      </c>
    </row>
    <row r="30" spans="2:19" ht="160" customHeight="1" x14ac:dyDescent="0.35">
      <c r="B30" s="366"/>
      <c r="C30" s="366"/>
      <c r="D30" s="366"/>
      <c r="E30" s="367"/>
      <c r="F30" s="368"/>
      <c r="G30" s="368"/>
      <c r="H30" s="368"/>
      <c r="I30" s="368"/>
      <c r="J30" s="368"/>
      <c r="K30" s="368"/>
      <c r="L30" s="369"/>
      <c r="M30" s="219"/>
      <c r="N30" s="56"/>
      <c r="O30" s="57"/>
      <c r="P30" s="58"/>
      <c r="Q30" s="59">
        <f t="shared" si="1"/>
        <v>0</v>
      </c>
    </row>
    <row r="31" spans="2:19" ht="160" customHeight="1" x14ac:dyDescent="0.35">
      <c r="B31" s="366"/>
      <c r="C31" s="366"/>
      <c r="D31" s="366"/>
      <c r="E31" s="367"/>
      <c r="F31" s="368"/>
      <c r="G31" s="368"/>
      <c r="H31" s="368"/>
      <c r="I31" s="368"/>
      <c r="J31" s="368"/>
      <c r="K31" s="368"/>
      <c r="L31" s="369"/>
      <c r="M31" s="219"/>
      <c r="N31" s="56"/>
      <c r="O31" s="57"/>
      <c r="P31" s="58"/>
      <c r="Q31" s="59">
        <f t="shared" si="1"/>
        <v>0</v>
      </c>
    </row>
    <row r="32" spans="2:19" ht="160" customHeight="1" x14ac:dyDescent="0.35">
      <c r="B32" s="366"/>
      <c r="C32" s="366"/>
      <c r="D32" s="366"/>
      <c r="E32" s="367"/>
      <c r="F32" s="368"/>
      <c r="G32" s="368"/>
      <c r="H32" s="368"/>
      <c r="I32" s="368"/>
      <c r="J32" s="368"/>
      <c r="K32" s="368"/>
      <c r="L32" s="369"/>
      <c r="M32" s="219"/>
      <c r="N32" s="56"/>
      <c r="O32" s="57"/>
      <c r="P32" s="58"/>
      <c r="Q32" s="59">
        <f t="shared" si="1"/>
        <v>0</v>
      </c>
    </row>
    <row r="33" spans="2:20" ht="160" customHeight="1" x14ac:dyDescent="0.35">
      <c r="B33" s="366"/>
      <c r="C33" s="366"/>
      <c r="D33" s="366"/>
      <c r="E33" s="367"/>
      <c r="F33" s="368"/>
      <c r="G33" s="368"/>
      <c r="H33" s="368"/>
      <c r="I33" s="368"/>
      <c r="J33" s="368"/>
      <c r="K33" s="368"/>
      <c r="L33" s="369"/>
      <c r="M33" s="219"/>
      <c r="N33" s="56"/>
      <c r="O33" s="57"/>
      <c r="P33" s="58"/>
      <c r="Q33" s="59">
        <f t="shared" si="1"/>
        <v>0</v>
      </c>
    </row>
    <row r="34" spans="2:20" ht="172" customHeight="1" x14ac:dyDescent="0.35">
      <c r="B34" s="366"/>
      <c r="C34" s="366"/>
      <c r="D34" s="366"/>
      <c r="E34" s="367"/>
      <c r="F34" s="368"/>
      <c r="G34" s="368"/>
      <c r="H34" s="368"/>
      <c r="I34" s="368"/>
      <c r="J34" s="368"/>
      <c r="K34" s="368"/>
      <c r="L34" s="369"/>
      <c r="M34" s="219"/>
      <c r="N34" s="56"/>
      <c r="O34" s="57"/>
      <c r="P34" s="58"/>
      <c r="Q34" s="59">
        <f t="shared" si="1"/>
        <v>0</v>
      </c>
    </row>
    <row r="35" spans="2:20" ht="160" customHeight="1" x14ac:dyDescent="0.35">
      <c r="B35" s="366"/>
      <c r="C35" s="366"/>
      <c r="D35" s="366"/>
      <c r="E35" s="367"/>
      <c r="F35" s="368"/>
      <c r="G35" s="368"/>
      <c r="H35" s="368"/>
      <c r="I35" s="368"/>
      <c r="J35" s="368"/>
      <c r="K35" s="368"/>
      <c r="L35" s="369"/>
      <c r="M35" s="219"/>
      <c r="N35" s="56"/>
      <c r="O35" s="57"/>
      <c r="P35" s="58"/>
      <c r="Q35" s="59">
        <f t="shared" si="1"/>
        <v>0</v>
      </c>
    </row>
    <row r="36" spans="2:20" ht="160" customHeight="1" x14ac:dyDescent="0.35">
      <c r="B36" s="366"/>
      <c r="C36" s="366"/>
      <c r="D36" s="366"/>
      <c r="E36" s="367"/>
      <c r="F36" s="368"/>
      <c r="G36" s="368"/>
      <c r="H36" s="368"/>
      <c r="I36" s="368"/>
      <c r="J36" s="368"/>
      <c r="K36" s="368"/>
      <c r="L36" s="369"/>
      <c r="M36" s="219"/>
      <c r="N36" s="56"/>
      <c r="O36" s="57"/>
      <c r="P36" s="58"/>
      <c r="Q36" s="59">
        <f t="shared" si="1"/>
        <v>0</v>
      </c>
    </row>
    <row r="37" spans="2:20" ht="160" customHeight="1" x14ac:dyDescent="0.35">
      <c r="B37" s="366"/>
      <c r="C37" s="366"/>
      <c r="D37" s="366"/>
      <c r="E37" s="367"/>
      <c r="F37" s="368"/>
      <c r="G37" s="368"/>
      <c r="H37" s="368"/>
      <c r="I37" s="368"/>
      <c r="J37" s="368"/>
      <c r="K37" s="368"/>
      <c r="L37" s="369"/>
      <c r="M37" s="219"/>
      <c r="N37" s="56"/>
      <c r="O37" s="57"/>
      <c r="P37" s="58"/>
      <c r="Q37" s="59">
        <f t="shared" si="1"/>
        <v>0</v>
      </c>
    </row>
    <row r="38" spans="2:20" ht="160" customHeight="1" x14ac:dyDescent="0.35">
      <c r="B38" s="366"/>
      <c r="C38" s="366"/>
      <c r="D38" s="366"/>
      <c r="E38" s="367"/>
      <c r="F38" s="368"/>
      <c r="G38" s="368"/>
      <c r="H38" s="368"/>
      <c r="I38" s="368"/>
      <c r="J38" s="368"/>
      <c r="K38" s="368"/>
      <c r="L38" s="369"/>
      <c r="M38" s="219"/>
      <c r="N38" s="56"/>
      <c r="O38" s="57"/>
      <c r="P38" s="58"/>
      <c r="Q38" s="59">
        <f t="shared" si="1"/>
        <v>0</v>
      </c>
    </row>
    <row r="39" spans="2:20" ht="36" customHeight="1" x14ac:dyDescent="0.35">
      <c r="B39" s="370" t="s">
        <v>235</v>
      </c>
      <c r="C39" s="319"/>
      <c r="D39" s="319"/>
      <c r="E39" s="319"/>
      <c r="F39" s="319"/>
      <c r="G39" s="319"/>
      <c r="H39" s="319"/>
      <c r="I39" s="319"/>
      <c r="J39" s="319"/>
      <c r="K39" s="319"/>
      <c r="L39" s="319"/>
      <c r="M39" s="319"/>
      <c r="N39" s="319"/>
      <c r="O39" s="319"/>
      <c r="P39" s="320"/>
      <c r="Q39" s="231">
        <f>ROUND(SUMIF(P23:P38,AH2,Q23:Q38),0)</f>
        <v>0</v>
      </c>
    </row>
    <row r="40" spans="2:20" ht="36" customHeight="1" x14ac:dyDescent="0.35">
      <c r="B40" s="370" t="s">
        <v>166</v>
      </c>
      <c r="C40" s="319"/>
      <c r="D40" s="319"/>
      <c r="E40" s="319"/>
      <c r="F40" s="319"/>
      <c r="G40" s="319"/>
      <c r="H40" s="319"/>
      <c r="I40" s="319"/>
      <c r="J40" s="319"/>
      <c r="K40" s="319"/>
      <c r="L40" s="319"/>
      <c r="M40" s="319"/>
      <c r="N40" s="319"/>
      <c r="O40" s="319"/>
      <c r="P40" s="320"/>
      <c r="Q40" s="231">
        <f>ROUND(SUMIF(P23:P38,AH3,Q23:Q38),0)</f>
        <v>0</v>
      </c>
    </row>
    <row r="41" spans="2:20" ht="36" customHeight="1" thickBot="1" x14ac:dyDescent="0.4">
      <c r="B41" s="359" t="s">
        <v>167</v>
      </c>
      <c r="C41" s="360"/>
      <c r="D41" s="360"/>
      <c r="E41" s="360"/>
      <c r="F41" s="360"/>
      <c r="G41" s="360"/>
      <c r="H41" s="360"/>
      <c r="I41" s="360"/>
      <c r="J41" s="360"/>
      <c r="K41" s="360"/>
      <c r="L41" s="360"/>
      <c r="M41" s="360"/>
      <c r="N41" s="360"/>
      <c r="O41" s="360"/>
      <c r="P41" s="361"/>
      <c r="Q41" s="232">
        <f>SUM(Q39:Q40)</f>
        <v>0</v>
      </c>
    </row>
    <row r="42" spans="2:20" ht="36" customHeight="1" x14ac:dyDescent="0.4">
      <c r="B42" s="61"/>
      <c r="C42" s="61"/>
      <c r="D42" s="61"/>
      <c r="E42" s="61"/>
      <c r="F42" s="61"/>
      <c r="G42" s="61"/>
      <c r="H42" s="61"/>
      <c r="I42" s="61"/>
      <c r="J42" s="61"/>
      <c r="K42" s="61"/>
      <c r="L42" s="61"/>
      <c r="M42" s="61"/>
      <c r="N42" s="61"/>
      <c r="O42" s="62"/>
    </row>
    <row r="43" spans="2:20" ht="36" customHeight="1" x14ac:dyDescent="0.95">
      <c r="B43" s="64" t="s">
        <v>128</v>
      </c>
      <c r="C43" s="63"/>
      <c r="D43" s="63"/>
      <c r="E43" s="63"/>
      <c r="F43" s="63"/>
      <c r="G43" s="63"/>
      <c r="H43" s="63"/>
      <c r="I43" s="29"/>
      <c r="J43" s="29"/>
      <c r="K43" s="29"/>
      <c r="L43" s="29"/>
      <c r="M43" s="29"/>
      <c r="N43" s="29"/>
      <c r="O43" s="65"/>
    </row>
    <row r="44" spans="2:20" ht="36" customHeight="1" x14ac:dyDescent="0.4">
      <c r="B44" s="66"/>
      <c r="C44" s="66"/>
      <c r="D44" s="66"/>
      <c r="E44" s="66"/>
      <c r="F44" s="66"/>
      <c r="G44" s="66"/>
      <c r="H44" s="66"/>
      <c r="I44" s="70"/>
      <c r="J44" s="70"/>
      <c r="K44" s="70"/>
      <c r="L44" s="70"/>
      <c r="M44" s="70"/>
      <c r="N44" s="362" t="s">
        <v>168</v>
      </c>
      <c r="O44" s="362"/>
      <c r="P44" s="362"/>
      <c r="Q44" s="362"/>
      <c r="T44" s="60"/>
    </row>
    <row r="45" spans="2:20" ht="36" customHeight="1" x14ac:dyDescent="0.35">
      <c r="J45" s="67"/>
      <c r="K45" s="68"/>
      <c r="L45" s="68"/>
      <c r="M45" s="41"/>
      <c r="N45" s="41"/>
      <c r="O45" s="69" t="s">
        <v>169</v>
      </c>
      <c r="P45" s="363">
        <v>0</v>
      </c>
      <c r="Q45" s="363"/>
      <c r="S45" s="60"/>
    </row>
    <row r="46" spans="2:20" ht="36" customHeight="1" x14ac:dyDescent="0.35">
      <c r="K46" s="28" t="s">
        <v>170</v>
      </c>
      <c r="O46" s="69" t="s">
        <v>171</v>
      </c>
      <c r="P46" s="364"/>
      <c r="Q46" s="364"/>
    </row>
    <row r="48" spans="2:20" ht="36" customHeight="1" x14ac:dyDescent="0.4">
      <c r="L48" s="28" t="s">
        <v>170</v>
      </c>
      <c r="N48" s="365" t="s">
        <v>172</v>
      </c>
      <c r="O48" s="365"/>
      <c r="P48" s="365"/>
      <c r="Q48" s="365"/>
    </row>
    <row r="49" spans="2:19" ht="36" customHeight="1" x14ac:dyDescent="0.35">
      <c r="O49" s="69" t="s">
        <v>173</v>
      </c>
      <c r="P49" s="345" t="e">
        <f>ROUND(IF(P45&gt;0,Q39*P45,(P46*(Q39/Q41))),0)</f>
        <v>#DIV/0!</v>
      </c>
      <c r="Q49" s="345"/>
    </row>
    <row r="50" spans="2:19" ht="36" customHeight="1" x14ac:dyDescent="0.35">
      <c r="O50" s="69" t="s">
        <v>174</v>
      </c>
      <c r="P50" s="345" t="e">
        <f>ROUND(IF(P45&gt;0,Q40*P45,(P46*(Q40/Q41))),0)</f>
        <v>#DIV/0!</v>
      </c>
      <c r="Q50" s="345"/>
    </row>
    <row r="51" spans="2:19" ht="36" customHeight="1" x14ac:dyDescent="0.35">
      <c r="O51" s="69" t="s">
        <v>175</v>
      </c>
      <c r="P51" s="345" t="e">
        <f>SUM(P49:P50)</f>
        <v>#DIV/0!</v>
      </c>
      <c r="Q51" s="345"/>
    </row>
    <row r="52" spans="2:19" ht="36" customHeight="1" x14ac:dyDescent="0.4">
      <c r="B52" s="63" t="s">
        <v>176</v>
      </c>
      <c r="C52" s="70"/>
      <c r="D52" s="70"/>
      <c r="E52" s="70"/>
      <c r="F52" s="70"/>
      <c r="G52" s="70"/>
      <c r="H52" s="70"/>
      <c r="I52" s="66"/>
      <c r="J52" s="70"/>
      <c r="K52" s="70"/>
      <c r="L52" s="70"/>
      <c r="M52" s="70"/>
      <c r="N52" s="70"/>
      <c r="O52" s="70"/>
      <c r="P52" s="65"/>
    </row>
    <row r="53" spans="2:19" ht="36" customHeight="1" x14ac:dyDescent="0.35">
      <c r="B53" s="346"/>
      <c r="C53" s="347"/>
      <c r="D53" s="347"/>
      <c r="E53" s="347"/>
      <c r="F53" s="347"/>
      <c r="G53" s="347"/>
      <c r="H53" s="347"/>
      <c r="I53" s="347"/>
      <c r="J53" s="347"/>
      <c r="K53" s="347"/>
      <c r="L53" s="347"/>
      <c r="M53" s="347"/>
      <c r="N53" s="348"/>
      <c r="O53" s="71"/>
    </row>
    <row r="54" spans="2:19" ht="36" customHeight="1" x14ac:dyDescent="0.35">
      <c r="B54" s="349"/>
      <c r="C54" s="350"/>
      <c r="D54" s="350"/>
      <c r="E54" s="350"/>
      <c r="F54" s="350"/>
      <c r="G54" s="350"/>
      <c r="H54" s="350"/>
      <c r="I54" s="350"/>
      <c r="J54" s="350"/>
      <c r="K54" s="350"/>
      <c r="L54" s="350"/>
      <c r="M54" s="350"/>
      <c r="N54" s="351"/>
      <c r="O54" s="71"/>
      <c r="P54" s="72"/>
    </row>
    <row r="55" spans="2:19" ht="36" customHeight="1" x14ac:dyDescent="0.35">
      <c r="B55" s="349"/>
      <c r="C55" s="350"/>
      <c r="D55" s="350"/>
      <c r="E55" s="350"/>
      <c r="F55" s="350"/>
      <c r="G55" s="350"/>
      <c r="H55" s="350"/>
      <c r="I55" s="350"/>
      <c r="J55" s="350"/>
      <c r="K55" s="350"/>
      <c r="L55" s="350"/>
      <c r="M55" s="350"/>
      <c r="N55" s="351"/>
      <c r="O55" s="71"/>
      <c r="P55" s="73"/>
    </row>
    <row r="56" spans="2:19" ht="36" customHeight="1" x14ac:dyDescent="0.35">
      <c r="B56" s="349"/>
      <c r="C56" s="350"/>
      <c r="D56" s="350"/>
      <c r="E56" s="350"/>
      <c r="F56" s="350"/>
      <c r="G56" s="350"/>
      <c r="H56" s="350"/>
      <c r="I56" s="350"/>
      <c r="J56" s="350"/>
      <c r="K56" s="350"/>
      <c r="L56" s="350"/>
      <c r="M56" s="350"/>
      <c r="N56" s="351"/>
      <c r="O56" s="71"/>
    </row>
    <row r="57" spans="2:19" ht="36" customHeight="1" x14ac:dyDescent="0.35">
      <c r="B57" s="352"/>
      <c r="C57" s="353"/>
      <c r="D57" s="353"/>
      <c r="E57" s="353"/>
      <c r="F57" s="353"/>
      <c r="G57" s="353"/>
      <c r="H57" s="353"/>
      <c r="I57" s="353"/>
      <c r="J57" s="353"/>
      <c r="K57" s="353"/>
      <c r="L57" s="353"/>
      <c r="M57" s="353"/>
      <c r="N57" s="354"/>
      <c r="O57" s="71"/>
    </row>
    <row r="58" spans="2:19" s="29" customFormat="1" ht="36" customHeight="1" x14ac:dyDescent="0.35">
      <c r="J58" s="67"/>
      <c r="K58" s="67"/>
      <c r="L58" s="74"/>
      <c r="M58" s="74"/>
      <c r="N58" s="41"/>
      <c r="O58" s="41"/>
      <c r="P58" s="75"/>
    </row>
    <row r="59" spans="2:19" s="41" customFormat="1" ht="36" customHeight="1" x14ac:dyDescent="0.35"/>
    <row r="60" spans="2:19" s="41" customFormat="1" ht="36" customHeight="1" x14ac:dyDescent="0.95">
      <c r="B60" s="46" t="s">
        <v>49</v>
      </c>
      <c r="C60" s="47"/>
      <c r="D60" s="47"/>
      <c r="E60" s="47"/>
      <c r="F60" s="47"/>
      <c r="G60" s="47"/>
      <c r="H60" s="47"/>
      <c r="I60" s="76"/>
      <c r="J60" s="76"/>
      <c r="K60" s="76"/>
      <c r="L60" s="76"/>
      <c r="M60" s="76"/>
      <c r="N60" s="76"/>
      <c r="O60" s="76"/>
      <c r="P60" s="76"/>
      <c r="Q60" s="76"/>
      <c r="R60" s="77"/>
      <c r="S60" s="77"/>
    </row>
    <row r="61" spans="2:19" s="41" customFormat="1" ht="36" customHeight="1" x14ac:dyDescent="0.4">
      <c r="B61" s="40"/>
      <c r="C61" s="40"/>
      <c r="D61" s="40"/>
      <c r="E61" s="40"/>
      <c r="F61" s="40"/>
      <c r="G61" s="40"/>
      <c r="H61" s="40"/>
      <c r="I61" s="40"/>
      <c r="J61" s="40"/>
      <c r="K61" s="40"/>
      <c r="L61" s="40"/>
    </row>
    <row r="62" spans="2:19" s="78" customFormat="1" ht="34.5" customHeight="1" x14ac:dyDescent="0.7">
      <c r="I62" s="237" t="s">
        <v>177</v>
      </c>
      <c r="J62" s="389"/>
      <c r="L62" s="79"/>
      <c r="M62" s="79"/>
      <c r="N62" s="79"/>
      <c r="Q62" s="40"/>
      <c r="R62" s="40"/>
      <c r="S62" s="40"/>
    </row>
    <row r="63" spans="2:19" s="78" customFormat="1" ht="36" customHeight="1" x14ac:dyDescent="0.4">
      <c r="I63" s="80"/>
      <c r="J63" s="81" t="s">
        <v>178</v>
      </c>
      <c r="K63" s="82"/>
      <c r="L63" s="190" t="s">
        <v>179</v>
      </c>
      <c r="M63" s="238"/>
      <c r="N63" s="40"/>
      <c r="O63" s="40"/>
      <c r="P63" s="83"/>
      <c r="Q63" s="83"/>
      <c r="R63" s="83"/>
    </row>
    <row r="64" spans="2:19" s="78" customFormat="1" ht="36" customHeight="1" x14ac:dyDescent="0.5">
      <c r="B64" s="84"/>
      <c r="C64" s="84"/>
      <c r="D64" s="84"/>
      <c r="E64" s="84"/>
      <c r="F64" s="84"/>
      <c r="G64" s="84"/>
      <c r="H64" s="84"/>
      <c r="J64" s="242"/>
      <c r="N64" s="85"/>
      <c r="O64" s="85"/>
      <c r="P64" s="83"/>
      <c r="Q64" s="83"/>
      <c r="R64" s="83"/>
    </row>
    <row r="65" spans="2:20" s="78" customFormat="1" ht="36" customHeight="1" x14ac:dyDescent="0.35">
      <c r="B65" s="84"/>
      <c r="C65" s="84"/>
      <c r="D65" s="84"/>
      <c r="E65" s="84"/>
      <c r="F65" s="84"/>
      <c r="G65" s="84"/>
      <c r="H65" s="84"/>
      <c r="I65" s="86"/>
      <c r="J65" s="87" t="s">
        <v>180</v>
      </c>
      <c r="K65" s="88"/>
      <c r="L65" s="83"/>
      <c r="M65" s="238"/>
      <c r="N65" s="85"/>
      <c r="O65" s="85"/>
      <c r="P65" s="83"/>
      <c r="Q65" s="83"/>
      <c r="R65" s="83"/>
    </row>
    <row r="66" spans="2:20" s="78" customFormat="1" ht="36" customHeight="1" thickBot="1" x14ac:dyDescent="0.45">
      <c r="B66" s="355" t="s">
        <v>52</v>
      </c>
      <c r="C66" s="355"/>
      <c r="D66" s="355"/>
      <c r="E66" s="355"/>
      <c r="F66" s="355"/>
      <c r="G66" s="355"/>
      <c r="H66" s="355"/>
      <c r="I66" s="355"/>
      <c r="J66" s="355"/>
      <c r="K66" s="355"/>
      <c r="L66" s="355"/>
      <c r="M66" s="355"/>
      <c r="N66" s="355"/>
      <c r="O66" s="355"/>
      <c r="P66" s="355"/>
      <c r="Q66" s="355"/>
      <c r="R66" s="355"/>
      <c r="S66" s="355"/>
    </row>
    <row r="67" spans="2:20" s="78" customFormat="1" ht="36" customHeight="1" x14ac:dyDescent="0.35">
      <c r="R67" s="41"/>
      <c r="S67" s="41"/>
    </row>
    <row r="68" spans="2:20" s="91" customFormat="1" ht="47.25" customHeight="1" x14ac:dyDescent="0.35">
      <c r="B68" s="309" t="s">
        <v>181</v>
      </c>
      <c r="C68" s="310"/>
      <c r="D68" s="310"/>
      <c r="E68" s="317"/>
      <c r="F68" s="356" t="s">
        <v>160</v>
      </c>
      <c r="G68" s="357"/>
      <c r="H68" s="357"/>
      <c r="I68" s="358"/>
      <c r="J68" s="235" t="s">
        <v>182</v>
      </c>
      <c r="K68" s="235" t="s">
        <v>183</v>
      </c>
      <c r="L68" s="235" t="s">
        <v>184</v>
      </c>
      <c r="M68" s="89" t="s">
        <v>185</v>
      </c>
      <c r="N68" s="89" t="s">
        <v>186</v>
      </c>
      <c r="O68" s="89" t="s">
        <v>187</v>
      </c>
      <c r="P68" s="89" t="s">
        <v>188</v>
      </c>
      <c r="Q68" s="89" t="s">
        <v>189</v>
      </c>
      <c r="R68" s="89" t="s">
        <v>164</v>
      </c>
      <c r="S68" s="89" t="s">
        <v>190</v>
      </c>
      <c r="T68" s="90"/>
    </row>
    <row r="69" spans="2:20" s="97" customFormat="1" ht="160" customHeight="1" x14ac:dyDescent="0.4">
      <c r="B69" s="341"/>
      <c r="C69" s="342"/>
      <c r="D69" s="342"/>
      <c r="E69" s="343"/>
      <c r="F69" s="341"/>
      <c r="G69" s="342"/>
      <c r="H69" s="342"/>
      <c r="I69" s="343"/>
      <c r="J69" s="92"/>
      <c r="K69" s="92"/>
      <c r="L69" s="92"/>
      <c r="M69" s="93"/>
      <c r="N69" s="93"/>
      <c r="O69" s="93"/>
      <c r="P69" s="94"/>
      <c r="Q69" s="94"/>
      <c r="R69" s="58"/>
      <c r="S69" s="95">
        <f>ROUND((M69+N69+O69+P69+Q69),0)</f>
        <v>0</v>
      </c>
      <c r="T69" s="96"/>
    </row>
    <row r="70" spans="2:20" s="97" customFormat="1" ht="160" customHeight="1" x14ac:dyDescent="0.4">
      <c r="B70" s="341"/>
      <c r="C70" s="342"/>
      <c r="D70" s="342"/>
      <c r="E70" s="343"/>
      <c r="F70" s="341"/>
      <c r="G70" s="342"/>
      <c r="H70" s="342"/>
      <c r="I70" s="343"/>
      <c r="J70" s="92"/>
      <c r="K70" s="92"/>
      <c r="L70" s="92"/>
      <c r="M70" s="93"/>
      <c r="N70" s="93"/>
      <c r="O70" s="93"/>
      <c r="P70" s="94"/>
      <c r="Q70" s="94"/>
      <c r="R70" s="58"/>
      <c r="S70" s="95">
        <f t="shared" ref="S70:S78" si="2">ROUND((M70+N70+O70+P70+Q70),0)</f>
        <v>0</v>
      </c>
      <c r="T70" s="96"/>
    </row>
    <row r="71" spans="2:20" s="97" customFormat="1" ht="160" customHeight="1" x14ac:dyDescent="0.4">
      <c r="B71" s="341"/>
      <c r="C71" s="342"/>
      <c r="D71" s="342"/>
      <c r="E71" s="343"/>
      <c r="F71" s="341"/>
      <c r="G71" s="342"/>
      <c r="H71" s="342"/>
      <c r="I71" s="343"/>
      <c r="J71" s="92"/>
      <c r="K71" s="92"/>
      <c r="L71" s="92"/>
      <c r="M71" s="93"/>
      <c r="N71" s="93"/>
      <c r="O71" s="93"/>
      <c r="P71" s="94"/>
      <c r="Q71" s="94"/>
      <c r="R71" s="58"/>
      <c r="S71" s="95">
        <f t="shared" si="2"/>
        <v>0</v>
      </c>
      <c r="T71" s="96"/>
    </row>
    <row r="72" spans="2:20" s="97" customFormat="1" ht="160" customHeight="1" x14ac:dyDescent="0.4">
      <c r="B72" s="341"/>
      <c r="C72" s="342"/>
      <c r="D72" s="342"/>
      <c r="E72" s="343"/>
      <c r="F72" s="341"/>
      <c r="G72" s="342"/>
      <c r="H72" s="342"/>
      <c r="I72" s="343"/>
      <c r="J72" s="92"/>
      <c r="K72" s="92"/>
      <c r="L72" s="92"/>
      <c r="M72" s="93"/>
      <c r="N72" s="93"/>
      <c r="O72" s="93"/>
      <c r="P72" s="94"/>
      <c r="Q72" s="94"/>
      <c r="R72" s="58"/>
      <c r="S72" s="95">
        <f t="shared" si="2"/>
        <v>0</v>
      </c>
      <c r="T72" s="96"/>
    </row>
    <row r="73" spans="2:20" s="97" customFormat="1" ht="160" customHeight="1" x14ac:dyDescent="0.4">
      <c r="B73" s="341"/>
      <c r="C73" s="342"/>
      <c r="D73" s="342"/>
      <c r="E73" s="343"/>
      <c r="F73" s="341"/>
      <c r="G73" s="342"/>
      <c r="H73" s="342"/>
      <c r="I73" s="343"/>
      <c r="J73" s="92"/>
      <c r="K73" s="92"/>
      <c r="L73" s="92"/>
      <c r="M73" s="93"/>
      <c r="N73" s="93"/>
      <c r="O73" s="93"/>
      <c r="P73" s="94"/>
      <c r="Q73" s="94"/>
      <c r="R73" s="58"/>
      <c r="S73" s="95">
        <f t="shared" si="2"/>
        <v>0</v>
      </c>
      <c r="T73" s="96"/>
    </row>
    <row r="74" spans="2:20" s="97" customFormat="1" ht="160" customHeight="1" x14ac:dyDescent="0.4">
      <c r="B74" s="341"/>
      <c r="C74" s="342"/>
      <c r="D74" s="342"/>
      <c r="E74" s="343"/>
      <c r="F74" s="341"/>
      <c r="G74" s="342"/>
      <c r="H74" s="342"/>
      <c r="I74" s="343"/>
      <c r="J74" s="92"/>
      <c r="K74" s="92"/>
      <c r="L74" s="92"/>
      <c r="M74" s="93"/>
      <c r="N74" s="93"/>
      <c r="O74" s="93"/>
      <c r="P74" s="94"/>
      <c r="Q74" s="94"/>
      <c r="R74" s="58"/>
      <c r="S74" s="95">
        <f t="shared" si="2"/>
        <v>0</v>
      </c>
      <c r="T74" s="96"/>
    </row>
    <row r="75" spans="2:20" s="97" customFormat="1" ht="160" customHeight="1" x14ac:dyDescent="0.4">
      <c r="B75" s="341"/>
      <c r="C75" s="342"/>
      <c r="D75" s="342"/>
      <c r="E75" s="343"/>
      <c r="F75" s="341"/>
      <c r="G75" s="342"/>
      <c r="H75" s="342"/>
      <c r="I75" s="343"/>
      <c r="J75" s="92"/>
      <c r="K75" s="92"/>
      <c r="L75" s="92"/>
      <c r="M75" s="93"/>
      <c r="N75" s="93"/>
      <c r="O75" s="93"/>
      <c r="P75" s="94"/>
      <c r="Q75" s="94"/>
      <c r="R75" s="58"/>
      <c r="S75" s="95">
        <f t="shared" si="2"/>
        <v>0</v>
      </c>
    </row>
    <row r="76" spans="2:20" s="78" customFormat="1" ht="160" customHeight="1" x14ac:dyDescent="0.35">
      <c r="B76" s="341"/>
      <c r="C76" s="342"/>
      <c r="D76" s="342"/>
      <c r="E76" s="343"/>
      <c r="F76" s="341"/>
      <c r="G76" s="342"/>
      <c r="H76" s="342"/>
      <c r="I76" s="343"/>
      <c r="J76" s="92"/>
      <c r="K76" s="92"/>
      <c r="L76" s="92"/>
      <c r="M76" s="93"/>
      <c r="N76" s="93"/>
      <c r="O76" s="93"/>
      <c r="P76" s="94"/>
      <c r="Q76" s="94"/>
      <c r="R76" s="58"/>
      <c r="S76" s="95">
        <f t="shared" si="2"/>
        <v>0</v>
      </c>
    </row>
    <row r="77" spans="2:20" s="78" customFormat="1" ht="160" customHeight="1" x14ac:dyDescent="0.35">
      <c r="B77" s="341"/>
      <c r="C77" s="342"/>
      <c r="D77" s="342"/>
      <c r="E77" s="343"/>
      <c r="F77" s="341"/>
      <c r="G77" s="342"/>
      <c r="H77" s="342"/>
      <c r="I77" s="343"/>
      <c r="J77" s="92"/>
      <c r="K77" s="92"/>
      <c r="L77" s="92"/>
      <c r="M77" s="93"/>
      <c r="N77" s="93"/>
      <c r="O77" s="93"/>
      <c r="P77" s="94"/>
      <c r="Q77" s="94"/>
      <c r="R77" s="58"/>
      <c r="S77" s="95">
        <f t="shared" si="2"/>
        <v>0</v>
      </c>
    </row>
    <row r="78" spans="2:20" s="78" customFormat="1" ht="160" customHeight="1" x14ac:dyDescent="0.35">
      <c r="B78" s="341"/>
      <c r="C78" s="342"/>
      <c r="D78" s="342"/>
      <c r="E78" s="343"/>
      <c r="F78" s="341"/>
      <c r="G78" s="342"/>
      <c r="H78" s="342"/>
      <c r="I78" s="343"/>
      <c r="J78" s="92"/>
      <c r="K78" s="92"/>
      <c r="L78" s="92"/>
      <c r="M78" s="93"/>
      <c r="N78" s="93"/>
      <c r="O78" s="93"/>
      <c r="P78" s="94"/>
      <c r="Q78" s="94"/>
      <c r="R78" s="58"/>
      <c r="S78" s="95">
        <f t="shared" si="2"/>
        <v>0</v>
      </c>
    </row>
    <row r="79" spans="2:20" s="41" customFormat="1" ht="36" customHeight="1" x14ac:dyDescent="0.35">
      <c r="B79" s="330" t="s">
        <v>236</v>
      </c>
      <c r="C79" s="331"/>
      <c r="D79" s="331"/>
      <c r="E79" s="331"/>
      <c r="F79" s="331"/>
      <c r="G79" s="331"/>
      <c r="H79" s="331"/>
      <c r="I79" s="331"/>
      <c r="J79" s="331"/>
      <c r="K79" s="331"/>
      <c r="L79" s="331"/>
      <c r="M79" s="331"/>
      <c r="N79" s="331"/>
      <c r="O79" s="331"/>
      <c r="P79" s="331"/>
      <c r="Q79" s="331"/>
      <c r="R79" s="332"/>
      <c r="S79" s="243">
        <f>ROUND(SUMIF(R69:R78,AH2,S69:S78),0)</f>
        <v>0</v>
      </c>
    </row>
    <row r="80" spans="2:20" s="41" customFormat="1" ht="36" customHeight="1" x14ac:dyDescent="0.35">
      <c r="B80" s="330" t="s">
        <v>191</v>
      </c>
      <c r="C80" s="331"/>
      <c r="D80" s="331"/>
      <c r="E80" s="331"/>
      <c r="F80" s="331"/>
      <c r="G80" s="331"/>
      <c r="H80" s="331"/>
      <c r="I80" s="331"/>
      <c r="J80" s="331"/>
      <c r="K80" s="331"/>
      <c r="L80" s="331"/>
      <c r="M80" s="331"/>
      <c r="N80" s="331"/>
      <c r="O80" s="331"/>
      <c r="P80" s="331"/>
      <c r="Q80" s="331"/>
      <c r="R80" s="332"/>
      <c r="S80" s="243">
        <f>ROUND(SUMIF(R69:R78,AH3,S69:S78),0)</f>
        <v>0</v>
      </c>
    </row>
    <row r="81" spans="2:19" s="41" customFormat="1" ht="36" customHeight="1" x14ac:dyDescent="0.35">
      <c r="B81" s="330" t="s">
        <v>192</v>
      </c>
      <c r="C81" s="331"/>
      <c r="D81" s="331"/>
      <c r="E81" s="331"/>
      <c r="F81" s="331"/>
      <c r="G81" s="331"/>
      <c r="H81" s="331"/>
      <c r="I81" s="331"/>
      <c r="J81" s="331"/>
      <c r="K81" s="331"/>
      <c r="L81" s="331"/>
      <c r="M81" s="331"/>
      <c r="N81" s="331"/>
      <c r="O81" s="331"/>
      <c r="P81" s="331"/>
      <c r="Q81" s="331"/>
      <c r="R81" s="332"/>
      <c r="S81" s="244">
        <f>ROUND(SUM(S79:S80),0)</f>
        <v>0</v>
      </c>
    </row>
    <row r="82" spans="2:19" s="41" customFormat="1" ht="36" customHeight="1" x14ac:dyDescent="0.4">
      <c r="B82" s="98"/>
      <c r="C82" s="98"/>
      <c r="D82" s="98"/>
      <c r="E82" s="98"/>
      <c r="F82" s="98"/>
      <c r="G82" s="98"/>
      <c r="H82" s="98"/>
      <c r="I82" s="98"/>
      <c r="J82" s="98"/>
      <c r="K82" s="98"/>
      <c r="L82" s="98"/>
      <c r="M82" s="98"/>
      <c r="N82" s="98"/>
      <c r="O82" s="98"/>
      <c r="P82" s="98"/>
      <c r="Q82" s="98"/>
      <c r="R82" s="98"/>
      <c r="S82" s="99"/>
    </row>
    <row r="83" spans="2:19" s="41" customFormat="1" ht="36" customHeight="1" x14ac:dyDescent="0.35">
      <c r="B83" s="98"/>
      <c r="C83" s="98"/>
      <c r="D83" s="98"/>
      <c r="E83" s="98"/>
      <c r="F83" s="98"/>
      <c r="G83" s="98"/>
      <c r="H83" s="98"/>
      <c r="I83" s="98"/>
      <c r="J83" s="98"/>
      <c r="K83" s="98"/>
      <c r="L83" s="98"/>
      <c r="M83" s="98"/>
      <c r="N83" s="98"/>
      <c r="O83" s="98"/>
      <c r="P83" s="98"/>
      <c r="Q83" s="98"/>
      <c r="R83" s="98"/>
      <c r="S83" s="100"/>
    </row>
    <row r="84" spans="2:19" s="41" customFormat="1" ht="36" customHeight="1" thickBot="1" x14ac:dyDescent="0.45">
      <c r="B84" s="344" t="s">
        <v>67</v>
      </c>
      <c r="C84" s="344"/>
      <c r="D84" s="344"/>
      <c r="E84" s="239"/>
      <c r="F84" s="239"/>
      <c r="G84" s="239"/>
      <c r="H84" s="239"/>
      <c r="I84" s="239"/>
      <c r="J84" s="239"/>
      <c r="K84" s="239"/>
      <c r="L84" s="239"/>
      <c r="M84" s="239"/>
      <c r="N84" s="239"/>
      <c r="O84" s="239"/>
      <c r="P84" s="239"/>
      <c r="Q84" s="239"/>
      <c r="R84" s="239"/>
      <c r="S84" s="101"/>
    </row>
    <row r="85" spans="2:19" s="78" customFormat="1" ht="36" customHeight="1" x14ac:dyDescent="0.35">
      <c r="B85" s="102"/>
      <c r="C85" s="102"/>
      <c r="D85" s="102"/>
      <c r="E85" s="102"/>
      <c r="F85" s="102"/>
      <c r="G85" s="102"/>
      <c r="H85" s="102"/>
      <c r="I85" s="102"/>
      <c r="J85" s="102"/>
      <c r="K85" s="103"/>
      <c r="L85" s="102"/>
      <c r="M85" s="104"/>
      <c r="N85" s="104"/>
      <c r="O85" s="105"/>
      <c r="P85" s="106"/>
      <c r="Q85" s="106"/>
    </row>
    <row r="86" spans="2:19" s="91" customFormat="1" ht="52.5" customHeight="1" x14ac:dyDescent="0.4">
      <c r="B86" s="338" t="s">
        <v>160</v>
      </c>
      <c r="C86" s="339"/>
      <c r="D86" s="339"/>
      <c r="E86" s="339"/>
      <c r="F86" s="339"/>
      <c r="G86" s="339"/>
      <c r="H86" s="340"/>
      <c r="I86" s="235" t="s">
        <v>193</v>
      </c>
      <c r="J86" s="235" t="s">
        <v>194</v>
      </c>
      <c r="K86" s="235" t="s">
        <v>195</v>
      </c>
      <c r="L86" s="235" t="s">
        <v>189</v>
      </c>
      <c r="M86" s="89" t="s">
        <v>164</v>
      </c>
      <c r="N86" s="235" t="s">
        <v>196</v>
      </c>
      <c r="O86" s="78"/>
      <c r="P86" s="163"/>
      <c r="Q86" s="163"/>
    </row>
    <row r="87" spans="2:19" s="97" customFormat="1" ht="160" customHeight="1" x14ac:dyDescent="0.4">
      <c r="B87" s="327"/>
      <c r="C87" s="328"/>
      <c r="D87" s="328"/>
      <c r="E87" s="328"/>
      <c r="F87" s="328"/>
      <c r="G87" s="328"/>
      <c r="H87" s="329"/>
      <c r="I87" s="245"/>
      <c r="J87" s="92"/>
      <c r="K87" s="246">
        <f t="shared" ref="K87:K93" si="3">J87*I87</f>
        <v>0</v>
      </c>
      <c r="L87" s="247"/>
      <c r="M87" s="58"/>
      <c r="N87" s="244">
        <f>ROUND(SUM(K87:L87),0)</f>
        <v>0</v>
      </c>
      <c r="O87" s="78"/>
      <c r="P87" s="164"/>
      <c r="Q87" s="164"/>
    </row>
    <row r="88" spans="2:19" s="97" customFormat="1" ht="160" customHeight="1" x14ac:dyDescent="0.4">
      <c r="B88" s="327"/>
      <c r="C88" s="328"/>
      <c r="D88" s="328"/>
      <c r="E88" s="328"/>
      <c r="F88" s="328"/>
      <c r="G88" s="328"/>
      <c r="H88" s="329"/>
      <c r="I88" s="245"/>
      <c r="J88" s="92"/>
      <c r="K88" s="246">
        <f t="shared" si="3"/>
        <v>0</v>
      </c>
      <c r="L88" s="247"/>
      <c r="M88" s="58"/>
      <c r="N88" s="244">
        <f t="shared" ref="N88:N93" si="4">ROUND(SUM(K88:L88),0)</f>
        <v>0</v>
      </c>
      <c r="O88" s="91"/>
      <c r="P88" s="107"/>
      <c r="Q88" s="107"/>
      <c r="S88" s="96"/>
    </row>
    <row r="89" spans="2:19" s="97" customFormat="1" ht="160" customHeight="1" x14ac:dyDescent="0.4">
      <c r="B89" s="327"/>
      <c r="C89" s="328"/>
      <c r="D89" s="328"/>
      <c r="E89" s="328"/>
      <c r="F89" s="328"/>
      <c r="G89" s="328"/>
      <c r="H89" s="329"/>
      <c r="I89" s="245"/>
      <c r="J89" s="92"/>
      <c r="K89" s="246">
        <f t="shared" si="3"/>
        <v>0</v>
      </c>
      <c r="L89" s="247"/>
      <c r="M89" s="58"/>
      <c r="N89" s="244">
        <f t="shared" si="4"/>
        <v>0</v>
      </c>
      <c r="P89" s="107"/>
      <c r="Q89" s="107"/>
    </row>
    <row r="90" spans="2:19" s="78" customFormat="1" ht="160" customHeight="1" x14ac:dyDescent="0.4">
      <c r="B90" s="327"/>
      <c r="C90" s="328"/>
      <c r="D90" s="328"/>
      <c r="E90" s="328"/>
      <c r="F90" s="328"/>
      <c r="G90" s="328"/>
      <c r="H90" s="329"/>
      <c r="I90" s="245"/>
      <c r="J90" s="92"/>
      <c r="K90" s="246">
        <f t="shared" si="3"/>
        <v>0</v>
      </c>
      <c r="L90" s="247"/>
      <c r="M90" s="58"/>
      <c r="N90" s="244">
        <f t="shared" si="4"/>
        <v>0</v>
      </c>
      <c r="O90" s="97"/>
      <c r="P90" s="107"/>
      <c r="Q90" s="107"/>
    </row>
    <row r="91" spans="2:19" s="78" customFormat="1" ht="160" customHeight="1" x14ac:dyDescent="0.4">
      <c r="B91" s="327"/>
      <c r="C91" s="328"/>
      <c r="D91" s="328"/>
      <c r="E91" s="328"/>
      <c r="F91" s="328"/>
      <c r="G91" s="328"/>
      <c r="H91" s="329"/>
      <c r="I91" s="245"/>
      <c r="J91" s="92"/>
      <c r="K91" s="246">
        <f t="shared" si="3"/>
        <v>0</v>
      </c>
      <c r="L91" s="247"/>
      <c r="M91" s="58"/>
      <c r="N91" s="244">
        <f t="shared" si="4"/>
        <v>0</v>
      </c>
      <c r="O91" s="97"/>
      <c r="P91" s="107"/>
      <c r="Q91" s="107"/>
    </row>
    <row r="92" spans="2:19" s="78" customFormat="1" ht="160" customHeight="1" x14ac:dyDescent="0.35">
      <c r="B92" s="327"/>
      <c r="C92" s="328"/>
      <c r="D92" s="328"/>
      <c r="E92" s="328"/>
      <c r="F92" s="328"/>
      <c r="G92" s="328"/>
      <c r="H92" s="329"/>
      <c r="I92" s="245"/>
      <c r="J92" s="92"/>
      <c r="K92" s="246">
        <f t="shared" si="3"/>
        <v>0</v>
      </c>
      <c r="L92" s="247"/>
      <c r="M92" s="58"/>
      <c r="N92" s="244">
        <f t="shared" si="4"/>
        <v>0</v>
      </c>
      <c r="P92" s="107"/>
      <c r="Q92" s="107"/>
    </row>
    <row r="93" spans="2:19" s="78" customFormat="1" ht="160" customHeight="1" x14ac:dyDescent="0.35">
      <c r="B93" s="327"/>
      <c r="C93" s="328"/>
      <c r="D93" s="328"/>
      <c r="E93" s="328"/>
      <c r="F93" s="328"/>
      <c r="G93" s="328"/>
      <c r="H93" s="329"/>
      <c r="I93" s="245"/>
      <c r="J93" s="92"/>
      <c r="K93" s="246">
        <f t="shared" si="3"/>
        <v>0</v>
      </c>
      <c r="L93" s="247"/>
      <c r="M93" s="58"/>
      <c r="N93" s="244">
        <f t="shared" si="4"/>
        <v>0</v>
      </c>
      <c r="P93" s="107"/>
      <c r="Q93" s="107"/>
    </row>
    <row r="94" spans="2:19" s="41" customFormat="1" ht="36" customHeight="1" x14ac:dyDescent="0.35">
      <c r="B94" s="330" t="s">
        <v>197</v>
      </c>
      <c r="C94" s="331"/>
      <c r="D94" s="331"/>
      <c r="E94" s="331"/>
      <c r="F94" s="331"/>
      <c r="G94" s="331"/>
      <c r="H94" s="331"/>
      <c r="I94" s="331"/>
      <c r="J94" s="331"/>
      <c r="K94" s="331"/>
      <c r="L94" s="331"/>
      <c r="M94" s="332"/>
      <c r="N94" s="248">
        <f>ROUND(SUMIF(M87:M93,AH2,N87:N93),0)</f>
        <v>0</v>
      </c>
      <c r="P94" s="107"/>
      <c r="Q94" s="107"/>
    </row>
    <row r="95" spans="2:19" s="41" customFormat="1" ht="36" customHeight="1" x14ac:dyDescent="0.35">
      <c r="B95" s="330" t="s">
        <v>198</v>
      </c>
      <c r="C95" s="331"/>
      <c r="D95" s="331"/>
      <c r="E95" s="331"/>
      <c r="F95" s="331"/>
      <c r="G95" s="331"/>
      <c r="H95" s="331"/>
      <c r="I95" s="331"/>
      <c r="J95" s="331"/>
      <c r="K95" s="331"/>
      <c r="L95" s="331"/>
      <c r="M95" s="332"/>
      <c r="N95" s="248">
        <f>ROUND(SUMIF(M87:M93,AH3,N87:N93),0)</f>
        <v>0</v>
      </c>
      <c r="P95" s="107"/>
      <c r="Q95" s="107"/>
    </row>
    <row r="96" spans="2:19" s="41" customFormat="1" ht="36" customHeight="1" x14ac:dyDescent="0.35">
      <c r="B96" s="333" t="s">
        <v>199</v>
      </c>
      <c r="C96" s="334"/>
      <c r="D96" s="334"/>
      <c r="E96" s="334"/>
      <c r="F96" s="334"/>
      <c r="G96" s="334"/>
      <c r="H96" s="334"/>
      <c r="I96" s="334"/>
      <c r="J96" s="334"/>
      <c r="K96" s="334"/>
      <c r="L96" s="334"/>
      <c r="M96" s="335"/>
      <c r="N96" s="152">
        <f>SUM(N94:N95)</f>
        <v>0</v>
      </c>
      <c r="P96" s="107"/>
      <c r="Q96" s="107"/>
    </row>
    <row r="97" spans="2:19" s="41" customFormat="1" ht="36" customHeight="1" x14ac:dyDescent="0.35">
      <c r="B97" s="108"/>
      <c r="C97" s="108"/>
      <c r="D97" s="108"/>
      <c r="E97" s="108"/>
      <c r="F97" s="108"/>
      <c r="G97" s="108"/>
      <c r="H97" s="108"/>
      <c r="I97" s="108"/>
      <c r="J97" s="108"/>
      <c r="K97" s="108"/>
      <c r="L97" s="108"/>
      <c r="M97" s="109"/>
      <c r="N97" s="110"/>
      <c r="P97" s="107"/>
      <c r="Q97" s="107"/>
      <c r="R97" s="111"/>
    </row>
    <row r="98" spans="2:19" s="41" customFormat="1" ht="36" customHeight="1" x14ac:dyDescent="0.4">
      <c r="B98" s="112"/>
      <c r="C98" s="112"/>
      <c r="D98" s="112"/>
      <c r="E98" s="112"/>
      <c r="F98" s="112"/>
      <c r="G98" s="112"/>
      <c r="H98" s="112"/>
      <c r="I98" s="112"/>
      <c r="J98" s="112"/>
      <c r="L98" s="112"/>
      <c r="M98" s="112"/>
      <c r="N98" s="113"/>
    </row>
    <row r="99" spans="2:19" s="41" customFormat="1" ht="36" customHeight="1" x14ac:dyDescent="0.4">
      <c r="B99" s="238"/>
      <c r="C99" s="238"/>
      <c r="D99" s="238"/>
      <c r="E99" s="238"/>
      <c r="F99" s="238"/>
      <c r="G99" s="238"/>
      <c r="H99" s="238"/>
      <c r="I99" s="114"/>
      <c r="L99" s="336" t="s">
        <v>200</v>
      </c>
      <c r="M99" s="337"/>
      <c r="N99" s="244">
        <f>N94+S79</f>
        <v>0</v>
      </c>
      <c r="O99" s="115"/>
      <c r="R99" s="111"/>
      <c r="S99" s="116"/>
    </row>
    <row r="100" spans="2:19" s="41" customFormat="1" ht="36" customHeight="1" x14ac:dyDescent="0.4">
      <c r="B100" s="236"/>
      <c r="C100" s="236"/>
      <c r="D100" s="236"/>
      <c r="E100" s="236"/>
      <c r="F100" s="236"/>
      <c r="G100" s="236"/>
      <c r="H100" s="236"/>
      <c r="I100" s="114"/>
      <c r="L100" s="321" t="s">
        <v>166</v>
      </c>
      <c r="M100" s="322"/>
      <c r="N100" s="244">
        <f>N95+S80</f>
        <v>0</v>
      </c>
    </row>
    <row r="101" spans="2:19" s="41" customFormat="1" ht="36" customHeight="1" x14ac:dyDescent="0.4">
      <c r="B101" s="237"/>
      <c r="C101" s="237"/>
      <c r="D101" s="237"/>
      <c r="E101" s="237"/>
      <c r="F101" s="237"/>
      <c r="G101" s="237"/>
      <c r="H101" s="237"/>
      <c r="I101" s="114"/>
      <c r="L101" s="323" t="s">
        <v>201</v>
      </c>
      <c r="M101" s="324"/>
      <c r="N101" s="244">
        <f>SUM(N99:N100)</f>
        <v>0</v>
      </c>
      <c r="R101" s="116"/>
    </row>
    <row r="102" spans="2:19" s="29" customFormat="1" ht="36" customHeight="1" x14ac:dyDescent="0.35"/>
    <row r="103" spans="2:19" s="29" customFormat="1" ht="36" customHeight="1" x14ac:dyDescent="0.35"/>
    <row r="104" spans="2:19" s="78" customFormat="1" ht="36" customHeight="1" x14ac:dyDescent="0.95">
      <c r="B104" s="325" t="s">
        <v>76</v>
      </c>
      <c r="C104" s="325"/>
      <c r="D104" s="325"/>
      <c r="E104" s="325"/>
      <c r="F104" s="325"/>
      <c r="G104" s="325"/>
      <c r="H104" s="325"/>
      <c r="I104" s="325"/>
      <c r="J104" s="325"/>
      <c r="K104" s="325"/>
      <c r="L104" s="325"/>
      <c r="M104" s="325"/>
      <c r="N104" s="325"/>
      <c r="O104" s="325"/>
      <c r="P104" s="325"/>
      <c r="Q104" s="325"/>
      <c r="R104" s="325"/>
      <c r="S104" s="325"/>
    </row>
    <row r="105" spans="2:19" s="41" customFormat="1" ht="36" customHeight="1" x14ac:dyDescent="0.4">
      <c r="B105" s="40"/>
      <c r="C105" s="40"/>
      <c r="D105" s="40"/>
      <c r="E105" s="40"/>
      <c r="F105" s="40"/>
      <c r="G105" s="40"/>
      <c r="H105" s="40"/>
    </row>
    <row r="106" spans="2:19" s="78" customFormat="1" ht="36" customHeight="1" x14ac:dyDescent="0.35">
      <c r="B106" s="326" t="s">
        <v>170</v>
      </c>
      <c r="C106" s="326"/>
      <c r="D106" s="326"/>
      <c r="E106" s="326"/>
      <c r="F106" s="326"/>
      <c r="G106" s="326"/>
      <c r="H106" s="326"/>
      <c r="I106" s="326"/>
      <c r="J106" s="326"/>
      <c r="K106" s="326"/>
      <c r="L106" s="326"/>
      <c r="M106" s="41"/>
    </row>
    <row r="107" spans="2:19" s="78" customFormat="1" ht="62.5" customHeight="1" x14ac:dyDescent="0.4">
      <c r="B107" s="309" t="s">
        <v>202</v>
      </c>
      <c r="C107" s="310"/>
      <c r="D107" s="310"/>
      <c r="E107" s="317"/>
      <c r="F107" s="309" t="s">
        <v>203</v>
      </c>
      <c r="G107" s="310"/>
      <c r="H107" s="310"/>
      <c r="I107" s="317"/>
      <c r="J107" s="235" t="s">
        <v>204</v>
      </c>
      <c r="K107" s="235" t="s">
        <v>205</v>
      </c>
      <c r="L107" s="117" t="s">
        <v>164</v>
      </c>
      <c r="M107" s="235" t="s">
        <v>196</v>
      </c>
      <c r="N107" s="163"/>
    </row>
    <row r="108" spans="2:19" s="78" customFormat="1" ht="160" customHeight="1" x14ac:dyDescent="0.35">
      <c r="B108" s="306"/>
      <c r="C108" s="307"/>
      <c r="D108" s="307"/>
      <c r="E108" s="312"/>
      <c r="F108" s="306"/>
      <c r="G108" s="307"/>
      <c r="H108" s="307"/>
      <c r="I108" s="312"/>
      <c r="J108" s="118"/>
      <c r="K108" s="119"/>
      <c r="L108" s="58"/>
      <c r="M108" s="173">
        <f>ROUND((J108*K108),0)</f>
        <v>0</v>
      </c>
      <c r="N108" s="100"/>
    </row>
    <row r="109" spans="2:19" s="78" customFormat="1" ht="160" customHeight="1" x14ac:dyDescent="0.35">
      <c r="B109" s="306"/>
      <c r="C109" s="307"/>
      <c r="D109" s="307"/>
      <c r="E109" s="312"/>
      <c r="F109" s="306"/>
      <c r="G109" s="307"/>
      <c r="H109" s="307"/>
      <c r="I109" s="312"/>
      <c r="J109" s="118"/>
      <c r="K109" s="119"/>
      <c r="L109" s="58"/>
      <c r="M109" s="173">
        <f>ROUND((J109*K109),0)</f>
        <v>0</v>
      </c>
      <c r="N109" s="100"/>
    </row>
    <row r="110" spans="2:19" s="78" customFormat="1" ht="160" customHeight="1" x14ac:dyDescent="0.35">
      <c r="B110" s="306"/>
      <c r="C110" s="307"/>
      <c r="D110" s="307"/>
      <c r="E110" s="312"/>
      <c r="F110" s="306"/>
      <c r="G110" s="307"/>
      <c r="H110" s="307"/>
      <c r="I110" s="312"/>
      <c r="J110" s="118"/>
      <c r="K110" s="119"/>
      <c r="L110" s="58"/>
      <c r="M110" s="173">
        <f>ROUND((J110*K110),0)</f>
        <v>0</v>
      </c>
      <c r="N110" s="100"/>
    </row>
    <row r="111" spans="2:19" s="78" customFormat="1" ht="160" customHeight="1" x14ac:dyDescent="0.35">
      <c r="B111" s="306"/>
      <c r="C111" s="307"/>
      <c r="D111" s="307"/>
      <c r="E111" s="312"/>
      <c r="F111" s="306"/>
      <c r="G111" s="307"/>
      <c r="H111" s="307"/>
      <c r="I111" s="312"/>
      <c r="J111" s="118"/>
      <c r="K111" s="119"/>
      <c r="L111" s="58"/>
      <c r="M111" s="173">
        <f>ROUND((J111*K111),0)</f>
        <v>0</v>
      </c>
      <c r="N111" s="100"/>
    </row>
    <row r="112" spans="2:19" s="78" customFormat="1" ht="36" customHeight="1" x14ac:dyDescent="0.35">
      <c r="B112" s="318" t="s">
        <v>235</v>
      </c>
      <c r="C112" s="319"/>
      <c r="D112" s="319"/>
      <c r="E112" s="319"/>
      <c r="F112" s="319"/>
      <c r="G112" s="319"/>
      <c r="H112" s="319"/>
      <c r="I112" s="319"/>
      <c r="J112" s="319"/>
      <c r="K112" s="319"/>
      <c r="L112" s="320"/>
      <c r="M112" s="244">
        <f>ROUND(SUMIF(L108:L111,AH2,M108:M111),0)</f>
        <v>0</v>
      </c>
      <c r="N112" s="100"/>
    </row>
    <row r="113" spans="2:19" s="78" customFormat="1" ht="36" customHeight="1" x14ac:dyDescent="0.35">
      <c r="B113" s="318" t="s">
        <v>166</v>
      </c>
      <c r="C113" s="319"/>
      <c r="D113" s="319"/>
      <c r="E113" s="319"/>
      <c r="F113" s="319"/>
      <c r="G113" s="319"/>
      <c r="H113" s="319"/>
      <c r="I113" s="319"/>
      <c r="J113" s="319"/>
      <c r="K113" s="319"/>
      <c r="L113" s="320"/>
      <c r="M113" s="244">
        <f>ROUND(SUMIF(L108:L111,AH3,M108:M111),0)</f>
        <v>0</v>
      </c>
      <c r="N113" s="100"/>
    </row>
    <row r="114" spans="2:19" s="78" customFormat="1" ht="36" customHeight="1" x14ac:dyDescent="0.35">
      <c r="B114" s="318" t="s">
        <v>206</v>
      </c>
      <c r="C114" s="319"/>
      <c r="D114" s="319"/>
      <c r="E114" s="319"/>
      <c r="F114" s="319"/>
      <c r="G114" s="319"/>
      <c r="H114" s="319"/>
      <c r="I114" s="319"/>
      <c r="J114" s="319"/>
      <c r="K114" s="319"/>
      <c r="L114" s="320"/>
      <c r="M114" s="244">
        <f>ROUND(SUM(M112:M113),0)</f>
        <v>0</v>
      </c>
      <c r="N114" s="120"/>
    </row>
    <row r="115" spans="2:19" s="29" customFormat="1" ht="36" customHeight="1" x14ac:dyDescent="0.35"/>
    <row r="116" spans="2:19" s="29" customFormat="1" ht="36" customHeight="1" x14ac:dyDescent="0.35"/>
    <row r="117" spans="2:19" s="41" customFormat="1" ht="36" customHeight="1" x14ac:dyDescent="0.95">
      <c r="B117" s="46" t="s">
        <v>84</v>
      </c>
      <c r="C117" s="47"/>
      <c r="D117" s="47"/>
      <c r="E117" s="47"/>
      <c r="F117" s="47"/>
      <c r="G117" s="47"/>
      <c r="H117" s="47"/>
      <c r="I117" s="47"/>
      <c r="J117" s="47"/>
      <c r="K117" s="76"/>
      <c r="L117" s="76"/>
      <c r="M117" s="76"/>
      <c r="N117" s="76"/>
      <c r="O117" s="76"/>
      <c r="P117" s="76"/>
      <c r="Q117" s="76"/>
      <c r="R117" s="76"/>
      <c r="S117" s="76"/>
    </row>
    <row r="118" spans="2:19" s="41" customFormat="1" ht="36" customHeight="1" x14ac:dyDescent="0.4">
      <c r="B118" s="40"/>
      <c r="C118" s="40"/>
      <c r="D118" s="40"/>
      <c r="E118" s="40"/>
      <c r="F118" s="40"/>
      <c r="G118" s="40"/>
      <c r="H118" s="40"/>
      <c r="I118" s="40"/>
      <c r="J118" s="40"/>
      <c r="K118" s="40"/>
    </row>
    <row r="119" spans="2:19" s="41" customFormat="1" ht="36" customHeight="1" x14ac:dyDescent="0.35">
      <c r="B119" s="121"/>
      <c r="C119" s="121"/>
      <c r="D119" s="121"/>
      <c r="E119" s="121"/>
      <c r="F119" s="121"/>
      <c r="G119" s="121"/>
      <c r="H119" s="121"/>
      <c r="I119" s="121"/>
      <c r="J119" s="121"/>
    </row>
    <row r="120" spans="2:19" s="78" customFormat="1" ht="53.5" customHeight="1" x14ac:dyDescent="0.35">
      <c r="B120" s="309" t="s">
        <v>202</v>
      </c>
      <c r="C120" s="310"/>
      <c r="D120" s="310"/>
      <c r="E120" s="317"/>
      <c r="F120" s="309" t="s">
        <v>203</v>
      </c>
      <c r="G120" s="310"/>
      <c r="H120" s="310"/>
      <c r="I120" s="317"/>
      <c r="J120" s="117" t="s">
        <v>164</v>
      </c>
      <c r="K120" s="235" t="s">
        <v>196</v>
      </c>
    </row>
    <row r="121" spans="2:19" s="78" customFormat="1" ht="160" customHeight="1" x14ac:dyDescent="0.35">
      <c r="B121" s="306"/>
      <c r="C121" s="307"/>
      <c r="D121" s="307"/>
      <c r="E121" s="312"/>
      <c r="F121" s="306"/>
      <c r="G121" s="307"/>
      <c r="H121" s="307"/>
      <c r="I121" s="312"/>
      <c r="J121" s="58"/>
      <c r="K121" s="122"/>
    </row>
    <row r="122" spans="2:19" s="78" customFormat="1" ht="160" customHeight="1" x14ac:dyDescent="0.35">
      <c r="B122" s="306"/>
      <c r="C122" s="307"/>
      <c r="D122" s="307"/>
      <c r="E122" s="312"/>
      <c r="F122" s="306"/>
      <c r="G122" s="307"/>
      <c r="H122" s="307"/>
      <c r="I122" s="312"/>
      <c r="J122" s="58"/>
      <c r="K122" s="122"/>
    </row>
    <row r="123" spans="2:19" s="78" customFormat="1" ht="160" customHeight="1" x14ac:dyDescent="0.35">
      <c r="B123" s="306"/>
      <c r="C123" s="307"/>
      <c r="D123" s="307"/>
      <c r="E123" s="312"/>
      <c r="F123" s="306"/>
      <c r="G123" s="307"/>
      <c r="H123" s="307"/>
      <c r="I123" s="312"/>
      <c r="J123" s="58"/>
      <c r="K123" s="122"/>
    </row>
    <row r="124" spans="2:19" s="78" customFormat="1" ht="160" customHeight="1" x14ac:dyDescent="0.35">
      <c r="B124" s="306"/>
      <c r="C124" s="307"/>
      <c r="D124" s="307"/>
      <c r="E124" s="312"/>
      <c r="F124" s="306"/>
      <c r="G124" s="307"/>
      <c r="H124" s="307"/>
      <c r="I124" s="312"/>
      <c r="J124" s="58"/>
      <c r="K124" s="122"/>
    </row>
    <row r="125" spans="2:19" s="78" customFormat="1" ht="160" customHeight="1" x14ac:dyDescent="0.35">
      <c r="B125" s="306"/>
      <c r="C125" s="307"/>
      <c r="D125" s="307"/>
      <c r="E125" s="312"/>
      <c r="F125" s="306"/>
      <c r="G125" s="307"/>
      <c r="H125" s="307"/>
      <c r="I125" s="312"/>
      <c r="J125" s="58"/>
      <c r="K125" s="122"/>
    </row>
    <row r="126" spans="2:19" s="78" customFormat="1" ht="160" customHeight="1" x14ac:dyDescent="0.35">
      <c r="B126" s="306"/>
      <c r="C126" s="307"/>
      <c r="D126" s="307"/>
      <c r="E126" s="312"/>
      <c r="F126" s="306"/>
      <c r="G126" s="307"/>
      <c r="H126" s="307"/>
      <c r="I126" s="312"/>
      <c r="J126" s="58"/>
      <c r="K126" s="122"/>
    </row>
    <row r="127" spans="2:19" s="78" customFormat="1" ht="160" customHeight="1" x14ac:dyDescent="0.35">
      <c r="B127" s="306"/>
      <c r="C127" s="307"/>
      <c r="D127" s="307"/>
      <c r="E127" s="312"/>
      <c r="F127" s="306"/>
      <c r="G127" s="307"/>
      <c r="H127" s="307"/>
      <c r="I127" s="312"/>
      <c r="J127" s="58"/>
      <c r="K127" s="122"/>
    </row>
    <row r="128" spans="2:19" s="78" customFormat="1" ht="160" customHeight="1" x14ac:dyDescent="0.35">
      <c r="B128" s="306"/>
      <c r="C128" s="307"/>
      <c r="D128" s="307"/>
      <c r="E128" s="312"/>
      <c r="F128" s="306"/>
      <c r="G128" s="307"/>
      <c r="H128" s="307"/>
      <c r="I128" s="312"/>
      <c r="J128" s="58"/>
      <c r="K128" s="122"/>
    </row>
    <row r="129" spans="2:19" s="78" customFormat="1" ht="160" customHeight="1" x14ac:dyDescent="0.35">
      <c r="B129" s="306"/>
      <c r="C129" s="307"/>
      <c r="D129" s="307"/>
      <c r="E129" s="312"/>
      <c r="F129" s="306"/>
      <c r="G129" s="307"/>
      <c r="H129" s="307"/>
      <c r="I129" s="312"/>
      <c r="J129" s="58"/>
      <c r="K129" s="122"/>
    </row>
    <row r="130" spans="2:19" s="78" customFormat="1" ht="160" customHeight="1" x14ac:dyDescent="0.35">
      <c r="B130" s="306"/>
      <c r="C130" s="307"/>
      <c r="D130" s="307"/>
      <c r="E130" s="312"/>
      <c r="F130" s="306"/>
      <c r="G130" s="307"/>
      <c r="H130" s="307"/>
      <c r="I130" s="312"/>
      <c r="J130" s="58"/>
      <c r="K130" s="122"/>
    </row>
    <row r="131" spans="2:19" s="78" customFormat="1" ht="160" customHeight="1" x14ac:dyDescent="0.35">
      <c r="B131" s="306"/>
      <c r="C131" s="307"/>
      <c r="D131" s="307"/>
      <c r="E131" s="312"/>
      <c r="F131" s="306"/>
      <c r="G131" s="307"/>
      <c r="H131" s="307"/>
      <c r="I131" s="312"/>
      <c r="J131" s="58"/>
      <c r="K131" s="122"/>
    </row>
    <row r="132" spans="2:19" s="78" customFormat="1" ht="160" customHeight="1" x14ac:dyDescent="0.35">
      <c r="B132" s="306"/>
      <c r="C132" s="307"/>
      <c r="D132" s="307"/>
      <c r="E132" s="312"/>
      <c r="F132" s="306"/>
      <c r="G132" s="307"/>
      <c r="H132" s="307"/>
      <c r="I132" s="312"/>
      <c r="J132" s="58"/>
      <c r="K132" s="122"/>
    </row>
    <row r="133" spans="2:19" s="78" customFormat="1" ht="160" customHeight="1" x14ac:dyDescent="0.35">
      <c r="B133" s="306"/>
      <c r="C133" s="307"/>
      <c r="D133" s="307"/>
      <c r="E133" s="312"/>
      <c r="F133" s="306"/>
      <c r="G133" s="307"/>
      <c r="H133" s="307"/>
      <c r="I133" s="312"/>
      <c r="J133" s="58"/>
      <c r="K133" s="122"/>
    </row>
    <row r="134" spans="2:19" s="78" customFormat="1" ht="160" customHeight="1" x14ac:dyDescent="0.35">
      <c r="B134" s="306"/>
      <c r="C134" s="307"/>
      <c r="D134" s="307"/>
      <c r="E134" s="312"/>
      <c r="F134" s="306"/>
      <c r="G134" s="307"/>
      <c r="H134" s="307"/>
      <c r="I134" s="312"/>
      <c r="J134" s="58"/>
      <c r="K134" s="122"/>
    </row>
    <row r="135" spans="2:19" s="78" customFormat="1" ht="160" customHeight="1" x14ac:dyDescent="0.35">
      <c r="B135" s="306"/>
      <c r="C135" s="307"/>
      <c r="D135" s="307"/>
      <c r="E135" s="312"/>
      <c r="F135" s="306"/>
      <c r="G135" s="307"/>
      <c r="H135" s="307"/>
      <c r="I135" s="312"/>
      <c r="J135" s="58"/>
      <c r="K135" s="122"/>
    </row>
    <row r="136" spans="2:19" s="78" customFormat="1" ht="160" customHeight="1" x14ac:dyDescent="0.35">
      <c r="B136" s="306"/>
      <c r="C136" s="307"/>
      <c r="D136" s="307"/>
      <c r="E136" s="312"/>
      <c r="F136" s="306"/>
      <c r="G136" s="307"/>
      <c r="H136" s="307"/>
      <c r="I136" s="312"/>
      <c r="J136" s="58"/>
      <c r="K136" s="122"/>
    </row>
    <row r="137" spans="2:19" s="41" customFormat="1" ht="36" customHeight="1" x14ac:dyDescent="0.35">
      <c r="B137" s="302" t="s">
        <v>235</v>
      </c>
      <c r="C137" s="303"/>
      <c r="D137" s="303"/>
      <c r="E137" s="303"/>
      <c r="F137" s="303"/>
      <c r="G137" s="303"/>
      <c r="H137" s="303"/>
      <c r="I137" s="303"/>
      <c r="J137" s="304"/>
      <c r="K137" s="152">
        <f>ROUND(SUMIF(J121:J136,AH2,K121:K136),0)</f>
        <v>0</v>
      </c>
    </row>
    <row r="138" spans="2:19" s="41" customFormat="1" ht="36" customHeight="1" x14ac:dyDescent="0.35">
      <c r="B138" s="302" t="s">
        <v>166</v>
      </c>
      <c r="C138" s="303"/>
      <c r="D138" s="303"/>
      <c r="E138" s="303"/>
      <c r="F138" s="303"/>
      <c r="G138" s="303"/>
      <c r="H138" s="303"/>
      <c r="I138" s="303"/>
      <c r="J138" s="304"/>
      <c r="K138" s="152">
        <f>ROUND(SUMIF(J121:J136,AH3,K121:K136),0)</f>
        <v>0</v>
      </c>
    </row>
    <row r="139" spans="2:19" s="41" customFormat="1" ht="36" customHeight="1" x14ac:dyDescent="0.35">
      <c r="B139" s="314" t="s">
        <v>207</v>
      </c>
      <c r="C139" s="315"/>
      <c r="D139" s="315"/>
      <c r="E139" s="315"/>
      <c r="F139" s="315"/>
      <c r="G139" s="315"/>
      <c r="H139" s="315"/>
      <c r="I139" s="315"/>
      <c r="J139" s="316"/>
      <c r="K139" s="244">
        <f>SUM(K137:K138)</f>
        <v>0</v>
      </c>
      <c r="L139" s="123"/>
    </row>
    <row r="140" spans="2:19" s="29" customFormat="1" ht="36" customHeight="1" x14ac:dyDescent="0.35"/>
    <row r="141" spans="2:19" s="29" customFormat="1" ht="36" customHeight="1" x14ac:dyDescent="0.35"/>
    <row r="142" spans="2:19" s="41" customFormat="1" ht="36" customHeight="1" x14ac:dyDescent="0.95">
      <c r="B142" s="46" t="s">
        <v>90</v>
      </c>
      <c r="C142" s="47"/>
      <c r="D142" s="47"/>
      <c r="E142" s="47"/>
      <c r="F142" s="47"/>
      <c r="G142" s="47"/>
      <c r="H142" s="47"/>
      <c r="I142" s="47"/>
      <c r="J142" s="47"/>
      <c r="K142" s="76"/>
      <c r="L142" s="76"/>
      <c r="M142" s="76"/>
      <c r="N142" s="76"/>
      <c r="O142" s="76"/>
      <c r="P142" s="76"/>
      <c r="Q142" s="76"/>
      <c r="R142" s="76"/>
      <c r="S142" s="76"/>
    </row>
    <row r="143" spans="2:19" s="41" customFormat="1" ht="36" customHeight="1" x14ac:dyDescent="0.4">
      <c r="B143" s="40"/>
      <c r="C143" s="40"/>
      <c r="D143" s="40"/>
      <c r="E143" s="40"/>
      <c r="F143" s="40"/>
      <c r="G143" s="40"/>
      <c r="H143" s="40"/>
      <c r="I143" s="40"/>
      <c r="J143" s="40"/>
      <c r="K143" s="40"/>
    </row>
    <row r="144" spans="2:19" s="41" customFormat="1" ht="36" customHeight="1" x14ac:dyDescent="0.35">
      <c r="B144" s="124"/>
      <c r="C144" s="124"/>
      <c r="D144" s="124"/>
      <c r="E144" s="124"/>
      <c r="F144" s="124"/>
      <c r="G144" s="124"/>
      <c r="H144" s="124"/>
      <c r="I144" s="125"/>
      <c r="J144" s="125"/>
      <c r="K144" s="125"/>
      <c r="L144" s="125"/>
      <c r="M144" s="125"/>
      <c r="N144" s="125"/>
      <c r="O144" s="125"/>
    </row>
    <row r="145" spans="2:45" s="41" customFormat="1" ht="52" customHeight="1" x14ac:dyDescent="0.35">
      <c r="B145" s="309" t="s">
        <v>208</v>
      </c>
      <c r="C145" s="310"/>
      <c r="D145" s="310"/>
      <c r="E145" s="235" t="s">
        <v>209</v>
      </c>
      <c r="F145" s="309" t="s">
        <v>210</v>
      </c>
      <c r="G145" s="310"/>
      <c r="H145" s="310"/>
      <c r="I145" s="317"/>
      <c r="J145" s="311" t="s">
        <v>160</v>
      </c>
      <c r="K145" s="311"/>
      <c r="L145" s="311"/>
      <c r="M145" s="311"/>
      <c r="N145" s="311"/>
      <c r="O145" s="235" t="s">
        <v>211</v>
      </c>
      <c r="P145" s="235" t="s">
        <v>212</v>
      </c>
      <c r="Q145" s="235" t="s">
        <v>213</v>
      </c>
      <c r="R145" s="126" t="s">
        <v>164</v>
      </c>
      <c r="S145" s="235" t="s">
        <v>196</v>
      </c>
    </row>
    <row r="146" spans="2:45" s="127" customFormat="1" ht="160" customHeight="1" x14ac:dyDescent="0.35">
      <c r="B146" s="306"/>
      <c r="C146" s="307"/>
      <c r="D146" s="312"/>
      <c r="E146" s="128"/>
      <c r="F146" s="308"/>
      <c r="G146" s="308"/>
      <c r="H146" s="308"/>
      <c r="I146" s="308"/>
      <c r="J146" s="308"/>
      <c r="K146" s="308"/>
      <c r="L146" s="308"/>
      <c r="M146" s="308"/>
      <c r="N146" s="308"/>
      <c r="O146" s="128"/>
      <c r="P146" s="249"/>
      <c r="Q146" s="92"/>
      <c r="R146" s="58"/>
      <c r="S146" s="250"/>
    </row>
    <row r="147" spans="2:45" s="41" customFormat="1" ht="160" customHeight="1" x14ac:dyDescent="0.35">
      <c r="B147" s="306"/>
      <c r="C147" s="307"/>
      <c r="D147" s="312"/>
      <c r="E147" s="128"/>
      <c r="F147" s="308"/>
      <c r="G147" s="308"/>
      <c r="H147" s="308"/>
      <c r="I147" s="308"/>
      <c r="J147" s="308"/>
      <c r="K147" s="308"/>
      <c r="L147" s="308"/>
      <c r="M147" s="308"/>
      <c r="N147" s="308"/>
      <c r="O147" s="128"/>
      <c r="P147" s="249"/>
      <c r="Q147" s="92"/>
      <c r="R147" s="58"/>
      <c r="S147" s="250"/>
    </row>
    <row r="148" spans="2:45" s="41" customFormat="1" ht="160" customHeight="1" x14ac:dyDescent="0.35">
      <c r="B148" s="306"/>
      <c r="C148" s="307"/>
      <c r="D148" s="312"/>
      <c r="E148" s="128"/>
      <c r="F148" s="308"/>
      <c r="G148" s="308"/>
      <c r="H148" s="308"/>
      <c r="I148" s="308"/>
      <c r="J148" s="308"/>
      <c r="K148" s="308"/>
      <c r="L148" s="308"/>
      <c r="M148" s="308"/>
      <c r="N148" s="308"/>
      <c r="O148" s="128"/>
      <c r="P148" s="249"/>
      <c r="Q148" s="92"/>
      <c r="R148" s="58"/>
      <c r="S148" s="250"/>
    </row>
    <row r="149" spans="2:45" s="41" customFormat="1" ht="160" customHeight="1" x14ac:dyDescent="0.35">
      <c r="B149" s="306"/>
      <c r="C149" s="307"/>
      <c r="D149" s="312"/>
      <c r="E149" s="128"/>
      <c r="F149" s="308"/>
      <c r="G149" s="308"/>
      <c r="H149" s="308"/>
      <c r="I149" s="308"/>
      <c r="J149" s="308"/>
      <c r="K149" s="308"/>
      <c r="L149" s="308"/>
      <c r="M149" s="308"/>
      <c r="N149" s="308"/>
      <c r="O149" s="128"/>
      <c r="P149" s="249"/>
      <c r="Q149" s="92"/>
      <c r="R149" s="58"/>
      <c r="S149" s="250"/>
    </row>
    <row r="150" spans="2:45" s="41" customFormat="1" ht="160" customHeight="1" x14ac:dyDescent="0.35">
      <c r="B150" s="306"/>
      <c r="C150" s="307"/>
      <c r="D150" s="312"/>
      <c r="E150" s="128"/>
      <c r="F150" s="308"/>
      <c r="G150" s="308"/>
      <c r="H150" s="308"/>
      <c r="I150" s="308"/>
      <c r="J150" s="308"/>
      <c r="K150" s="308"/>
      <c r="L150" s="308"/>
      <c r="M150" s="308"/>
      <c r="N150" s="308"/>
      <c r="O150" s="128"/>
      <c r="P150" s="249"/>
      <c r="Q150" s="92"/>
      <c r="R150" s="58"/>
      <c r="S150" s="250"/>
    </row>
    <row r="151" spans="2:45" s="41" customFormat="1" ht="36" customHeight="1" x14ac:dyDescent="0.35">
      <c r="B151" s="313" t="s">
        <v>235</v>
      </c>
      <c r="C151" s="313"/>
      <c r="D151" s="313"/>
      <c r="E151" s="313"/>
      <c r="F151" s="313"/>
      <c r="G151" s="313"/>
      <c r="H151" s="313"/>
      <c r="I151" s="313"/>
      <c r="J151" s="313"/>
      <c r="K151" s="313"/>
      <c r="L151" s="313"/>
      <c r="M151" s="313"/>
      <c r="N151" s="313"/>
      <c r="O151" s="313"/>
      <c r="P151" s="313"/>
      <c r="Q151" s="313"/>
      <c r="R151" s="313"/>
      <c r="S151" s="152">
        <f>ROUND(SUMIF(R146:R150,AH2,S146:S150),0)</f>
        <v>0</v>
      </c>
    </row>
    <row r="152" spans="2:45" s="41" customFormat="1" ht="36" customHeight="1" x14ac:dyDescent="0.35">
      <c r="B152" s="313" t="s">
        <v>166</v>
      </c>
      <c r="C152" s="313"/>
      <c r="D152" s="313"/>
      <c r="E152" s="313"/>
      <c r="F152" s="313"/>
      <c r="G152" s="313"/>
      <c r="H152" s="313"/>
      <c r="I152" s="313"/>
      <c r="J152" s="313"/>
      <c r="K152" s="313"/>
      <c r="L152" s="313"/>
      <c r="M152" s="313"/>
      <c r="N152" s="313"/>
      <c r="O152" s="313"/>
      <c r="P152" s="313"/>
      <c r="Q152" s="313"/>
      <c r="R152" s="313"/>
      <c r="S152" s="152">
        <f>ROUND(SUMIF(R146:R150,AH3,S146:S150),0)</f>
        <v>0</v>
      </c>
    </row>
    <row r="153" spans="2:45" s="41" customFormat="1" ht="36" customHeight="1" x14ac:dyDescent="0.35">
      <c r="B153" s="313" t="s">
        <v>214</v>
      </c>
      <c r="C153" s="313"/>
      <c r="D153" s="313"/>
      <c r="E153" s="313"/>
      <c r="F153" s="313"/>
      <c r="G153" s="313"/>
      <c r="H153" s="313"/>
      <c r="I153" s="313"/>
      <c r="J153" s="313"/>
      <c r="K153" s="313"/>
      <c r="L153" s="313"/>
      <c r="M153" s="313"/>
      <c r="N153" s="313"/>
      <c r="O153" s="313"/>
      <c r="P153" s="313"/>
      <c r="Q153" s="313"/>
      <c r="R153" s="313"/>
      <c r="S153" s="152">
        <f>SUM(S151:S152)</f>
        <v>0</v>
      </c>
    </row>
    <row r="154" spans="2:45" s="29" customFormat="1" ht="36" customHeight="1" x14ac:dyDescent="0.35"/>
    <row r="155" spans="2:45" s="29" customFormat="1" ht="36" customHeight="1" x14ac:dyDescent="0.35"/>
    <row r="156" spans="2:45" s="78" customFormat="1" ht="36" customHeight="1" x14ac:dyDescent="0.95">
      <c r="B156" s="46" t="s">
        <v>100</v>
      </c>
      <c r="C156" s="47"/>
      <c r="D156" s="47"/>
      <c r="E156" s="47"/>
      <c r="F156" s="47"/>
      <c r="G156" s="47"/>
      <c r="H156" s="47"/>
      <c r="I156" s="129"/>
      <c r="J156" s="129"/>
      <c r="K156" s="76"/>
      <c r="L156" s="76"/>
      <c r="M156" s="76"/>
      <c r="N156" s="76"/>
      <c r="O156" s="76"/>
      <c r="P156" s="76"/>
      <c r="Q156" s="76"/>
      <c r="R156" s="76"/>
      <c r="S156" s="76"/>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row>
    <row r="157" spans="2:45" s="41" customFormat="1" ht="36" customHeight="1" x14ac:dyDescent="0.4">
      <c r="B157" s="40"/>
      <c r="C157" s="40"/>
      <c r="D157" s="40"/>
      <c r="E157" s="40"/>
      <c r="F157" s="40"/>
      <c r="G157" s="40"/>
      <c r="H157" s="40"/>
      <c r="I157" s="40"/>
      <c r="J157" s="40"/>
      <c r="K157" s="40"/>
    </row>
    <row r="158" spans="2:45" s="78" customFormat="1" ht="36" customHeight="1" x14ac:dyDescent="0.35">
      <c r="B158" s="130"/>
      <c r="C158" s="130"/>
      <c r="D158" s="130"/>
      <c r="E158" s="130"/>
      <c r="F158" s="130"/>
      <c r="G158" s="130"/>
      <c r="H158" s="130"/>
      <c r="I158" s="131"/>
      <c r="J158" s="132"/>
      <c r="K158" s="29"/>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c r="AQ158" s="41"/>
      <c r="AR158" s="41"/>
      <c r="AS158" s="41"/>
    </row>
    <row r="159" spans="2:45" s="132" customFormat="1" ht="55" customHeight="1" x14ac:dyDescent="0.3">
      <c r="B159" s="309" t="s">
        <v>202</v>
      </c>
      <c r="C159" s="310"/>
      <c r="D159" s="310"/>
      <c r="E159" s="311" t="s">
        <v>203</v>
      </c>
      <c r="F159" s="311"/>
      <c r="G159" s="311"/>
      <c r="H159" s="311"/>
      <c r="I159" s="311"/>
      <c r="J159" s="133" t="s">
        <v>164</v>
      </c>
      <c r="K159" s="134" t="s">
        <v>196</v>
      </c>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row>
    <row r="160" spans="2:45" s="132" customFormat="1" ht="160" customHeight="1" x14ac:dyDescent="0.3">
      <c r="B160" s="306"/>
      <c r="C160" s="307"/>
      <c r="D160" s="307"/>
      <c r="E160" s="308"/>
      <c r="F160" s="308"/>
      <c r="G160" s="308"/>
      <c r="H160" s="308"/>
      <c r="I160" s="308"/>
      <c r="J160" s="58"/>
      <c r="K160" s="251"/>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row>
    <row r="161" spans="2:45" s="132" customFormat="1" ht="160" customHeight="1" x14ac:dyDescent="0.3">
      <c r="B161" s="306"/>
      <c r="C161" s="307"/>
      <c r="D161" s="307"/>
      <c r="E161" s="308"/>
      <c r="F161" s="308"/>
      <c r="G161" s="308"/>
      <c r="H161" s="308"/>
      <c r="I161" s="308"/>
      <c r="J161" s="58"/>
      <c r="K161" s="251"/>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row>
    <row r="162" spans="2:45" s="132" customFormat="1" ht="160" customHeight="1" x14ac:dyDescent="0.3">
      <c r="B162" s="306"/>
      <c r="C162" s="307"/>
      <c r="D162" s="307"/>
      <c r="E162" s="308"/>
      <c r="F162" s="308"/>
      <c r="G162" s="308"/>
      <c r="H162" s="308"/>
      <c r="I162" s="308"/>
      <c r="J162" s="58"/>
      <c r="K162" s="251"/>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row>
    <row r="163" spans="2:45" s="132" customFormat="1" ht="160" customHeight="1" x14ac:dyDescent="0.3">
      <c r="B163" s="306"/>
      <c r="C163" s="307"/>
      <c r="D163" s="307"/>
      <c r="E163" s="308"/>
      <c r="F163" s="308"/>
      <c r="G163" s="308"/>
      <c r="H163" s="308"/>
      <c r="I163" s="308"/>
      <c r="J163" s="58"/>
      <c r="K163" s="251"/>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row>
    <row r="164" spans="2:45" s="132" customFormat="1" ht="160" customHeight="1" x14ac:dyDescent="0.3">
      <c r="B164" s="306"/>
      <c r="C164" s="307"/>
      <c r="D164" s="307"/>
      <c r="E164" s="308"/>
      <c r="F164" s="308"/>
      <c r="G164" s="308"/>
      <c r="H164" s="308"/>
      <c r="I164" s="308"/>
      <c r="J164" s="58"/>
      <c r="K164" s="251"/>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row>
    <row r="165" spans="2:45" s="132" customFormat="1" ht="160" customHeight="1" x14ac:dyDescent="0.3">
      <c r="B165" s="306"/>
      <c r="C165" s="307"/>
      <c r="D165" s="307"/>
      <c r="E165" s="308"/>
      <c r="F165" s="308"/>
      <c r="G165" s="308"/>
      <c r="H165" s="308"/>
      <c r="I165" s="308"/>
      <c r="J165" s="58"/>
      <c r="K165" s="251"/>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row>
    <row r="166" spans="2:45" s="132" customFormat="1" ht="160" customHeight="1" x14ac:dyDescent="0.3">
      <c r="B166" s="306"/>
      <c r="C166" s="307"/>
      <c r="D166" s="307"/>
      <c r="E166" s="308"/>
      <c r="F166" s="308"/>
      <c r="G166" s="308"/>
      <c r="H166" s="308"/>
      <c r="I166" s="308"/>
      <c r="J166" s="58"/>
      <c r="K166" s="251"/>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row>
    <row r="167" spans="2:45" s="132" customFormat="1" ht="160" customHeight="1" x14ac:dyDescent="0.3">
      <c r="B167" s="306"/>
      <c r="C167" s="307"/>
      <c r="D167" s="307"/>
      <c r="E167" s="308"/>
      <c r="F167" s="308"/>
      <c r="G167" s="308"/>
      <c r="H167" s="308"/>
      <c r="I167" s="308"/>
      <c r="J167" s="58"/>
      <c r="K167" s="251"/>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row>
    <row r="168" spans="2:45" s="132" customFormat="1" ht="160" customHeight="1" x14ac:dyDescent="0.3">
      <c r="B168" s="306"/>
      <c r="C168" s="307"/>
      <c r="D168" s="307"/>
      <c r="E168" s="308"/>
      <c r="F168" s="308"/>
      <c r="G168" s="308"/>
      <c r="H168" s="308"/>
      <c r="I168" s="308"/>
      <c r="J168" s="58"/>
      <c r="K168" s="251"/>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row>
    <row r="169" spans="2:45" s="132" customFormat="1" ht="160" customHeight="1" x14ac:dyDescent="0.3">
      <c r="B169" s="306"/>
      <c r="C169" s="307"/>
      <c r="D169" s="307"/>
      <c r="E169" s="308"/>
      <c r="F169" s="308"/>
      <c r="G169" s="308"/>
      <c r="H169" s="308"/>
      <c r="I169" s="308"/>
      <c r="J169" s="58"/>
      <c r="K169" s="251"/>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row>
    <row r="170" spans="2:45" s="132" customFormat="1" ht="160" customHeight="1" x14ac:dyDescent="0.3">
      <c r="B170" s="233"/>
      <c r="C170" s="234"/>
      <c r="D170" s="234"/>
      <c r="E170" s="308"/>
      <c r="F170" s="308"/>
      <c r="G170" s="308"/>
      <c r="H170" s="308"/>
      <c r="I170" s="308"/>
      <c r="J170" s="58"/>
      <c r="K170" s="251"/>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row>
    <row r="171" spans="2:45" s="132" customFormat="1" ht="160" customHeight="1" x14ac:dyDescent="0.3">
      <c r="B171" s="233"/>
      <c r="C171" s="234"/>
      <c r="D171" s="234"/>
      <c r="E171" s="308"/>
      <c r="F171" s="308"/>
      <c r="G171" s="308"/>
      <c r="H171" s="308"/>
      <c r="I171" s="308"/>
      <c r="J171" s="58"/>
      <c r="K171" s="251"/>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row>
    <row r="172" spans="2:45" s="132" customFormat="1" ht="160" customHeight="1" x14ac:dyDescent="0.3">
      <c r="B172" s="233"/>
      <c r="C172" s="234"/>
      <c r="D172" s="234"/>
      <c r="E172" s="308"/>
      <c r="F172" s="308"/>
      <c r="G172" s="308"/>
      <c r="H172" s="308"/>
      <c r="I172" s="308"/>
      <c r="J172" s="58"/>
      <c r="K172" s="251"/>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row>
    <row r="173" spans="2:45" s="132" customFormat="1" ht="160" customHeight="1" x14ac:dyDescent="0.3">
      <c r="B173" s="233"/>
      <c r="C173" s="234"/>
      <c r="D173" s="234"/>
      <c r="E173" s="308"/>
      <c r="F173" s="308"/>
      <c r="G173" s="308"/>
      <c r="H173" s="308"/>
      <c r="I173" s="308"/>
      <c r="J173" s="58"/>
      <c r="K173" s="251"/>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row>
    <row r="174" spans="2:45" s="132" customFormat="1" ht="160" customHeight="1" x14ac:dyDescent="0.3">
      <c r="B174" s="306"/>
      <c r="C174" s="307"/>
      <c r="D174" s="307"/>
      <c r="E174" s="308"/>
      <c r="F174" s="308"/>
      <c r="G174" s="308"/>
      <c r="H174" s="308"/>
      <c r="I174" s="308"/>
      <c r="J174" s="58"/>
      <c r="K174" s="251"/>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row>
    <row r="175" spans="2:45" s="132" customFormat="1" ht="160" customHeight="1" x14ac:dyDescent="0.3">
      <c r="B175" s="306"/>
      <c r="C175" s="307"/>
      <c r="D175" s="307"/>
      <c r="E175" s="308"/>
      <c r="F175" s="308"/>
      <c r="G175" s="308"/>
      <c r="H175" s="308"/>
      <c r="I175" s="308"/>
      <c r="J175" s="58"/>
      <c r="K175" s="251"/>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row>
    <row r="176" spans="2:45" s="132" customFormat="1" ht="160" customHeight="1" x14ac:dyDescent="0.3">
      <c r="B176" s="306"/>
      <c r="C176" s="307"/>
      <c r="D176" s="307"/>
      <c r="E176" s="308"/>
      <c r="F176" s="308"/>
      <c r="G176" s="308"/>
      <c r="H176" s="308"/>
      <c r="I176" s="308"/>
      <c r="J176" s="58"/>
      <c r="K176" s="251"/>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row>
    <row r="177" spans="2:46" s="132" customFormat="1" ht="160" customHeight="1" x14ac:dyDescent="0.3">
      <c r="B177" s="306"/>
      <c r="C177" s="307"/>
      <c r="D177" s="307"/>
      <c r="E177" s="308"/>
      <c r="F177" s="308"/>
      <c r="G177" s="308"/>
      <c r="H177" s="308"/>
      <c r="I177" s="308"/>
      <c r="J177" s="58"/>
      <c r="K177" s="251"/>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row>
    <row r="178" spans="2:46" s="132" customFormat="1" ht="160" customHeight="1" x14ac:dyDescent="0.3">
      <c r="B178" s="306"/>
      <c r="C178" s="307"/>
      <c r="D178" s="307"/>
      <c r="E178" s="308"/>
      <c r="F178" s="308"/>
      <c r="G178" s="308"/>
      <c r="H178" s="308"/>
      <c r="I178" s="308"/>
      <c r="J178" s="58"/>
      <c r="K178" s="251"/>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row>
    <row r="179" spans="2:46" s="132" customFormat="1" ht="160" customHeight="1" x14ac:dyDescent="0.3">
      <c r="B179" s="306"/>
      <c r="C179" s="307"/>
      <c r="D179" s="307"/>
      <c r="E179" s="308"/>
      <c r="F179" s="308"/>
      <c r="G179" s="308"/>
      <c r="H179" s="308"/>
      <c r="I179" s="308"/>
      <c r="J179" s="58"/>
      <c r="K179" s="251"/>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row>
    <row r="180" spans="2:46" s="132" customFormat="1" ht="160" customHeight="1" x14ac:dyDescent="0.3">
      <c r="B180" s="306"/>
      <c r="C180" s="307"/>
      <c r="D180" s="307"/>
      <c r="E180" s="308"/>
      <c r="F180" s="308"/>
      <c r="G180" s="308"/>
      <c r="H180" s="308"/>
      <c r="I180" s="308"/>
      <c r="J180" s="58"/>
      <c r="K180" s="251"/>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row>
    <row r="181" spans="2:46" s="132" customFormat="1" ht="160" customHeight="1" x14ac:dyDescent="0.3">
      <c r="B181" s="306"/>
      <c r="C181" s="307"/>
      <c r="D181" s="307"/>
      <c r="E181" s="308"/>
      <c r="F181" s="308"/>
      <c r="G181" s="308"/>
      <c r="H181" s="308"/>
      <c r="I181" s="308"/>
      <c r="J181" s="58"/>
      <c r="K181" s="251"/>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row>
    <row r="182" spans="2:46" s="97" customFormat="1" ht="160" customHeight="1" x14ac:dyDescent="0.4">
      <c r="B182" s="306"/>
      <c r="C182" s="307"/>
      <c r="D182" s="307"/>
      <c r="E182" s="308"/>
      <c r="F182" s="308"/>
      <c r="G182" s="308"/>
      <c r="H182" s="308"/>
      <c r="I182" s="308"/>
      <c r="J182" s="58"/>
      <c r="K182" s="251"/>
      <c r="L182" s="136"/>
      <c r="M182" s="136"/>
      <c r="N182" s="136"/>
      <c r="O182" s="136"/>
      <c r="P182" s="136"/>
      <c r="Q182" s="136"/>
      <c r="R182" s="136"/>
      <c r="S182" s="136"/>
      <c r="T182" s="136"/>
      <c r="U182" s="136"/>
      <c r="V182" s="136"/>
      <c r="W182" s="136"/>
      <c r="X182" s="136"/>
      <c r="Y182" s="136"/>
      <c r="Z182" s="136"/>
      <c r="AA182" s="136"/>
      <c r="AB182" s="136"/>
      <c r="AC182" s="136"/>
      <c r="AD182" s="136"/>
      <c r="AE182" s="136"/>
      <c r="AF182" s="136"/>
      <c r="AG182" s="136"/>
      <c r="AH182" s="136"/>
      <c r="AI182" s="136"/>
      <c r="AJ182" s="136"/>
      <c r="AK182" s="136"/>
      <c r="AL182" s="136"/>
      <c r="AM182" s="136"/>
      <c r="AN182" s="136"/>
      <c r="AO182" s="136"/>
      <c r="AP182" s="136"/>
      <c r="AQ182" s="136"/>
      <c r="AR182" s="136"/>
      <c r="AS182" s="136"/>
    </row>
    <row r="183" spans="2:46" s="78" customFormat="1" ht="160" customHeight="1" x14ac:dyDescent="0.35">
      <c r="B183" s="306"/>
      <c r="C183" s="307"/>
      <c r="D183" s="307"/>
      <c r="E183" s="308"/>
      <c r="F183" s="308"/>
      <c r="G183" s="308"/>
      <c r="H183" s="308"/>
      <c r="I183" s="308"/>
      <c r="J183" s="58"/>
      <c r="K183" s="25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row>
    <row r="184" spans="2:46" s="78" customFormat="1" ht="160" customHeight="1" x14ac:dyDescent="0.35">
      <c r="B184" s="306"/>
      <c r="C184" s="307"/>
      <c r="D184" s="307"/>
      <c r="E184" s="308"/>
      <c r="F184" s="308"/>
      <c r="G184" s="308"/>
      <c r="H184" s="308"/>
      <c r="I184" s="308"/>
      <c r="J184" s="58"/>
      <c r="K184" s="251"/>
      <c r="L184" s="29"/>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row>
    <row r="185" spans="2:46" s="78" customFormat="1" ht="160" customHeight="1" x14ac:dyDescent="0.35">
      <c r="B185" s="306"/>
      <c r="C185" s="307"/>
      <c r="D185" s="307"/>
      <c r="E185" s="308"/>
      <c r="F185" s="308"/>
      <c r="G185" s="308"/>
      <c r="H185" s="308"/>
      <c r="I185" s="308"/>
      <c r="J185" s="58"/>
      <c r="K185" s="251"/>
      <c r="L185" s="127"/>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row>
    <row r="186" spans="2:46" s="78" customFormat="1" ht="160" customHeight="1" x14ac:dyDescent="0.35">
      <c r="B186" s="306"/>
      <c r="C186" s="307"/>
      <c r="D186" s="307"/>
      <c r="E186" s="308"/>
      <c r="F186" s="308"/>
      <c r="G186" s="308"/>
      <c r="H186" s="308"/>
      <c r="I186" s="308"/>
      <c r="J186" s="58"/>
      <c r="K186" s="251"/>
      <c r="L186" s="127"/>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c r="AQ186" s="41"/>
      <c r="AR186" s="41"/>
      <c r="AS186" s="41"/>
      <c r="AT186" s="41"/>
    </row>
    <row r="187" spans="2:46" s="41" customFormat="1" ht="36" customHeight="1" x14ac:dyDescent="0.35">
      <c r="B187" s="302" t="s">
        <v>235</v>
      </c>
      <c r="C187" s="303"/>
      <c r="D187" s="303"/>
      <c r="E187" s="303"/>
      <c r="F187" s="303"/>
      <c r="G187" s="303"/>
      <c r="H187" s="303"/>
      <c r="I187" s="303"/>
      <c r="J187" s="304"/>
      <c r="K187" s="152">
        <f>ROUND(SUMIF(J160:J186,AH2,K160:K186),0)</f>
        <v>0</v>
      </c>
    </row>
    <row r="188" spans="2:46" s="41" customFormat="1" ht="36" customHeight="1" x14ac:dyDescent="0.35">
      <c r="B188" s="302" t="s">
        <v>166</v>
      </c>
      <c r="C188" s="303"/>
      <c r="D188" s="303"/>
      <c r="E188" s="303"/>
      <c r="F188" s="303"/>
      <c r="G188" s="303"/>
      <c r="H188" s="303"/>
      <c r="I188" s="303"/>
      <c r="J188" s="304"/>
      <c r="K188" s="152">
        <f>ROUND(SUMIF(J160:J186,AH3,K160:K186),0)</f>
        <v>0</v>
      </c>
    </row>
    <row r="189" spans="2:46" s="41" customFormat="1" ht="36" customHeight="1" x14ac:dyDescent="0.35">
      <c r="B189" s="302" t="s">
        <v>215</v>
      </c>
      <c r="C189" s="303"/>
      <c r="D189" s="303"/>
      <c r="E189" s="303"/>
      <c r="F189" s="303"/>
      <c r="G189" s="303"/>
      <c r="H189" s="303"/>
      <c r="I189" s="303"/>
      <c r="J189" s="304"/>
      <c r="K189" s="152">
        <f>SUM(K187:K188)</f>
        <v>0</v>
      </c>
    </row>
    <row r="192" spans="2:46" s="41" customFormat="1" ht="36" customHeight="1" x14ac:dyDescent="0.95">
      <c r="B192" s="46" t="s">
        <v>106</v>
      </c>
      <c r="C192" s="47"/>
      <c r="D192" s="47"/>
      <c r="E192" s="47"/>
      <c r="F192" s="47"/>
      <c r="G192" s="47"/>
      <c r="H192" s="47"/>
      <c r="I192" s="47"/>
      <c r="J192" s="47"/>
      <c r="K192" s="47"/>
      <c r="L192" s="76"/>
      <c r="M192" s="76"/>
      <c r="N192" s="76"/>
      <c r="O192" s="76"/>
      <c r="P192" s="76"/>
      <c r="Q192" s="76"/>
      <c r="R192" s="76"/>
      <c r="S192" s="76"/>
    </row>
    <row r="193" spans="2:12" s="41" customFormat="1" ht="36" customHeight="1" x14ac:dyDescent="0.4">
      <c r="B193" s="40"/>
      <c r="C193" s="40"/>
      <c r="D193" s="40"/>
      <c r="E193" s="40"/>
      <c r="F193" s="40"/>
      <c r="G193" s="40"/>
      <c r="H193" s="40"/>
      <c r="I193" s="40"/>
      <c r="J193" s="40"/>
    </row>
    <row r="194" spans="2:12" ht="36" customHeight="1" x14ac:dyDescent="0.4">
      <c r="B194" s="387" t="s">
        <v>232</v>
      </c>
      <c r="C194" s="388"/>
      <c r="D194" s="388"/>
      <c r="E194" s="140"/>
      <c r="F194" s="140"/>
      <c r="G194" s="140"/>
      <c r="H194" s="140"/>
      <c r="I194" s="51"/>
      <c r="J194" s="41"/>
      <c r="K194" s="41"/>
      <c r="L194" s="41"/>
    </row>
    <row r="195" spans="2:12" ht="36" customHeight="1" x14ac:dyDescent="0.4">
      <c r="B195" s="137"/>
      <c r="C195" s="137"/>
      <c r="D195" s="137"/>
      <c r="E195" s="137"/>
      <c r="F195" s="137"/>
      <c r="G195" s="137"/>
      <c r="H195" s="137"/>
      <c r="I195" s="51"/>
      <c r="J195" s="41"/>
      <c r="K195" s="41"/>
      <c r="L195" s="41"/>
    </row>
    <row r="196" spans="2:12" ht="42" customHeight="1" x14ac:dyDescent="0.35">
      <c r="B196" s="305" t="s">
        <v>219</v>
      </c>
      <c r="C196" s="305"/>
      <c r="D196" s="305"/>
      <c r="E196" s="305"/>
      <c r="F196" s="305"/>
      <c r="G196" s="305"/>
      <c r="H196" s="305"/>
      <c r="I196" s="305"/>
      <c r="J196" s="305"/>
      <c r="K196" s="305"/>
      <c r="L196" s="305"/>
    </row>
    <row r="197" spans="2:12" ht="36" customHeight="1" x14ac:dyDescent="0.35">
      <c r="B197" s="141"/>
      <c r="C197" s="141"/>
      <c r="D197" s="141"/>
      <c r="E197" s="141"/>
      <c r="F197" s="141"/>
      <c r="G197" s="141"/>
      <c r="H197" s="141"/>
      <c r="I197" s="41"/>
      <c r="J197" s="41"/>
      <c r="K197" s="41"/>
      <c r="L197" s="41"/>
    </row>
    <row r="198" spans="2:12" ht="36" customHeight="1" x14ac:dyDescent="0.4">
      <c r="B198" s="136" t="s">
        <v>216</v>
      </c>
      <c r="C198" s="127"/>
      <c r="D198" s="127"/>
      <c r="E198" s="127"/>
      <c r="F198" s="127"/>
      <c r="G198" s="127"/>
      <c r="H198" s="127"/>
      <c r="I198" s="41"/>
      <c r="J198" s="41"/>
      <c r="K198" s="41"/>
      <c r="L198" s="41"/>
    </row>
    <row r="199" spans="2:12" ht="36" customHeight="1" x14ac:dyDescent="0.35">
      <c r="B199" s="197"/>
      <c r="C199" s="91"/>
      <c r="D199" s="91"/>
      <c r="E199" s="91"/>
      <c r="F199" s="91"/>
      <c r="G199" s="91"/>
      <c r="H199" s="91"/>
      <c r="I199" s="41"/>
      <c r="J199" s="41"/>
      <c r="K199" s="41"/>
      <c r="L199" s="41"/>
    </row>
    <row r="200" spans="2:12" ht="36" customHeight="1" x14ac:dyDescent="0.35">
      <c r="B200" s="41"/>
      <c r="C200" s="41"/>
      <c r="D200" s="41"/>
      <c r="E200" s="41"/>
      <c r="F200" s="41"/>
      <c r="G200" s="41"/>
      <c r="H200" s="41"/>
      <c r="I200" s="142"/>
      <c r="J200" s="41"/>
      <c r="K200" s="41"/>
      <c r="L200" s="41"/>
    </row>
    <row r="201" spans="2:12" ht="36" customHeight="1" x14ac:dyDescent="0.4">
      <c r="B201" s="136" t="s">
        <v>217</v>
      </c>
      <c r="C201" s="127"/>
      <c r="D201" s="127"/>
      <c r="E201" s="127"/>
      <c r="F201" s="127"/>
      <c r="G201" s="127"/>
      <c r="H201" s="127"/>
      <c r="I201" s="142"/>
      <c r="J201" s="41"/>
      <c r="K201" s="41"/>
      <c r="L201" s="41"/>
    </row>
    <row r="202" spans="2:12" ht="36" customHeight="1" x14ac:dyDescent="0.35">
      <c r="B202" s="287"/>
      <c r="C202" s="287"/>
      <c r="D202" s="287"/>
      <c r="E202" s="287"/>
      <c r="F202" s="287"/>
      <c r="G202" s="287"/>
      <c r="H202" s="287"/>
      <c r="I202" s="287"/>
      <c r="J202" s="287"/>
      <c r="K202" s="287"/>
      <c r="L202" s="287"/>
    </row>
    <row r="203" spans="2:12" ht="36" customHeight="1" x14ac:dyDescent="0.35">
      <c r="B203" s="287"/>
      <c r="C203" s="287"/>
      <c r="D203" s="287"/>
      <c r="E203" s="287"/>
      <c r="F203" s="287"/>
      <c r="G203" s="287"/>
      <c r="H203" s="287"/>
      <c r="I203" s="287"/>
      <c r="J203" s="287"/>
      <c r="K203" s="287"/>
      <c r="L203" s="287"/>
    </row>
    <row r="204" spans="2:12" ht="36" customHeight="1" x14ac:dyDescent="0.35">
      <c r="B204" s="287"/>
      <c r="C204" s="287"/>
      <c r="D204" s="287"/>
      <c r="E204" s="287"/>
      <c r="F204" s="287"/>
      <c r="G204" s="287"/>
      <c r="H204" s="287"/>
      <c r="I204" s="287"/>
      <c r="J204" s="287"/>
      <c r="K204" s="287"/>
      <c r="L204" s="287"/>
    </row>
    <row r="205" spans="2:12" ht="36" customHeight="1" x14ac:dyDescent="0.35">
      <c r="B205" s="287"/>
      <c r="C205" s="287"/>
      <c r="D205" s="287"/>
      <c r="E205" s="287"/>
      <c r="F205" s="287"/>
      <c r="G205" s="287"/>
      <c r="H205" s="287"/>
      <c r="I205" s="287"/>
      <c r="J205" s="287"/>
      <c r="K205" s="287"/>
      <c r="L205" s="287"/>
    </row>
    <row r="206" spans="2:12" ht="36" customHeight="1" x14ac:dyDescent="0.35">
      <c r="B206" s="287"/>
      <c r="C206" s="287"/>
      <c r="D206" s="287"/>
      <c r="E206" s="287"/>
      <c r="F206" s="287"/>
      <c r="G206" s="287"/>
      <c r="H206" s="287"/>
      <c r="I206" s="287"/>
      <c r="J206" s="287"/>
      <c r="K206" s="287"/>
      <c r="L206" s="287"/>
    </row>
    <row r="207" spans="2:12" ht="36" customHeight="1" x14ac:dyDescent="0.35">
      <c r="B207" s="138"/>
      <c r="C207" s="138"/>
      <c r="D207" s="138"/>
      <c r="E207" s="138"/>
      <c r="F207" s="138"/>
      <c r="G207" s="138"/>
      <c r="H207" s="138"/>
      <c r="I207" s="138"/>
      <c r="J207" s="41"/>
      <c r="K207" s="139"/>
      <c r="L207" s="41"/>
    </row>
    <row r="208" spans="2:12" ht="36" customHeight="1" x14ac:dyDescent="0.4">
      <c r="B208" s="188" t="s">
        <v>218</v>
      </c>
      <c r="C208" s="143"/>
      <c r="D208" s="143"/>
      <c r="E208" s="143"/>
      <c r="F208" s="143"/>
      <c r="G208" s="143"/>
      <c r="H208" s="143"/>
      <c r="I208" s="138"/>
      <c r="J208" s="41"/>
      <c r="K208" s="139"/>
      <c r="L208" s="41"/>
    </row>
    <row r="209" spans="2:12" ht="36" customHeight="1" x14ac:dyDescent="0.35">
      <c r="B209" s="288"/>
      <c r="C209" s="289"/>
      <c r="D209" s="289"/>
      <c r="E209" s="289"/>
      <c r="F209" s="289"/>
      <c r="G209" s="289"/>
      <c r="H209" s="289"/>
      <c r="I209" s="289"/>
      <c r="J209" s="289"/>
      <c r="K209" s="289"/>
      <c r="L209" s="290"/>
    </row>
    <row r="210" spans="2:12" ht="36" customHeight="1" x14ac:dyDescent="0.35">
      <c r="B210" s="291"/>
      <c r="C210" s="292"/>
      <c r="D210" s="292"/>
      <c r="E210" s="292"/>
      <c r="F210" s="292"/>
      <c r="G210" s="292"/>
      <c r="H210" s="292"/>
      <c r="I210" s="292"/>
      <c r="J210" s="292"/>
      <c r="K210" s="292"/>
      <c r="L210" s="293"/>
    </row>
    <row r="211" spans="2:12" ht="36" customHeight="1" x14ac:dyDescent="0.35">
      <c r="B211" s="291"/>
      <c r="C211" s="292"/>
      <c r="D211" s="292"/>
      <c r="E211" s="292"/>
      <c r="F211" s="292"/>
      <c r="G211" s="292"/>
      <c r="H211" s="292"/>
      <c r="I211" s="292"/>
      <c r="J211" s="292"/>
      <c r="K211" s="292"/>
      <c r="L211" s="293"/>
    </row>
    <row r="212" spans="2:12" ht="36" customHeight="1" x14ac:dyDescent="0.35">
      <c r="B212" s="291"/>
      <c r="C212" s="292"/>
      <c r="D212" s="292"/>
      <c r="E212" s="292"/>
      <c r="F212" s="292"/>
      <c r="G212" s="292"/>
      <c r="H212" s="292"/>
      <c r="I212" s="292"/>
      <c r="J212" s="292"/>
      <c r="K212" s="292"/>
      <c r="L212" s="293"/>
    </row>
    <row r="213" spans="2:12" ht="36" customHeight="1" x14ac:dyDescent="0.35">
      <c r="B213" s="294"/>
      <c r="C213" s="295"/>
      <c r="D213" s="295"/>
      <c r="E213" s="295"/>
      <c r="F213" s="295"/>
      <c r="G213" s="295"/>
      <c r="H213" s="295"/>
      <c r="I213" s="295"/>
      <c r="J213" s="295"/>
      <c r="K213" s="295"/>
      <c r="L213" s="296"/>
    </row>
    <row r="214" spans="2:12" ht="36" customHeight="1" x14ac:dyDescent="0.35">
      <c r="B214" s="141"/>
      <c r="C214" s="141"/>
      <c r="D214" s="141"/>
      <c r="E214" s="141"/>
      <c r="F214" s="141"/>
      <c r="G214" s="141"/>
      <c r="H214" s="141"/>
      <c r="I214" s="144"/>
      <c r="J214" s="142"/>
      <c r="K214" s="41"/>
      <c r="L214" s="41"/>
    </row>
    <row r="215" spans="2:12" ht="36" customHeight="1" thickBot="1" x14ac:dyDescent="0.45">
      <c r="B215" s="101"/>
      <c r="C215" s="101"/>
      <c r="D215" s="101"/>
      <c r="E215" s="101"/>
      <c r="F215" s="101"/>
      <c r="G215" s="101"/>
      <c r="H215" s="101"/>
      <c r="I215" s="145"/>
      <c r="J215" s="145"/>
      <c r="K215" s="145"/>
      <c r="L215" s="145"/>
    </row>
    <row r="216" spans="2:12" ht="36" customHeight="1" x14ac:dyDescent="0.35">
      <c r="B216" s="297"/>
      <c r="C216" s="297"/>
      <c r="D216" s="297"/>
      <c r="E216" s="297"/>
      <c r="F216" s="297"/>
      <c r="G216" s="297"/>
      <c r="H216" s="297"/>
      <c r="I216" s="297"/>
      <c r="J216" s="297"/>
      <c r="K216" s="297"/>
      <c r="L216" s="297"/>
    </row>
    <row r="217" spans="2:12" ht="36" customHeight="1" x14ac:dyDescent="0.35">
      <c r="B217" s="192"/>
      <c r="C217" s="192"/>
      <c r="D217" s="192"/>
      <c r="E217" s="192"/>
      <c r="F217" s="192"/>
      <c r="G217" s="192"/>
      <c r="H217" s="192"/>
      <c r="I217" s="192"/>
      <c r="J217" s="192"/>
      <c r="K217" s="192"/>
      <c r="L217" s="192"/>
    </row>
    <row r="218" spans="2:12" ht="36" customHeight="1" x14ac:dyDescent="0.4">
      <c r="B218" s="41"/>
      <c r="C218" s="41"/>
      <c r="D218" s="41"/>
      <c r="E218" s="41"/>
      <c r="F218" s="41"/>
      <c r="G218" s="298" t="s">
        <v>233</v>
      </c>
      <c r="H218" s="298"/>
      <c r="I218" s="299"/>
      <c r="J218" s="172"/>
      <c r="K218" s="41"/>
      <c r="L218" s="41"/>
    </row>
    <row r="219" spans="2:12" ht="36" customHeight="1" x14ac:dyDescent="0.4">
      <c r="B219" s="146"/>
      <c r="C219" s="146"/>
      <c r="D219" s="146"/>
      <c r="E219" s="146"/>
      <c r="F219" s="146"/>
      <c r="G219" s="146"/>
      <c r="H219" s="147"/>
      <c r="I219" s="147"/>
      <c r="J219" s="174">
        <f>ROUND(J218,0)</f>
        <v>0</v>
      </c>
      <c r="K219" s="41"/>
      <c r="L219" s="41"/>
    </row>
    <row r="220" spans="2:12" ht="36" customHeight="1" x14ac:dyDescent="0.4">
      <c r="B220" s="41"/>
      <c r="C220" s="41"/>
      <c r="D220" s="41"/>
      <c r="E220" s="41"/>
      <c r="F220" s="41"/>
      <c r="G220" s="41"/>
      <c r="H220" s="300" t="s">
        <v>220</v>
      </c>
      <c r="I220" s="301"/>
      <c r="J220" s="172"/>
      <c r="K220" s="148"/>
      <c r="L220" s="148"/>
    </row>
    <row r="221" spans="2:12" ht="36" customHeight="1" x14ac:dyDescent="0.4">
      <c r="B221" s="149"/>
      <c r="C221" s="149"/>
      <c r="D221" s="149"/>
      <c r="E221" s="149"/>
      <c r="F221" s="149"/>
      <c r="G221" s="149"/>
      <c r="H221" s="150"/>
      <c r="I221" s="79"/>
      <c r="J221" s="151">
        <f>ROUND(J220,0)</f>
        <v>0</v>
      </c>
      <c r="K221" s="148"/>
      <c r="L221" s="148"/>
    </row>
    <row r="222" spans="2:12" ht="36" customHeight="1" x14ac:dyDescent="0.4">
      <c r="B222" s="41"/>
      <c r="C222" s="41"/>
      <c r="D222" s="41"/>
      <c r="E222" s="41"/>
      <c r="F222" s="41"/>
      <c r="G222" s="41"/>
      <c r="H222" s="300" t="s">
        <v>221</v>
      </c>
      <c r="I222" s="301"/>
      <c r="J222" s="152">
        <f>ROUND((J219+J221),0)</f>
        <v>0</v>
      </c>
      <c r="K222" s="153"/>
      <c r="L222" s="153"/>
    </row>
  </sheetData>
  <sheetProtection algorithmName="SHA-512" hashValue="TG2t1TFgBj4wnrWvwkqvrQsh/ZtKSshxZx0HGg0IPDP+71DNcFS1UzAf8b8amZmRcMYmj8y5Jb8495sVGcBHjQ==" saltValue="LgczDs3Bwby+6nhtGXfsKg==" spinCount="100000" sheet="1" objects="1" scenarios="1" formatCells="0" formatRows="0" insertRows="0"/>
  <mergeCells count="228">
    <mergeCell ref="B22:D22"/>
    <mergeCell ref="E22:L22"/>
    <mergeCell ref="B23:D23"/>
    <mergeCell ref="E23:L23"/>
    <mergeCell ref="B24:D24"/>
    <mergeCell ref="E24:L24"/>
    <mergeCell ref="D5:E5"/>
    <mergeCell ref="H8:I8"/>
    <mergeCell ref="J8:M8"/>
    <mergeCell ref="H9:I9"/>
    <mergeCell ref="J9:M9"/>
    <mergeCell ref="H10:I10"/>
    <mergeCell ref="J10:M10"/>
    <mergeCell ref="B28:D28"/>
    <mergeCell ref="E28:L28"/>
    <mergeCell ref="B29:D29"/>
    <mergeCell ref="E29:L29"/>
    <mergeCell ref="B30:D30"/>
    <mergeCell ref="E30:L30"/>
    <mergeCell ref="B25:D25"/>
    <mergeCell ref="E25:L25"/>
    <mergeCell ref="B26:D26"/>
    <mergeCell ref="E26:L26"/>
    <mergeCell ref="B27:D27"/>
    <mergeCell ref="E27:L27"/>
    <mergeCell ref="B34:D34"/>
    <mergeCell ref="E34:L34"/>
    <mergeCell ref="B35:D35"/>
    <mergeCell ref="E35:L35"/>
    <mergeCell ref="B36:D36"/>
    <mergeCell ref="E36:L36"/>
    <mergeCell ref="B31:D31"/>
    <mergeCell ref="E31:L31"/>
    <mergeCell ref="B32:D32"/>
    <mergeCell ref="E32:L32"/>
    <mergeCell ref="B33:D33"/>
    <mergeCell ref="E33:L33"/>
    <mergeCell ref="B41:P41"/>
    <mergeCell ref="N44:Q44"/>
    <mergeCell ref="P45:Q45"/>
    <mergeCell ref="P46:Q46"/>
    <mergeCell ref="N48:Q48"/>
    <mergeCell ref="P49:Q49"/>
    <mergeCell ref="B37:D37"/>
    <mergeCell ref="E37:L37"/>
    <mergeCell ref="B38:D38"/>
    <mergeCell ref="E38:L38"/>
    <mergeCell ref="B39:P39"/>
    <mergeCell ref="B40:P40"/>
    <mergeCell ref="B69:E69"/>
    <mergeCell ref="F69:I69"/>
    <mergeCell ref="B70:E70"/>
    <mergeCell ref="F70:I70"/>
    <mergeCell ref="B71:E71"/>
    <mergeCell ref="F71:I71"/>
    <mergeCell ref="P50:Q50"/>
    <mergeCell ref="P51:Q51"/>
    <mergeCell ref="B53:N57"/>
    <mergeCell ref="B66:S66"/>
    <mergeCell ref="B68:E68"/>
    <mergeCell ref="F68:I68"/>
    <mergeCell ref="B75:E75"/>
    <mergeCell ref="F75:I75"/>
    <mergeCell ref="B76:E76"/>
    <mergeCell ref="F76:I76"/>
    <mergeCell ref="B77:E77"/>
    <mergeCell ref="F77:I77"/>
    <mergeCell ref="B72:E72"/>
    <mergeCell ref="F72:I72"/>
    <mergeCell ref="B73:E73"/>
    <mergeCell ref="F73:I73"/>
    <mergeCell ref="B74:E74"/>
    <mergeCell ref="F74:I74"/>
    <mergeCell ref="B86:H86"/>
    <mergeCell ref="B87:H87"/>
    <mergeCell ref="B88:H88"/>
    <mergeCell ref="B89:H89"/>
    <mergeCell ref="B90:H90"/>
    <mergeCell ref="B91:H91"/>
    <mergeCell ref="B78:E78"/>
    <mergeCell ref="F78:I78"/>
    <mergeCell ref="B79:R79"/>
    <mergeCell ref="B80:R80"/>
    <mergeCell ref="B81:R81"/>
    <mergeCell ref="B84:D84"/>
    <mergeCell ref="L100:M100"/>
    <mergeCell ref="L101:M101"/>
    <mergeCell ref="B104:S104"/>
    <mergeCell ref="B106:L106"/>
    <mergeCell ref="B107:E107"/>
    <mergeCell ref="F107:I107"/>
    <mergeCell ref="B92:H92"/>
    <mergeCell ref="B93:H93"/>
    <mergeCell ref="B94:M94"/>
    <mergeCell ref="B95:M95"/>
    <mergeCell ref="B96:M96"/>
    <mergeCell ref="L99:M99"/>
    <mergeCell ref="B111:E111"/>
    <mergeCell ref="F111:I111"/>
    <mergeCell ref="B112:L112"/>
    <mergeCell ref="B113:L113"/>
    <mergeCell ref="B114:L114"/>
    <mergeCell ref="B120:E120"/>
    <mergeCell ref="F120:I120"/>
    <mergeCell ref="B108:E108"/>
    <mergeCell ref="F108:I108"/>
    <mergeCell ref="B109:E109"/>
    <mergeCell ref="F109:I109"/>
    <mergeCell ref="B110:E110"/>
    <mergeCell ref="F110:I110"/>
    <mergeCell ref="B124:E124"/>
    <mergeCell ref="F124:I124"/>
    <mergeCell ref="B125:E125"/>
    <mergeCell ref="F125:I125"/>
    <mergeCell ref="B126:E126"/>
    <mergeCell ref="F126:I126"/>
    <mergeCell ref="B121:E121"/>
    <mergeCell ref="F121:I121"/>
    <mergeCell ref="B122:E122"/>
    <mergeCell ref="F122:I122"/>
    <mergeCell ref="B123:E123"/>
    <mergeCell ref="F123:I123"/>
    <mergeCell ref="B130:E130"/>
    <mergeCell ref="F130:I130"/>
    <mergeCell ref="B131:E131"/>
    <mergeCell ref="F131:I131"/>
    <mergeCell ref="B132:E132"/>
    <mergeCell ref="F132:I132"/>
    <mergeCell ref="B127:E127"/>
    <mergeCell ref="F127:I127"/>
    <mergeCell ref="B128:E128"/>
    <mergeCell ref="F128:I128"/>
    <mergeCell ref="B129:E129"/>
    <mergeCell ref="F129:I129"/>
    <mergeCell ref="B136:E136"/>
    <mergeCell ref="F136:I136"/>
    <mergeCell ref="B137:J137"/>
    <mergeCell ref="B138:J138"/>
    <mergeCell ref="B139:J139"/>
    <mergeCell ref="B145:D145"/>
    <mergeCell ref="F145:I145"/>
    <mergeCell ref="J145:N145"/>
    <mergeCell ref="B133:E133"/>
    <mergeCell ref="F133:I133"/>
    <mergeCell ref="B134:E134"/>
    <mergeCell ref="F134:I134"/>
    <mergeCell ref="B135:E135"/>
    <mergeCell ref="F135:I135"/>
    <mergeCell ref="B148:D148"/>
    <mergeCell ref="F148:I148"/>
    <mergeCell ref="J148:N148"/>
    <mergeCell ref="B149:D149"/>
    <mergeCell ref="F149:I149"/>
    <mergeCell ref="J149:N149"/>
    <mergeCell ref="B146:D146"/>
    <mergeCell ref="F146:I146"/>
    <mergeCell ref="J146:N146"/>
    <mergeCell ref="B147:D147"/>
    <mergeCell ref="F147:I147"/>
    <mergeCell ref="J147:N147"/>
    <mergeCell ref="B159:D159"/>
    <mergeCell ref="E159:I159"/>
    <mergeCell ref="B160:D160"/>
    <mergeCell ref="E160:I160"/>
    <mergeCell ref="B161:D161"/>
    <mergeCell ref="E161:I161"/>
    <mergeCell ref="B150:D150"/>
    <mergeCell ref="F150:I150"/>
    <mergeCell ref="J150:N150"/>
    <mergeCell ref="B151:R151"/>
    <mergeCell ref="B152:R152"/>
    <mergeCell ref="B153:R153"/>
    <mergeCell ref="B165:D165"/>
    <mergeCell ref="E165:I165"/>
    <mergeCell ref="B166:D166"/>
    <mergeCell ref="E166:I166"/>
    <mergeCell ref="B167:D167"/>
    <mergeCell ref="E167:I167"/>
    <mergeCell ref="B162:D162"/>
    <mergeCell ref="E162:I162"/>
    <mergeCell ref="B163:D163"/>
    <mergeCell ref="E163:I163"/>
    <mergeCell ref="B164:D164"/>
    <mergeCell ref="E164:I164"/>
    <mergeCell ref="E172:I172"/>
    <mergeCell ref="E173:I173"/>
    <mergeCell ref="B174:D174"/>
    <mergeCell ref="E174:I174"/>
    <mergeCell ref="B175:D175"/>
    <mergeCell ref="E175:I175"/>
    <mergeCell ref="B168:D168"/>
    <mergeCell ref="E168:I168"/>
    <mergeCell ref="B169:D169"/>
    <mergeCell ref="E169:I169"/>
    <mergeCell ref="E170:I170"/>
    <mergeCell ref="E171:I171"/>
    <mergeCell ref="B179:D179"/>
    <mergeCell ref="E179:I179"/>
    <mergeCell ref="B180:D180"/>
    <mergeCell ref="E180:I180"/>
    <mergeCell ref="B181:D181"/>
    <mergeCell ref="E181:I181"/>
    <mergeCell ref="B176:D176"/>
    <mergeCell ref="E176:I176"/>
    <mergeCell ref="B177:D177"/>
    <mergeCell ref="E177:I177"/>
    <mergeCell ref="B178:D178"/>
    <mergeCell ref="E178:I178"/>
    <mergeCell ref="B185:D185"/>
    <mergeCell ref="E185:I185"/>
    <mergeCell ref="B186:D186"/>
    <mergeCell ref="E186:I186"/>
    <mergeCell ref="B187:J187"/>
    <mergeCell ref="B188:J188"/>
    <mergeCell ref="B182:D182"/>
    <mergeCell ref="E182:I182"/>
    <mergeCell ref="B183:D183"/>
    <mergeCell ref="E183:I183"/>
    <mergeCell ref="B184:D184"/>
    <mergeCell ref="E184:I184"/>
    <mergeCell ref="B202:L206"/>
    <mergeCell ref="B209:L213"/>
    <mergeCell ref="B216:L216"/>
    <mergeCell ref="G218:I218"/>
    <mergeCell ref="H220:I220"/>
    <mergeCell ref="H222:I222"/>
    <mergeCell ref="B189:J189"/>
    <mergeCell ref="B196:L196"/>
  </mergeCells>
  <dataValidations count="3">
    <dataValidation type="list" allowBlank="1" showInputMessage="1" showErrorMessage="1" sqref="P23:P38 J121:J136 R69:R78 R146:R150 L108:L111 M87:M93 J160:J186" xr:uid="{9D2FABB6-306F-4441-988D-5BC7F6A44754}">
      <formula1>$AH$2:$AH$3</formula1>
    </dataValidation>
    <dataValidation type="list" allowBlank="1" showInputMessage="1" showErrorMessage="1" sqref="E146:E150" xr:uid="{E4BCEF78-ED9B-4040-958D-3005044BFF03}">
      <formula1>$AK$2:$AK$4</formula1>
    </dataValidation>
    <dataValidation type="list" allowBlank="1" showInputMessage="1" showErrorMessage="1" sqref="O146:O150" xr:uid="{573E7B56-8538-44C0-B8CA-B64632DE24EE}">
      <formula1>$AI$2:$AI$7</formula1>
    </dataValidation>
  </dataValidations>
  <pageMargins left="0.7" right="0.7" top="0.75" bottom="0.75" header="0.3" footer="0.3"/>
  <pageSetup scale="29" fitToHeight="0" orientation="landscape" r:id="rId1"/>
  <rowBreaks count="10" manualBreakCount="10">
    <brk id="18" min="1" max="18" man="1"/>
    <brk id="41" min="1" max="18" man="1"/>
    <brk id="59" min="1" max="18" man="1"/>
    <brk id="83" min="1" max="18" man="1"/>
    <brk id="116" min="1" max="18" man="1"/>
    <brk id="141" min="1" max="18" man="1"/>
    <brk id="155" min="1" max="18" man="1"/>
    <brk id="175" min="1" max="18" man="1"/>
    <brk id="191" min="1" max="18" man="1"/>
    <brk id="193" min="1"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Option Button 1">
              <controlPr defaultSize="0" autoFill="0" autoLine="0" autoPict="0">
                <anchor moveWithCells="1">
                  <from>
                    <xdr:col>9</xdr:col>
                    <xdr:colOff>31750</xdr:colOff>
                    <xdr:row>60</xdr:row>
                    <xdr:rowOff>298450</xdr:rowOff>
                  </from>
                  <to>
                    <xdr:col>9</xdr:col>
                    <xdr:colOff>704850</xdr:colOff>
                    <xdr:row>62</xdr:row>
                    <xdr:rowOff>171450</xdr:rowOff>
                  </to>
                </anchor>
              </controlPr>
            </control>
          </mc:Choice>
        </mc:AlternateContent>
        <mc:AlternateContent xmlns:mc="http://schemas.openxmlformats.org/markup-compatibility/2006">
          <mc:Choice Requires="x14">
            <control shapeId="28674" r:id="rId5" name="Option Button 2">
              <controlPr defaultSize="0" autoFill="0" autoLine="0" autoPict="0">
                <anchor moveWithCells="1">
                  <from>
                    <xdr:col>9</xdr:col>
                    <xdr:colOff>38100</xdr:colOff>
                    <xdr:row>62</xdr:row>
                    <xdr:rowOff>400050</xdr:rowOff>
                  </from>
                  <to>
                    <xdr:col>9</xdr:col>
                    <xdr:colOff>374650</xdr:colOff>
                    <xdr:row>64</xdr:row>
                    <xdr:rowOff>69850</xdr:rowOff>
                  </to>
                </anchor>
              </controlPr>
            </control>
          </mc:Choice>
        </mc:AlternateContent>
        <mc:AlternateContent xmlns:mc="http://schemas.openxmlformats.org/markup-compatibility/2006">
          <mc:Choice Requires="x14">
            <control shapeId="28675" r:id="rId6" name="Option Button 3">
              <controlPr defaultSize="0" autoFill="0" autoLine="0" autoPict="0">
                <anchor moveWithCells="1">
                  <from>
                    <xdr:col>1</xdr:col>
                    <xdr:colOff>0</xdr:colOff>
                    <xdr:row>193</xdr:row>
                    <xdr:rowOff>0</xdr:rowOff>
                  </from>
                  <to>
                    <xdr:col>1</xdr:col>
                    <xdr:colOff>38100</xdr:colOff>
                    <xdr:row>194</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3F84C-8CFC-4946-8F25-F47BCA8DFFA5}">
  <sheetPr>
    <tabColor theme="9" tint="0.39997558519241921"/>
    <pageSetUpPr fitToPage="1"/>
  </sheetPr>
  <dimension ref="B2:AT222"/>
  <sheetViews>
    <sheetView zoomScale="57" zoomScaleNormal="57" workbookViewId="0">
      <selection activeCell="B2" sqref="B2"/>
    </sheetView>
  </sheetViews>
  <sheetFormatPr defaultColWidth="15.796875" defaultRowHeight="36" customHeight="1" x14ac:dyDescent="0.35"/>
  <cols>
    <col min="1" max="1" width="5.46484375" style="28" customWidth="1"/>
    <col min="2" max="2" width="23.19921875" style="28" customWidth="1"/>
    <col min="3" max="3" width="19.06640625" style="28" customWidth="1"/>
    <col min="4" max="4" width="18.796875" style="28" customWidth="1"/>
    <col min="5" max="5" width="19.59765625" style="28" customWidth="1"/>
    <col min="6" max="6" width="19.19921875" style="28" customWidth="1"/>
    <col min="7" max="7" width="15.796875" style="28"/>
    <col min="8" max="8" width="14.3984375" style="28" customWidth="1"/>
    <col min="9" max="9" width="34.6640625" style="28" customWidth="1"/>
    <col min="10" max="15" width="15.796875" style="28"/>
    <col min="16" max="16" width="18.19921875" style="28" customWidth="1"/>
    <col min="17" max="32" width="15.796875" style="28"/>
    <col min="33" max="33" width="8.19921875" style="28" customWidth="1"/>
    <col min="34" max="34" width="32.59765625" style="28" customWidth="1"/>
    <col min="35" max="35" width="15.796875" style="28"/>
    <col min="36" max="36" width="24.19921875" style="28" customWidth="1"/>
    <col min="37" max="16384" width="15.796875" style="28"/>
  </cols>
  <sheetData>
    <row r="2" spans="2:37" ht="36" customHeight="1" x14ac:dyDescent="0.35">
      <c r="B2" s="25" t="s">
        <v>225</v>
      </c>
      <c r="C2" s="26"/>
      <c r="D2" s="27"/>
      <c r="E2" s="27"/>
      <c r="F2" s="191"/>
      <c r="G2" s="27"/>
      <c r="H2" s="27"/>
      <c r="I2" s="27"/>
      <c r="J2" s="27"/>
      <c r="K2" s="27"/>
      <c r="L2" s="27"/>
      <c r="AH2" s="29" t="s">
        <v>145</v>
      </c>
      <c r="AI2" s="28" t="s">
        <v>146</v>
      </c>
      <c r="AJ2" s="28" t="s">
        <v>147</v>
      </c>
      <c r="AK2" s="28" t="s">
        <v>148</v>
      </c>
    </row>
    <row r="3" spans="2:37" ht="36" customHeight="1" x14ac:dyDescent="0.4">
      <c r="B3" s="26"/>
      <c r="C3" s="26"/>
      <c r="D3" s="26"/>
      <c r="E3" s="255"/>
      <c r="F3" s="255"/>
      <c r="G3" s="255"/>
      <c r="H3" s="255"/>
      <c r="AH3" s="29" t="s">
        <v>149</v>
      </c>
      <c r="AI3" s="28" t="s">
        <v>150</v>
      </c>
      <c r="AJ3" s="28" t="s">
        <v>151</v>
      </c>
      <c r="AK3" s="28" t="s">
        <v>152</v>
      </c>
    </row>
    <row r="4" spans="2:37" ht="36" customHeight="1" x14ac:dyDescent="0.4">
      <c r="B4" s="30" t="s">
        <v>23</v>
      </c>
      <c r="C4" s="31"/>
      <c r="D4" s="31"/>
      <c r="E4" s="32"/>
      <c r="F4" s="32"/>
      <c r="G4" s="32"/>
      <c r="H4" s="32"/>
      <c r="I4" s="33"/>
      <c r="J4" s="33"/>
      <c r="K4" s="33"/>
      <c r="L4" s="33"/>
      <c r="M4" s="33"/>
      <c r="N4" s="33"/>
      <c r="O4" s="33"/>
      <c r="P4" s="33"/>
      <c r="Q4" s="33"/>
      <c r="R4" s="33"/>
      <c r="S4" s="33"/>
      <c r="AI4" s="28" t="s">
        <v>153</v>
      </c>
      <c r="AK4" s="28" t="s">
        <v>154</v>
      </c>
    </row>
    <row r="5" spans="2:37" ht="36" customHeight="1" thickBot="1" x14ac:dyDescent="0.45">
      <c r="B5" s="255"/>
      <c r="C5" s="255"/>
      <c r="D5" s="375" t="s">
        <v>155</v>
      </c>
      <c r="E5" s="375"/>
      <c r="F5" s="255"/>
      <c r="G5" s="255"/>
      <c r="H5" s="255"/>
      <c r="AI5" s="28" t="s">
        <v>156</v>
      </c>
    </row>
    <row r="6" spans="2:37" ht="61.5" customHeight="1" x14ac:dyDescent="0.4">
      <c r="B6" s="223" t="s">
        <v>12</v>
      </c>
      <c r="C6" s="224" t="s">
        <v>124</v>
      </c>
      <c r="D6" s="218" t="s">
        <v>125</v>
      </c>
      <c r="E6" s="34" t="s">
        <v>237</v>
      </c>
      <c r="F6" s="35" t="s">
        <v>126</v>
      </c>
      <c r="G6" s="36"/>
      <c r="H6" s="199"/>
      <c r="I6" s="200"/>
      <c r="J6" s="200"/>
      <c r="K6" s="200"/>
      <c r="L6" s="200"/>
      <c r="AI6" s="28" t="s">
        <v>157</v>
      </c>
    </row>
    <row r="7" spans="2:37" ht="54" customHeight="1" thickBot="1" x14ac:dyDescent="0.4">
      <c r="B7" s="225" t="s">
        <v>39</v>
      </c>
      <c r="C7" s="226">
        <f>Q39-D7</f>
        <v>0</v>
      </c>
      <c r="D7" s="37"/>
      <c r="E7" s="226">
        <f>Q40</f>
        <v>0</v>
      </c>
      <c r="F7" s="229">
        <f>SUM(C7:E7)</f>
        <v>0</v>
      </c>
      <c r="G7" s="39"/>
      <c r="H7" s="201"/>
      <c r="I7" s="1"/>
      <c r="J7" s="198"/>
      <c r="K7" s="198"/>
      <c r="L7" s="198"/>
      <c r="M7" s="198"/>
      <c r="AI7" s="28" t="s">
        <v>158</v>
      </c>
    </row>
    <row r="8" spans="2:37" ht="52.5" customHeight="1" x14ac:dyDescent="0.35">
      <c r="B8" s="225" t="s">
        <v>128</v>
      </c>
      <c r="C8" s="226">
        <f>IFERROR(P49-D8,0)</f>
        <v>0</v>
      </c>
      <c r="D8" s="37"/>
      <c r="E8" s="226">
        <f>IFERROR(P50,0)</f>
        <v>0</v>
      </c>
      <c r="F8" s="229">
        <f t="shared" ref="F8:F15" si="0">SUM(C8:E8)</f>
        <v>0</v>
      </c>
      <c r="G8" s="39"/>
      <c r="H8" s="376" t="s">
        <v>116</v>
      </c>
      <c r="I8" s="377"/>
      <c r="J8" s="378">
        <f>'Prevention Master Summary'!B6</f>
        <v>0</v>
      </c>
      <c r="K8" s="379"/>
      <c r="L8" s="379"/>
      <c r="M8" s="380"/>
      <c r="N8" s="204"/>
    </row>
    <row r="9" spans="2:37" ht="57" customHeight="1" x14ac:dyDescent="0.35">
      <c r="B9" s="225" t="s">
        <v>129</v>
      </c>
      <c r="C9" s="226">
        <f>N99-D9</f>
        <v>0</v>
      </c>
      <c r="D9" s="37"/>
      <c r="E9" s="226">
        <f>N100</f>
        <v>0</v>
      </c>
      <c r="F9" s="229">
        <f t="shared" si="0"/>
        <v>0</v>
      </c>
      <c r="G9" s="39"/>
      <c r="H9" s="376" t="s">
        <v>117</v>
      </c>
      <c r="I9" s="377"/>
      <c r="J9" s="381">
        <f>'Prevention Master Summary'!B7</f>
        <v>0</v>
      </c>
      <c r="K9" s="382"/>
      <c r="L9" s="382"/>
      <c r="M9" s="383"/>
      <c r="N9" s="160"/>
    </row>
    <row r="10" spans="2:37" ht="57" customHeight="1" thickBot="1" x14ac:dyDescent="0.4">
      <c r="B10" s="225" t="s">
        <v>130</v>
      </c>
      <c r="C10" s="226">
        <f>M112-D10</f>
        <v>0</v>
      </c>
      <c r="D10" s="37"/>
      <c r="E10" s="226">
        <f>M113</f>
        <v>0</v>
      </c>
      <c r="F10" s="229">
        <f t="shared" si="0"/>
        <v>0</v>
      </c>
      <c r="G10" s="39"/>
      <c r="H10" s="376" t="s">
        <v>120</v>
      </c>
      <c r="I10" s="377"/>
      <c r="J10" s="384">
        <f>'Prevention Master Summary'!B10</f>
        <v>0</v>
      </c>
      <c r="K10" s="385"/>
      <c r="L10" s="385"/>
      <c r="M10" s="386"/>
      <c r="N10" s="159"/>
    </row>
    <row r="11" spans="2:37" ht="51" customHeight="1" x14ac:dyDescent="0.35">
      <c r="B11" s="225" t="s">
        <v>131</v>
      </c>
      <c r="C11" s="226">
        <f>K137-D11</f>
        <v>0</v>
      </c>
      <c r="D11" s="37"/>
      <c r="E11" s="226">
        <f>K138</f>
        <v>0</v>
      </c>
      <c r="F11" s="229">
        <f t="shared" si="0"/>
        <v>0</v>
      </c>
      <c r="G11" s="39"/>
      <c r="H11" s="201"/>
      <c r="I11" s="203"/>
      <c r="J11" s="158"/>
      <c r="K11" s="161"/>
      <c r="L11" s="161"/>
      <c r="M11" s="161"/>
      <c r="N11" s="161"/>
    </row>
    <row r="12" spans="2:37" ht="55.5" customHeight="1" x14ac:dyDescent="0.35">
      <c r="B12" s="225" t="s">
        <v>132</v>
      </c>
      <c r="C12" s="226">
        <f>S151-D12</f>
        <v>0</v>
      </c>
      <c r="D12" s="37"/>
      <c r="E12" s="226">
        <f>S152</f>
        <v>0</v>
      </c>
      <c r="F12" s="229">
        <f t="shared" si="0"/>
        <v>0</v>
      </c>
      <c r="G12" s="39"/>
      <c r="H12" s="201"/>
      <c r="I12" s="202"/>
      <c r="J12" s="201"/>
      <c r="K12" s="201"/>
      <c r="L12" s="201"/>
    </row>
    <row r="13" spans="2:37" ht="54" customHeight="1" x14ac:dyDescent="0.35">
      <c r="B13" s="225" t="s">
        <v>133</v>
      </c>
      <c r="C13" s="226">
        <f>K187-D13</f>
        <v>0</v>
      </c>
      <c r="D13" s="37"/>
      <c r="E13" s="226">
        <f>K188</f>
        <v>0</v>
      </c>
      <c r="F13" s="229">
        <f t="shared" si="0"/>
        <v>0</v>
      </c>
      <c r="G13" s="39"/>
      <c r="H13" s="201"/>
      <c r="I13" s="202"/>
      <c r="J13" s="201"/>
      <c r="K13" s="201"/>
      <c r="L13" s="201"/>
      <c r="M13" s="29"/>
      <c r="N13" s="29"/>
      <c r="O13" s="29"/>
    </row>
    <row r="14" spans="2:37" s="41" customFormat="1" ht="55.5" customHeight="1" x14ac:dyDescent="0.35">
      <c r="B14" s="225" t="s">
        <v>134</v>
      </c>
      <c r="C14" s="226">
        <f>SUM(C7:C13)</f>
        <v>0</v>
      </c>
      <c r="D14" s="38">
        <f>SUM(D7:D13)</f>
        <v>0</v>
      </c>
      <c r="E14" s="226">
        <f>SUM(E7:E13)</f>
        <v>0</v>
      </c>
      <c r="F14" s="229">
        <f>SUM(F7:F13)</f>
        <v>0</v>
      </c>
      <c r="G14" s="39"/>
      <c r="H14" s="42"/>
      <c r="I14" s="201"/>
      <c r="J14" s="201"/>
      <c r="K14" s="201"/>
      <c r="L14" s="42"/>
      <c r="M14" s="127"/>
      <c r="N14" s="127"/>
      <c r="O14" s="127"/>
      <c r="P14" s="127"/>
      <c r="Q14" s="127"/>
    </row>
    <row r="15" spans="2:37" ht="51" customHeight="1" x14ac:dyDescent="0.35">
      <c r="B15" s="225" t="s">
        <v>114</v>
      </c>
      <c r="C15" s="226">
        <f>J218-D15</f>
        <v>0</v>
      </c>
      <c r="D15" s="37"/>
      <c r="E15" s="226">
        <f>J220</f>
        <v>0</v>
      </c>
      <c r="F15" s="229">
        <f t="shared" si="0"/>
        <v>0</v>
      </c>
      <c r="G15" s="39"/>
      <c r="H15" s="201"/>
      <c r="I15" s="202"/>
      <c r="J15" s="201"/>
      <c r="K15" s="201"/>
      <c r="L15" s="201"/>
    </row>
    <row r="16" spans="2:37" ht="51" customHeight="1" thickBot="1" x14ac:dyDescent="0.4">
      <c r="B16" s="227" t="s">
        <v>135</v>
      </c>
      <c r="C16" s="228">
        <f>SUM(C14:C15)</f>
        <v>0</v>
      </c>
      <c r="D16" s="228">
        <f>SUM(D14:D15)</f>
        <v>0</v>
      </c>
      <c r="E16" s="228">
        <f>SUM(E14:E15)</f>
        <v>0</v>
      </c>
      <c r="F16" s="230">
        <f>SUM(F14:F15)</f>
        <v>0</v>
      </c>
      <c r="G16" s="42"/>
      <c r="H16" s="42"/>
      <c r="I16" s="42"/>
      <c r="J16" s="42"/>
      <c r="K16" s="42"/>
      <c r="L16" s="42"/>
    </row>
    <row r="18" spans="2:19" s="45" customFormat="1" ht="36" customHeight="1" x14ac:dyDescent="0.35">
      <c r="B18" s="43"/>
      <c r="C18" s="43"/>
      <c r="D18" s="43"/>
      <c r="E18" s="43"/>
      <c r="F18" s="43"/>
      <c r="G18" s="43"/>
      <c r="H18" s="43"/>
      <c r="I18" s="44"/>
      <c r="J18" s="44"/>
      <c r="K18" s="44"/>
      <c r="L18" s="44"/>
      <c r="M18" s="44"/>
    </row>
    <row r="19" spans="2:19" s="45" customFormat="1" ht="36" customHeight="1" x14ac:dyDescent="0.95">
      <c r="B19" s="46" t="s">
        <v>234</v>
      </c>
      <c r="C19" s="47"/>
      <c r="D19" s="47"/>
      <c r="E19" s="47"/>
      <c r="F19" s="47"/>
      <c r="G19" s="47"/>
      <c r="H19" s="47"/>
      <c r="I19" s="48"/>
      <c r="J19" s="48"/>
      <c r="K19" s="48"/>
      <c r="L19" s="48"/>
      <c r="M19" s="48"/>
      <c r="N19" s="49"/>
      <c r="O19" s="49"/>
      <c r="P19" s="49"/>
      <c r="Q19" s="49"/>
      <c r="R19" s="49"/>
      <c r="S19" s="49"/>
    </row>
    <row r="20" spans="2:19" s="45" customFormat="1" ht="36" customHeight="1" x14ac:dyDescent="0.4">
      <c r="B20" s="50"/>
      <c r="C20" s="50"/>
      <c r="D20" s="50"/>
      <c r="E20" s="50"/>
      <c r="F20" s="50"/>
      <c r="G20" s="50"/>
      <c r="H20" s="50"/>
      <c r="I20" s="51"/>
      <c r="J20" s="51"/>
    </row>
    <row r="21" spans="2:19" ht="36" customHeight="1" thickBot="1" x14ac:dyDescent="0.45">
      <c r="B21" s="52"/>
      <c r="C21" s="52"/>
      <c r="D21" s="52"/>
      <c r="E21" s="52"/>
      <c r="F21" s="52"/>
      <c r="G21" s="52"/>
      <c r="H21" s="52"/>
      <c r="I21" s="41"/>
      <c r="J21" s="41"/>
      <c r="K21" s="41"/>
      <c r="L21" s="41"/>
      <c r="M21" s="41"/>
      <c r="N21" s="41"/>
      <c r="O21" s="41"/>
    </row>
    <row r="22" spans="2:19" ht="80.25" customHeight="1" x14ac:dyDescent="0.35">
      <c r="B22" s="371" t="s">
        <v>159</v>
      </c>
      <c r="C22" s="372"/>
      <c r="D22" s="373"/>
      <c r="E22" s="374" t="s">
        <v>160</v>
      </c>
      <c r="F22" s="372"/>
      <c r="G22" s="372"/>
      <c r="H22" s="372"/>
      <c r="I22" s="372"/>
      <c r="J22" s="372"/>
      <c r="K22" s="372"/>
      <c r="L22" s="373"/>
      <c r="M22" s="54" t="s">
        <v>161</v>
      </c>
      <c r="N22" s="254" t="s">
        <v>162</v>
      </c>
      <c r="O22" s="54" t="s">
        <v>163</v>
      </c>
      <c r="P22" s="53" t="s">
        <v>164</v>
      </c>
      <c r="Q22" s="55" t="s">
        <v>165</v>
      </c>
    </row>
    <row r="23" spans="2:19" ht="160" customHeight="1" x14ac:dyDescent="0.35">
      <c r="B23" s="366"/>
      <c r="C23" s="366"/>
      <c r="D23" s="366"/>
      <c r="E23" s="367"/>
      <c r="F23" s="368"/>
      <c r="G23" s="368"/>
      <c r="H23" s="368"/>
      <c r="I23" s="368"/>
      <c r="J23" s="368"/>
      <c r="K23" s="368"/>
      <c r="L23" s="369"/>
      <c r="M23" s="219"/>
      <c r="N23" s="56"/>
      <c r="O23" s="57"/>
      <c r="P23" s="58"/>
      <c r="Q23" s="59">
        <f>ROUND((M23*N23*O23),0)</f>
        <v>0</v>
      </c>
    </row>
    <row r="24" spans="2:19" ht="160" customHeight="1" x14ac:dyDescent="0.35">
      <c r="B24" s="366"/>
      <c r="C24" s="366"/>
      <c r="D24" s="366"/>
      <c r="E24" s="367"/>
      <c r="F24" s="368"/>
      <c r="G24" s="368"/>
      <c r="H24" s="368"/>
      <c r="I24" s="368"/>
      <c r="J24" s="368"/>
      <c r="K24" s="368"/>
      <c r="L24" s="369"/>
      <c r="M24" s="219"/>
      <c r="N24" s="56"/>
      <c r="O24" s="57"/>
      <c r="P24" s="58"/>
      <c r="Q24" s="59">
        <f t="shared" ref="Q24:Q38" si="1">ROUND((M24*N24*O24),0)</f>
        <v>0</v>
      </c>
    </row>
    <row r="25" spans="2:19" ht="160" customHeight="1" x14ac:dyDescent="0.35">
      <c r="B25" s="366"/>
      <c r="C25" s="366"/>
      <c r="D25" s="366"/>
      <c r="E25" s="367"/>
      <c r="F25" s="368"/>
      <c r="G25" s="368"/>
      <c r="H25" s="368"/>
      <c r="I25" s="368"/>
      <c r="J25" s="368"/>
      <c r="K25" s="368"/>
      <c r="L25" s="369"/>
      <c r="M25" s="219"/>
      <c r="N25" s="56"/>
      <c r="O25" s="57"/>
      <c r="P25" s="58"/>
      <c r="Q25" s="59">
        <f t="shared" si="1"/>
        <v>0</v>
      </c>
    </row>
    <row r="26" spans="2:19" ht="160" customHeight="1" x14ac:dyDescent="0.35">
      <c r="B26" s="366"/>
      <c r="C26" s="366"/>
      <c r="D26" s="366"/>
      <c r="E26" s="367"/>
      <c r="F26" s="368"/>
      <c r="G26" s="368"/>
      <c r="H26" s="368"/>
      <c r="I26" s="368"/>
      <c r="J26" s="368"/>
      <c r="K26" s="368"/>
      <c r="L26" s="369"/>
      <c r="M26" s="219"/>
      <c r="N26" s="56"/>
      <c r="O26" s="57"/>
      <c r="P26" s="58"/>
      <c r="Q26" s="59">
        <f t="shared" si="1"/>
        <v>0</v>
      </c>
    </row>
    <row r="27" spans="2:19" ht="160" customHeight="1" x14ac:dyDescent="0.35">
      <c r="B27" s="366"/>
      <c r="C27" s="366"/>
      <c r="D27" s="366"/>
      <c r="E27" s="367"/>
      <c r="F27" s="368"/>
      <c r="G27" s="368"/>
      <c r="H27" s="368"/>
      <c r="I27" s="368"/>
      <c r="J27" s="368"/>
      <c r="K27" s="368"/>
      <c r="L27" s="369"/>
      <c r="M27" s="219"/>
      <c r="N27" s="56"/>
      <c r="O27" s="57"/>
      <c r="P27" s="58"/>
      <c r="Q27" s="59">
        <f t="shared" si="1"/>
        <v>0</v>
      </c>
      <c r="S27" s="60"/>
    </row>
    <row r="28" spans="2:19" ht="160" customHeight="1" x14ac:dyDescent="0.35">
      <c r="B28" s="366"/>
      <c r="C28" s="366"/>
      <c r="D28" s="366"/>
      <c r="E28" s="367"/>
      <c r="F28" s="368"/>
      <c r="G28" s="368"/>
      <c r="H28" s="368"/>
      <c r="I28" s="368"/>
      <c r="J28" s="368"/>
      <c r="K28" s="368"/>
      <c r="L28" s="369"/>
      <c r="M28" s="219"/>
      <c r="N28" s="56"/>
      <c r="O28" s="57"/>
      <c r="P28" s="58"/>
      <c r="Q28" s="59">
        <f t="shared" si="1"/>
        <v>0</v>
      </c>
      <c r="S28" s="60"/>
    </row>
    <row r="29" spans="2:19" ht="160" customHeight="1" x14ac:dyDescent="0.35">
      <c r="B29" s="366"/>
      <c r="C29" s="366"/>
      <c r="D29" s="366"/>
      <c r="E29" s="367"/>
      <c r="F29" s="368"/>
      <c r="G29" s="368"/>
      <c r="H29" s="368"/>
      <c r="I29" s="368"/>
      <c r="J29" s="368"/>
      <c r="K29" s="368"/>
      <c r="L29" s="369"/>
      <c r="M29" s="219"/>
      <c r="N29" s="56"/>
      <c r="O29" s="57"/>
      <c r="P29" s="58"/>
      <c r="Q29" s="59">
        <f t="shared" si="1"/>
        <v>0</v>
      </c>
    </row>
    <row r="30" spans="2:19" ht="160" customHeight="1" x14ac:dyDescent="0.35">
      <c r="B30" s="366"/>
      <c r="C30" s="366"/>
      <c r="D30" s="366"/>
      <c r="E30" s="367"/>
      <c r="F30" s="368"/>
      <c r="G30" s="368"/>
      <c r="H30" s="368"/>
      <c r="I30" s="368"/>
      <c r="J30" s="368"/>
      <c r="K30" s="368"/>
      <c r="L30" s="369"/>
      <c r="M30" s="219"/>
      <c r="N30" s="56"/>
      <c r="O30" s="57"/>
      <c r="P30" s="58"/>
      <c r="Q30" s="59">
        <f t="shared" si="1"/>
        <v>0</v>
      </c>
    </row>
    <row r="31" spans="2:19" ht="160" customHeight="1" x14ac:dyDescent="0.35">
      <c r="B31" s="366"/>
      <c r="C31" s="366"/>
      <c r="D31" s="366"/>
      <c r="E31" s="367"/>
      <c r="F31" s="368"/>
      <c r="G31" s="368"/>
      <c r="H31" s="368"/>
      <c r="I31" s="368"/>
      <c r="J31" s="368"/>
      <c r="K31" s="368"/>
      <c r="L31" s="369"/>
      <c r="M31" s="219"/>
      <c r="N31" s="56"/>
      <c r="O31" s="57"/>
      <c r="P31" s="58"/>
      <c r="Q31" s="59">
        <f t="shared" si="1"/>
        <v>0</v>
      </c>
    </row>
    <row r="32" spans="2:19" ht="160" customHeight="1" x14ac:dyDescent="0.35">
      <c r="B32" s="366"/>
      <c r="C32" s="366"/>
      <c r="D32" s="366"/>
      <c r="E32" s="367"/>
      <c r="F32" s="368"/>
      <c r="G32" s="368"/>
      <c r="H32" s="368"/>
      <c r="I32" s="368"/>
      <c r="J32" s="368"/>
      <c r="K32" s="368"/>
      <c r="L32" s="369"/>
      <c r="M32" s="219"/>
      <c r="N32" s="56"/>
      <c r="O32" s="57"/>
      <c r="P32" s="58"/>
      <c r="Q32" s="59">
        <f t="shared" si="1"/>
        <v>0</v>
      </c>
    </row>
    <row r="33" spans="2:20" ht="160" customHeight="1" x14ac:dyDescent="0.35">
      <c r="B33" s="366"/>
      <c r="C33" s="366"/>
      <c r="D33" s="366"/>
      <c r="E33" s="367"/>
      <c r="F33" s="368"/>
      <c r="G33" s="368"/>
      <c r="H33" s="368"/>
      <c r="I33" s="368"/>
      <c r="J33" s="368"/>
      <c r="K33" s="368"/>
      <c r="L33" s="369"/>
      <c r="M33" s="219"/>
      <c r="N33" s="56"/>
      <c r="O33" s="57"/>
      <c r="P33" s="58"/>
      <c r="Q33" s="59">
        <f t="shared" si="1"/>
        <v>0</v>
      </c>
    </row>
    <row r="34" spans="2:20" ht="172" customHeight="1" x14ac:dyDescent="0.35">
      <c r="B34" s="366"/>
      <c r="C34" s="366"/>
      <c r="D34" s="366"/>
      <c r="E34" s="367"/>
      <c r="F34" s="368"/>
      <c r="G34" s="368"/>
      <c r="H34" s="368"/>
      <c r="I34" s="368"/>
      <c r="J34" s="368"/>
      <c r="K34" s="368"/>
      <c r="L34" s="369"/>
      <c r="M34" s="219"/>
      <c r="N34" s="56"/>
      <c r="O34" s="57"/>
      <c r="P34" s="58"/>
      <c r="Q34" s="59">
        <f t="shared" si="1"/>
        <v>0</v>
      </c>
    </row>
    <row r="35" spans="2:20" ht="160" customHeight="1" x14ac:dyDescent="0.35">
      <c r="B35" s="366"/>
      <c r="C35" s="366"/>
      <c r="D35" s="366"/>
      <c r="E35" s="367"/>
      <c r="F35" s="368"/>
      <c r="G35" s="368"/>
      <c r="H35" s="368"/>
      <c r="I35" s="368"/>
      <c r="J35" s="368"/>
      <c r="K35" s="368"/>
      <c r="L35" s="369"/>
      <c r="M35" s="219"/>
      <c r="N35" s="56"/>
      <c r="O35" s="57"/>
      <c r="P35" s="58"/>
      <c r="Q35" s="59">
        <f t="shared" si="1"/>
        <v>0</v>
      </c>
    </row>
    <row r="36" spans="2:20" ht="160" customHeight="1" x14ac:dyDescent="0.35">
      <c r="B36" s="366"/>
      <c r="C36" s="366"/>
      <c r="D36" s="366"/>
      <c r="E36" s="367"/>
      <c r="F36" s="368"/>
      <c r="G36" s="368"/>
      <c r="H36" s="368"/>
      <c r="I36" s="368"/>
      <c r="J36" s="368"/>
      <c r="K36" s="368"/>
      <c r="L36" s="369"/>
      <c r="M36" s="219"/>
      <c r="N36" s="56"/>
      <c r="O36" s="57"/>
      <c r="P36" s="58"/>
      <c r="Q36" s="59">
        <f t="shared" si="1"/>
        <v>0</v>
      </c>
    </row>
    <row r="37" spans="2:20" ht="160" customHeight="1" x14ac:dyDescent="0.35">
      <c r="B37" s="366"/>
      <c r="C37" s="366"/>
      <c r="D37" s="366"/>
      <c r="E37" s="367"/>
      <c r="F37" s="368"/>
      <c r="G37" s="368"/>
      <c r="H37" s="368"/>
      <c r="I37" s="368"/>
      <c r="J37" s="368"/>
      <c r="K37" s="368"/>
      <c r="L37" s="369"/>
      <c r="M37" s="219"/>
      <c r="N37" s="56"/>
      <c r="O37" s="57"/>
      <c r="P37" s="58"/>
      <c r="Q37" s="59">
        <f t="shared" si="1"/>
        <v>0</v>
      </c>
    </row>
    <row r="38" spans="2:20" ht="160" customHeight="1" x14ac:dyDescent="0.35">
      <c r="B38" s="366"/>
      <c r="C38" s="366"/>
      <c r="D38" s="366"/>
      <c r="E38" s="367"/>
      <c r="F38" s="368"/>
      <c r="G38" s="368"/>
      <c r="H38" s="368"/>
      <c r="I38" s="368"/>
      <c r="J38" s="368"/>
      <c r="K38" s="368"/>
      <c r="L38" s="369"/>
      <c r="M38" s="219"/>
      <c r="N38" s="56"/>
      <c r="O38" s="57"/>
      <c r="P38" s="58"/>
      <c r="Q38" s="59">
        <f t="shared" si="1"/>
        <v>0</v>
      </c>
    </row>
    <row r="39" spans="2:20" ht="36" customHeight="1" x14ac:dyDescent="0.35">
      <c r="B39" s="370" t="s">
        <v>235</v>
      </c>
      <c r="C39" s="319"/>
      <c r="D39" s="319"/>
      <c r="E39" s="319"/>
      <c r="F39" s="319"/>
      <c r="G39" s="319"/>
      <c r="H39" s="319"/>
      <c r="I39" s="319"/>
      <c r="J39" s="319"/>
      <c r="K39" s="319"/>
      <c r="L39" s="319"/>
      <c r="M39" s="319"/>
      <c r="N39" s="319"/>
      <c r="O39" s="319"/>
      <c r="P39" s="320"/>
      <c r="Q39" s="231">
        <f>ROUND(SUMIF(P23:P38,AH2,Q23:Q38),0)</f>
        <v>0</v>
      </c>
    </row>
    <row r="40" spans="2:20" ht="36" customHeight="1" x14ac:dyDescent="0.35">
      <c r="B40" s="370" t="s">
        <v>166</v>
      </c>
      <c r="C40" s="319"/>
      <c r="D40" s="319"/>
      <c r="E40" s="319"/>
      <c r="F40" s="319"/>
      <c r="G40" s="319"/>
      <c r="H40" s="319"/>
      <c r="I40" s="319"/>
      <c r="J40" s="319"/>
      <c r="K40" s="319"/>
      <c r="L40" s="319"/>
      <c r="M40" s="319"/>
      <c r="N40" s="319"/>
      <c r="O40" s="319"/>
      <c r="P40" s="320"/>
      <c r="Q40" s="231">
        <f>ROUND(SUMIF(P23:P38,AH3,Q23:Q38),0)</f>
        <v>0</v>
      </c>
    </row>
    <row r="41" spans="2:20" ht="36" customHeight="1" thickBot="1" x14ac:dyDescent="0.4">
      <c r="B41" s="359" t="s">
        <v>167</v>
      </c>
      <c r="C41" s="360"/>
      <c r="D41" s="360"/>
      <c r="E41" s="360"/>
      <c r="F41" s="360"/>
      <c r="G41" s="360"/>
      <c r="H41" s="360"/>
      <c r="I41" s="360"/>
      <c r="J41" s="360"/>
      <c r="K41" s="360"/>
      <c r="L41" s="360"/>
      <c r="M41" s="360"/>
      <c r="N41" s="360"/>
      <c r="O41" s="360"/>
      <c r="P41" s="361"/>
      <c r="Q41" s="232">
        <f>SUM(Q39:Q40)</f>
        <v>0</v>
      </c>
    </row>
    <row r="42" spans="2:20" ht="36" customHeight="1" x14ac:dyDescent="0.4">
      <c r="B42" s="61"/>
      <c r="C42" s="61"/>
      <c r="D42" s="61"/>
      <c r="E42" s="61"/>
      <c r="F42" s="61"/>
      <c r="G42" s="61"/>
      <c r="H42" s="61"/>
      <c r="I42" s="61"/>
      <c r="J42" s="61"/>
      <c r="K42" s="61"/>
      <c r="L42" s="61"/>
      <c r="M42" s="61"/>
      <c r="N42" s="61"/>
      <c r="O42" s="62"/>
    </row>
    <row r="43" spans="2:20" ht="36" customHeight="1" x14ac:dyDescent="0.95">
      <c r="B43" s="64" t="s">
        <v>128</v>
      </c>
      <c r="C43" s="63"/>
      <c r="D43" s="63"/>
      <c r="E43" s="63"/>
      <c r="F43" s="63"/>
      <c r="G43" s="63"/>
      <c r="H43" s="63"/>
      <c r="I43" s="29"/>
      <c r="J43" s="29"/>
      <c r="K43" s="29"/>
      <c r="L43" s="29"/>
      <c r="M43" s="29"/>
      <c r="N43" s="29"/>
      <c r="O43" s="65"/>
    </row>
    <row r="44" spans="2:20" ht="36" customHeight="1" x14ac:dyDescent="0.4">
      <c r="B44" s="66"/>
      <c r="C44" s="66"/>
      <c r="D44" s="66"/>
      <c r="E44" s="66"/>
      <c r="F44" s="66"/>
      <c r="G44" s="66"/>
      <c r="H44" s="66"/>
      <c r="I44" s="70"/>
      <c r="J44" s="70"/>
      <c r="K44" s="70"/>
      <c r="L44" s="70"/>
      <c r="M44" s="70"/>
      <c r="N44" s="362" t="s">
        <v>168</v>
      </c>
      <c r="O44" s="362"/>
      <c r="P44" s="362"/>
      <c r="Q44" s="362"/>
      <c r="T44" s="60"/>
    </row>
    <row r="45" spans="2:20" ht="36" customHeight="1" x14ac:dyDescent="0.35">
      <c r="J45" s="67"/>
      <c r="K45" s="68"/>
      <c r="L45" s="68"/>
      <c r="M45" s="41"/>
      <c r="N45" s="41"/>
      <c r="O45" s="69" t="s">
        <v>169</v>
      </c>
      <c r="P45" s="363">
        <v>0</v>
      </c>
      <c r="Q45" s="363"/>
      <c r="S45" s="60"/>
    </row>
    <row r="46" spans="2:20" ht="36" customHeight="1" x14ac:dyDescent="0.35">
      <c r="K46" s="28" t="s">
        <v>170</v>
      </c>
      <c r="O46" s="69" t="s">
        <v>171</v>
      </c>
      <c r="P46" s="364"/>
      <c r="Q46" s="364"/>
    </row>
    <row r="48" spans="2:20" ht="36" customHeight="1" x14ac:dyDescent="0.4">
      <c r="L48" s="28" t="s">
        <v>170</v>
      </c>
      <c r="N48" s="365" t="s">
        <v>172</v>
      </c>
      <c r="O48" s="365"/>
      <c r="P48" s="365"/>
      <c r="Q48" s="365"/>
    </row>
    <row r="49" spans="2:19" ht="36" customHeight="1" x14ac:dyDescent="0.35">
      <c r="O49" s="69" t="s">
        <v>173</v>
      </c>
      <c r="P49" s="345" t="e">
        <f>ROUND(IF(P45&gt;0,Q39*P45,(P46*(Q39/Q41))),0)</f>
        <v>#DIV/0!</v>
      </c>
      <c r="Q49" s="345"/>
    </row>
    <row r="50" spans="2:19" ht="36" customHeight="1" x14ac:dyDescent="0.35">
      <c r="O50" s="69" t="s">
        <v>174</v>
      </c>
      <c r="P50" s="345" t="e">
        <f>ROUND(IF(P45&gt;0,Q40*P45,(P46*(Q40/Q41))),0)</f>
        <v>#DIV/0!</v>
      </c>
      <c r="Q50" s="345"/>
    </row>
    <row r="51" spans="2:19" ht="36" customHeight="1" x14ac:dyDescent="0.35">
      <c r="O51" s="69" t="s">
        <v>175</v>
      </c>
      <c r="P51" s="345" t="e">
        <f>SUM(P49:P50)</f>
        <v>#DIV/0!</v>
      </c>
      <c r="Q51" s="345"/>
    </row>
    <row r="52" spans="2:19" ht="36" customHeight="1" x14ac:dyDescent="0.4">
      <c r="B52" s="63" t="s">
        <v>176</v>
      </c>
      <c r="C52" s="70"/>
      <c r="D52" s="70"/>
      <c r="E52" s="70"/>
      <c r="F52" s="70"/>
      <c r="G52" s="70"/>
      <c r="H52" s="70"/>
      <c r="I52" s="66"/>
      <c r="J52" s="70"/>
      <c r="K52" s="70"/>
      <c r="L52" s="70"/>
      <c r="M52" s="70"/>
      <c r="N52" s="70"/>
      <c r="O52" s="70"/>
      <c r="P52" s="65"/>
    </row>
    <row r="53" spans="2:19" ht="36" customHeight="1" x14ac:dyDescent="0.35">
      <c r="B53" s="346"/>
      <c r="C53" s="347"/>
      <c r="D53" s="347"/>
      <c r="E53" s="347"/>
      <c r="F53" s="347"/>
      <c r="G53" s="347"/>
      <c r="H53" s="347"/>
      <c r="I53" s="347"/>
      <c r="J53" s="347"/>
      <c r="K53" s="347"/>
      <c r="L53" s="347"/>
      <c r="M53" s="347"/>
      <c r="N53" s="348"/>
      <c r="O53" s="71"/>
    </row>
    <row r="54" spans="2:19" ht="36" customHeight="1" x14ac:dyDescent="0.35">
      <c r="B54" s="349"/>
      <c r="C54" s="350"/>
      <c r="D54" s="350"/>
      <c r="E54" s="350"/>
      <c r="F54" s="350"/>
      <c r="G54" s="350"/>
      <c r="H54" s="350"/>
      <c r="I54" s="350"/>
      <c r="J54" s="350"/>
      <c r="K54" s="350"/>
      <c r="L54" s="350"/>
      <c r="M54" s="350"/>
      <c r="N54" s="351"/>
      <c r="O54" s="71"/>
      <c r="P54" s="72"/>
    </row>
    <row r="55" spans="2:19" ht="36" customHeight="1" x14ac:dyDescent="0.35">
      <c r="B55" s="349"/>
      <c r="C55" s="350"/>
      <c r="D55" s="350"/>
      <c r="E55" s="350"/>
      <c r="F55" s="350"/>
      <c r="G55" s="350"/>
      <c r="H55" s="350"/>
      <c r="I55" s="350"/>
      <c r="J55" s="350"/>
      <c r="K55" s="350"/>
      <c r="L55" s="350"/>
      <c r="M55" s="350"/>
      <c r="N55" s="351"/>
      <c r="O55" s="71"/>
      <c r="P55" s="73"/>
    </row>
    <row r="56" spans="2:19" ht="36" customHeight="1" x14ac:dyDescent="0.35">
      <c r="B56" s="349"/>
      <c r="C56" s="350"/>
      <c r="D56" s="350"/>
      <c r="E56" s="350"/>
      <c r="F56" s="350"/>
      <c r="G56" s="350"/>
      <c r="H56" s="350"/>
      <c r="I56" s="350"/>
      <c r="J56" s="350"/>
      <c r="K56" s="350"/>
      <c r="L56" s="350"/>
      <c r="M56" s="350"/>
      <c r="N56" s="351"/>
      <c r="O56" s="71"/>
    </row>
    <row r="57" spans="2:19" ht="36" customHeight="1" x14ac:dyDescent="0.35">
      <c r="B57" s="352"/>
      <c r="C57" s="353"/>
      <c r="D57" s="353"/>
      <c r="E57" s="353"/>
      <c r="F57" s="353"/>
      <c r="G57" s="353"/>
      <c r="H57" s="353"/>
      <c r="I57" s="353"/>
      <c r="J57" s="353"/>
      <c r="K57" s="353"/>
      <c r="L57" s="353"/>
      <c r="M57" s="353"/>
      <c r="N57" s="354"/>
      <c r="O57" s="71"/>
    </row>
    <row r="58" spans="2:19" s="29" customFormat="1" ht="36" customHeight="1" x14ac:dyDescent="0.35">
      <c r="J58" s="67"/>
      <c r="K58" s="67"/>
      <c r="L58" s="74"/>
      <c r="M58" s="74"/>
      <c r="N58" s="41"/>
      <c r="O58" s="41"/>
      <c r="P58" s="75"/>
    </row>
    <row r="59" spans="2:19" s="41" customFormat="1" ht="36" customHeight="1" x14ac:dyDescent="0.35"/>
    <row r="60" spans="2:19" s="41" customFormat="1" ht="36" customHeight="1" x14ac:dyDescent="0.95">
      <c r="B60" s="46" t="s">
        <v>49</v>
      </c>
      <c r="C60" s="47"/>
      <c r="D60" s="47"/>
      <c r="E60" s="47"/>
      <c r="F60" s="47"/>
      <c r="G60" s="47"/>
      <c r="H60" s="47"/>
      <c r="I60" s="76"/>
      <c r="J60" s="76"/>
      <c r="K60" s="76"/>
      <c r="L60" s="76"/>
      <c r="M60" s="76"/>
      <c r="N60" s="76"/>
      <c r="O60" s="76"/>
      <c r="P60" s="76"/>
      <c r="Q60" s="76"/>
      <c r="R60" s="77"/>
      <c r="S60" s="77"/>
    </row>
    <row r="61" spans="2:19" s="41" customFormat="1" ht="36" customHeight="1" x14ac:dyDescent="0.4">
      <c r="B61" s="40"/>
      <c r="C61" s="40"/>
      <c r="D61" s="40"/>
      <c r="E61" s="40"/>
      <c r="F61" s="40"/>
      <c r="G61" s="40"/>
      <c r="H61" s="40"/>
      <c r="I61" s="40"/>
      <c r="J61" s="40"/>
      <c r="K61" s="40"/>
      <c r="L61" s="40"/>
    </row>
    <row r="62" spans="2:19" s="78" customFormat="1" ht="34.5" customHeight="1" x14ac:dyDescent="0.7">
      <c r="I62" s="258" t="s">
        <v>177</v>
      </c>
      <c r="J62" s="389"/>
      <c r="L62" s="79"/>
      <c r="M62" s="79"/>
      <c r="N62" s="79"/>
      <c r="Q62" s="40"/>
      <c r="R62" s="40"/>
      <c r="S62" s="40"/>
    </row>
    <row r="63" spans="2:19" s="78" customFormat="1" ht="36" customHeight="1" x14ac:dyDescent="0.4">
      <c r="I63" s="80"/>
      <c r="J63" s="81" t="s">
        <v>178</v>
      </c>
      <c r="K63" s="82"/>
      <c r="L63" s="190" t="s">
        <v>179</v>
      </c>
      <c r="M63" s="259"/>
      <c r="N63" s="40"/>
      <c r="O63" s="40"/>
      <c r="P63" s="83"/>
      <c r="Q63" s="83"/>
      <c r="R63" s="83"/>
    </row>
    <row r="64" spans="2:19" s="78" customFormat="1" ht="36" customHeight="1" x14ac:dyDescent="0.5">
      <c r="B64" s="84"/>
      <c r="C64" s="84"/>
      <c r="D64" s="84"/>
      <c r="E64" s="84"/>
      <c r="F64" s="84"/>
      <c r="G64" s="84"/>
      <c r="H64" s="84"/>
      <c r="J64" s="242"/>
      <c r="N64" s="85"/>
      <c r="O64" s="85"/>
      <c r="P64" s="83"/>
      <c r="Q64" s="83"/>
      <c r="R64" s="83"/>
    </row>
    <row r="65" spans="2:20" s="78" customFormat="1" ht="36" customHeight="1" x14ac:dyDescent="0.35">
      <c r="B65" s="84"/>
      <c r="C65" s="84"/>
      <c r="D65" s="84"/>
      <c r="E65" s="84"/>
      <c r="F65" s="84"/>
      <c r="G65" s="84"/>
      <c r="H65" s="84"/>
      <c r="I65" s="86"/>
      <c r="J65" s="87" t="s">
        <v>180</v>
      </c>
      <c r="K65" s="88"/>
      <c r="L65" s="83"/>
      <c r="M65" s="259"/>
      <c r="N65" s="85"/>
      <c r="O65" s="85"/>
      <c r="P65" s="83"/>
      <c r="Q65" s="83"/>
      <c r="R65" s="83"/>
    </row>
    <row r="66" spans="2:20" s="78" customFormat="1" ht="36" customHeight="1" thickBot="1" x14ac:dyDescent="0.45">
      <c r="B66" s="355" t="s">
        <v>52</v>
      </c>
      <c r="C66" s="355"/>
      <c r="D66" s="355"/>
      <c r="E66" s="355"/>
      <c r="F66" s="355"/>
      <c r="G66" s="355"/>
      <c r="H66" s="355"/>
      <c r="I66" s="355"/>
      <c r="J66" s="355"/>
      <c r="K66" s="355"/>
      <c r="L66" s="355"/>
      <c r="M66" s="355"/>
      <c r="N66" s="355"/>
      <c r="O66" s="355"/>
      <c r="P66" s="355"/>
      <c r="Q66" s="355"/>
      <c r="R66" s="355"/>
      <c r="S66" s="355"/>
    </row>
    <row r="67" spans="2:20" s="78" customFormat="1" ht="36" customHeight="1" x14ac:dyDescent="0.35">
      <c r="R67" s="41"/>
      <c r="S67" s="41"/>
    </row>
    <row r="68" spans="2:20" s="91" customFormat="1" ht="47.25" customHeight="1" x14ac:dyDescent="0.35">
      <c r="B68" s="309" t="s">
        <v>181</v>
      </c>
      <c r="C68" s="310"/>
      <c r="D68" s="310"/>
      <c r="E68" s="317"/>
      <c r="F68" s="356" t="s">
        <v>160</v>
      </c>
      <c r="G68" s="357"/>
      <c r="H68" s="357"/>
      <c r="I68" s="358"/>
      <c r="J68" s="262" t="s">
        <v>182</v>
      </c>
      <c r="K68" s="262" t="s">
        <v>183</v>
      </c>
      <c r="L68" s="262" t="s">
        <v>184</v>
      </c>
      <c r="M68" s="89" t="s">
        <v>185</v>
      </c>
      <c r="N68" s="89" t="s">
        <v>186</v>
      </c>
      <c r="O68" s="89" t="s">
        <v>187</v>
      </c>
      <c r="P68" s="89" t="s">
        <v>188</v>
      </c>
      <c r="Q68" s="89" t="s">
        <v>189</v>
      </c>
      <c r="R68" s="89" t="s">
        <v>164</v>
      </c>
      <c r="S68" s="89" t="s">
        <v>190</v>
      </c>
      <c r="T68" s="90"/>
    </row>
    <row r="69" spans="2:20" s="97" customFormat="1" ht="160" customHeight="1" x14ac:dyDescent="0.4">
      <c r="B69" s="341"/>
      <c r="C69" s="342"/>
      <c r="D69" s="342"/>
      <c r="E69" s="343"/>
      <c r="F69" s="341"/>
      <c r="G69" s="342"/>
      <c r="H69" s="342"/>
      <c r="I69" s="343"/>
      <c r="J69" s="92"/>
      <c r="K69" s="92"/>
      <c r="L69" s="92"/>
      <c r="M69" s="93"/>
      <c r="N69" s="93"/>
      <c r="O69" s="93"/>
      <c r="P69" s="94"/>
      <c r="Q69" s="94"/>
      <c r="R69" s="58"/>
      <c r="S69" s="95">
        <f>ROUND((M69+N69+O69+P69+Q69),0)</f>
        <v>0</v>
      </c>
      <c r="T69" s="96"/>
    </row>
    <row r="70" spans="2:20" s="97" customFormat="1" ht="160" customHeight="1" x14ac:dyDescent="0.4">
      <c r="B70" s="341"/>
      <c r="C70" s="342"/>
      <c r="D70" s="342"/>
      <c r="E70" s="343"/>
      <c r="F70" s="341"/>
      <c r="G70" s="342"/>
      <c r="H70" s="342"/>
      <c r="I70" s="343"/>
      <c r="J70" s="92"/>
      <c r="K70" s="92"/>
      <c r="L70" s="92"/>
      <c r="M70" s="93"/>
      <c r="N70" s="93"/>
      <c r="O70" s="93"/>
      <c r="P70" s="94"/>
      <c r="Q70" s="94"/>
      <c r="R70" s="58"/>
      <c r="S70" s="95">
        <f t="shared" ref="S70:S78" si="2">ROUND((M70+N70+O70+P70+Q70),0)</f>
        <v>0</v>
      </c>
      <c r="T70" s="96"/>
    </row>
    <row r="71" spans="2:20" s="97" customFormat="1" ht="160" customHeight="1" x14ac:dyDescent="0.4">
      <c r="B71" s="341"/>
      <c r="C71" s="342"/>
      <c r="D71" s="342"/>
      <c r="E71" s="343"/>
      <c r="F71" s="341"/>
      <c r="G71" s="342"/>
      <c r="H71" s="342"/>
      <c r="I71" s="343"/>
      <c r="J71" s="92"/>
      <c r="K71" s="92"/>
      <c r="L71" s="92"/>
      <c r="M71" s="93"/>
      <c r="N71" s="93"/>
      <c r="O71" s="93"/>
      <c r="P71" s="94"/>
      <c r="Q71" s="94"/>
      <c r="R71" s="58"/>
      <c r="S71" s="95">
        <f t="shared" si="2"/>
        <v>0</v>
      </c>
      <c r="T71" s="96"/>
    </row>
    <row r="72" spans="2:20" s="97" customFormat="1" ht="160" customHeight="1" x14ac:dyDescent="0.4">
      <c r="B72" s="341"/>
      <c r="C72" s="342"/>
      <c r="D72" s="342"/>
      <c r="E72" s="343"/>
      <c r="F72" s="341"/>
      <c r="G72" s="342"/>
      <c r="H72" s="342"/>
      <c r="I72" s="343"/>
      <c r="J72" s="92"/>
      <c r="K72" s="92"/>
      <c r="L72" s="92"/>
      <c r="M72" s="93"/>
      <c r="N72" s="93"/>
      <c r="O72" s="93"/>
      <c r="P72" s="94"/>
      <c r="Q72" s="94"/>
      <c r="R72" s="58"/>
      <c r="S72" s="95">
        <f t="shared" si="2"/>
        <v>0</v>
      </c>
      <c r="T72" s="96"/>
    </row>
    <row r="73" spans="2:20" s="97" customFormat="1" ht="160" customHeight="1" x14ac:dyDescent="0.4">
      <c r="B73" s="341"/>
      <c r="C73" s="342"/>
      <c r="D73" s="342"/>
      <c r="E73" s="343"/>
      <c r="F73" s="341"/>
      <c r="G73" s="342"/>
      <c r="H73" s="342"/>
      <c r="I73" s="343"/>
      <c r="J73" s="92"/>
      <c r="K73" s="92"/>
      <c r="L73" s="92"/>
      <c r="M73" s="93"/>
      <c r="N73" s="93"/>
      <c r="O73" s="93"/>
      <c r="P73" s="94"/>
      <c r="Q73" s="94"/>
      <c r="R73" s="58"/>
      <c r="S73" s="95">
        <f t="shared" si="2"/>
        <v>0</v>
      </c>
      <c r="T73" s="96"/>
    </row>
    <row r="74" spans="2:20" s="97" customFormat="1" ht="160" customHeight="1" x14ac:dyDescent="0.4">
      <c r="B74" s="341"/>
      <c r="C74" s="342"/>
      <c r="D74" s="342"/>
      <c r="E74" s="343"/>
      <c r="F74" s="341"/>
      <c r="G74" s="342"/>
      <c r="H74" s="342"/>
      <c r="I74" s="343"/>
      <c r="J74" s="92"/>
      <c r="K74" s="92"/>
      <c r="L74" s="92"/>
      <c r="M74" s="93"/>
      <c r="N74" s="93"/>
      <c r="O74" s="93"/>
      <c r="P74" s="94"/>
      <c r="Q74" s="94"/>
      <c r="R74" s="58"/>
      <c r="S74" s="95">
        <f t="shared" si="2"/>
        <v>0</v>
      </c>
      <c r="T74" s="96"/>
    </row>
    <row r="75" spans="2:20" s="97" customFormat="1" ht="160" customHeight="1" x14ac:dyDescent="0.4">
      <c r="B75" s="341"/>
      <c r="C75" s="342"/>
      <c r="D75" s="342"/>
      <c r="E75" s="343"/>
      <c r="F75" s="341"/>
      <c r="G75" s="342"/>
      <c r="H75" s="342"/>
      <c r="I75" s="343"/>
      <c r="J75" s="92"/>
      <c r="K75" s="92"/>
      <c r="L75" s="92"/>
      <c r="M75" s="93"/>
      <c r="N75" s="93"/>
      <c r="O75" s="93"/>
      <c r="P75" s="94"/>
      <c r="Q75" s="94"/>
      <c r="R75" s="58"/>
      <c r="S75" s="95">
        <f t="shared" si="2"/>
        <v>0</v>
      </c>
    </row>
    <row r="76" spans="2:20" s="78" customFormat="1" ht="160" customHeight="1" x14ac:dyDescent="0.35">
      <c r="B76" s="341"/>
      <c r="C76" s="342"/>
      <c r="D76" s="342"/>
      <c r="E76" s="343"/>
      <c r="F76" s="341"/>
      <c r="G76" s="342"/>
      <c r="H76" s="342"/>
      <c r="I76" s="343"/>
      <c r="J76" s="92"/>
      <c r="K76" s="92"/>
      <c r="L76" s="92"/>
      <c r="M76" s="93"/>
      <c r="N76" s="93"/>
      <c r="O76" s="93"/>
      <c r="P76" s="94"/>
      <c r="Q76" s="94"/>
      <c r="R76" s="58"/>
      <c r="S76" s="95">
        <f t="shared" si="2"/>
        <v>0</v>
      </c>
    </row>
    <row r="77" spans="2:20" s="78" customFormat="1" ht="160" customHeight="1" x14ac:dyDescent="0.35">
      <c r="B77" s="341"/>
      <c r="C77" s="342"/>
      <c r="D77" s="342"/>
      <c r="E77" s="343"/>
      <c r="F77" s="341"/>
      <c r="G77" s="342"/>
      <c r="H77" s="342"/>
      <c r="I77" s="343"/>
      <c r="J77" s="92"/>
      <c r="K77" s="92"/>
      <c r="L77" s="92"/>
      <c r="M77" s="93"/>
      <c r="N77" s="93"/>
      <c r="O77" s="93"/>
      <c r="P77" s="94"/>
      <c r="Q77" s="94"/>
      <c r="R77" s="58"/>
      <c r="S77" s="95">
        <f t="shared" si="2"/>
        <v>0</v>
      </c>
    </row>
    <row r="78" spans="2:20" s="78" customFormat="1" ht="160" customHeight="1" x14ac:dyDescent="0.35">
      <c r="B78" s="341"/>
      <c r="C78" s="342"/>
      <c r="D78" s="342"/>
      <c r="E78" s="343"/>
      <c r="F78" s="341"/>
      <c r="G78" s="342"/>
      <c r="H78" s="342"/>
      <c r="I78" s="343"/>
      <c r="J78" s="92"/>
      <c r="K78" s="92"/>
      <c r="L78" s="92"/>
      <c r="M78" s="93"/>
      <c r="N78" s="93"/>
      <c r="O78" s="93"/>
      <c r="P78" s="94"/>
      <c r="Q78" s="94"/>
      <c r="R78" s="58"/>
      <c r="S78" s="95">
        <f t="shared" si="2"/>
        <v>0</v>
      </c>
    </row>
    <row r="79" spans="2:20" s="41" customFormat="1" ht="36" customHeight="1" x14ac:dyDescent="0.35">
      <c r="B79" s="330" t="s">
        <v>236</v>
      </c>
      <c r="C79" s="331"/>
      <c r="D79" s="331"/>
      <c r="E79" s="331"/>
      <c r="F79" s="331"/>
      <c r="G79" s="331"/>
      <c r="H79" s="331"/>
      <c r="I79" s="331"/>
      <c r="J79" s="331"/>
      <c r="K79" s="331"/>
      <c r="L79" s="331"/>
      <c r="M79" s="331"/>
      <c r="N79" s="331"/>
      <c r="O79" s="331"/>
      <c r="P79" s="331"/>
      <c r="Q79" s="331"/>
      <c r="R79" s="332"/>
      <c r="S79" s="243">
        <f>ROUND(SUMIF(R69:R78,AH2,S69:S78),0)</f>
        <v>0</v>
      </c>
    </row>
    <row r="80" spans="2:20" s="41" customFormat="1" ht="36" customHeight="1" x14ac:dyDescent="0.35">
      <c r="B80" s="330" t="s">
        <v>191</v>
      </c>
      <c r="C80" s="331"/>
      <c r="D80" s="331"/>
      <c r="E80" s="331"/>
      <c r="F80" s="331"/>
      <c r="G80" s="331"/>
      <c r="H80" s="331"/>
      <c r="I80" s="331"/>
      <c r="J80" s="331"/>
      <c r="K80" s="331"/>
      <c r="L80" s="331"/>
      <c r="M80" s="331"/>
      <c r="N80" s="331"/>
      <c r="O80" s="331"/>
      <c r="P80" s="331"/>
      <c r="Q80" s="331"/>
      <c r="R80" s="332"/>
      <c r="S80" s="243">
        <f>ROUND(SUMIF(R69:R78,AH3,S69:S78),0)</f>
        <v>0</v>
      </c>
    </row>
    <row r="81" spans="2:19" s="41" customFormat="1" ht="36" customHeight="1" x14ac:dyDescent="0.35">
      <c r="B81" s="330" t="s">
        <v>192</v>
      </c>
      <c r="C81" s="331"/>
      <c r="D81" s="331"/>
      <c r="E81" s="331"/>
      <c r="F81" s="331"/>
      <c r="G81" s="331"/>
      <c r="H81" s="331"/>
      <c r="I81" s="331"/>
      <c r="J81" s="331"/>
      <c r="K81" s="331"/>
      <c r="L81" s="331"/>
      <c r="M81" s="331"/>
      <c r="N81" s="331"/>
      <c r="O81" s="331"/>
      <c r="P81" s="331"/>
      <c r="Q81" s="331"/>
      <c r="R81" s="332"/>
      <c r="S81" s="244">
        <f>ROUND(SUM(S79:S80),0)</f>
        <v>0</v>
      </c>
    </row>
    <row r="82" spans="2:19" s="41" customFormat="1" ht="36" customHeight="1" x14ac:dyDescent="0.4">
      <c r="B82" s="98"/>
      <c r="C82" s="98"/>
      <c r="D82" s="98"/>
      <c r="E82" s="98"/>
      <c r="F82" s="98"/>
      <c r="G82" s="98"/>
      <c r="H82" s="98"/>
      <c r="I82" s="98"/>
      <c r="J82" s="98"/>
      <c r="K82" s="98"/>
      <c r="L82" s="98"/>
      <c r="M82" s="98"/>
      <c r="N82" s="98"/>
      <c r="O82" s="98"/>
      <c r="P82" s="98"/>
      <c r="Q82" s="98"/>
      <c r="R82" s="98"/>
      <c r="S82" s="99"/>
    </row>
    <row r="83" spans="2:19" s="41" customFormat="1" ht="36" customHeight="1" x14ac:dyDescent="0.35">
      <c r="B83" s="98"/>
      <c r="C83" s="98"/>
      <c r="D83" s="98"/>
      <c r="E83" s="98"/>
      <c r="F83" s="98"/>
      <c r="G83" s="98"/>
      <c r="H83" s="98"/>
      <c r="I83" s="98"/>
      <c r="J83" s="98"/>
      <c r="K83" s="98"/>
      <c r="L83" s="98"/>
      <c r="M83" s="98"/>
      <c r="N83" s="98"/>
      <c r="O83" s="98"/>
      <c r="P83" s="98"/>
      <c r="Q83" s="98"/>
      <c r="R83" s="98"/>
      <c r="S83" s="100"/>
    </row>
    <row r="84" spans="2:19" s="41" customFormat="1" ht="36" customHeight="1" thickBot="1" x14ac:dyDescent="0.45">
      <c r="B84" s="344" t="s">
        <v>67</v>
      </c>
      <c r="C84" s="344"/>
      <c r="D84" s="344"/>
      <c r="E84" s="256"/>
      <c r="F84" s="256"/>
      <c r="G84" s="256"/>
      <c r="H84" s="256"/>
      <c r="I84" s="256"/>
      <c r="J84" s="256"/>
      <c r="K84" s="256"/>
      <c r="L84" s="256"/>
      <c r="M84" s="256"/>
      <c r="N84" s="256"/>
      <c r="O84" s="256"/>
      <c r="P84" s="256"/>
      <c r="Q84" s="256"/>
      <c r="R84" s="256"/>
      <c r="S84" s="101"/>
    </row>
    <row r="85" spans="2:19" s="78" customFormat="1" ht="36" customHeight="1" x14ac:dyDescent="0.35">
      <c r="B85" s="102"/>
      <c r="C85" s="102"/>
      <c r="D85" s="102"/>
      <c r="E85" s="102"/>
      <c r="F85" s="102"/>
      <c r="G85" s="102"/>
      <c r="H85" s="102"/>
      <c r="I85" s="102"/>
      <c r="J85" s="102"/>
      <c r="K85" s="103"/>
      <c r="L85" s="102"/>
      <c r="M85" s="104"/>
      <c r="N85" s="104"/>
      <c r="O85" s="105"/>
      <c r="P85" s="106"/>
      <c r="Q85" s="106"/>
    </row>
    <row r="86" spans="2:19" s="91" customFormat="1" ht="52.5" customHeight="1" x14ac:dyDescent="0.4">
      <c r="B86" s="338" t="s">
        <v>160</v>
      </c>
      <c r="C86" s="339"/>
      <c r="D86" s="339"/>
      <c r="E86" s="339"/>
      <c r="F86" s="339"/>
      <c r="G86" s="339"/>
      <c r="H86" s="340"/>
      <c r="I86" s="262" t="s">
        <v>193</v>
      </c>
      <c r="J86" s="262" t="s">
        <v>194</v>
      </c>
      <c r="K86" s="262" t="s">
        <v>195</v>
      </c>
      <c r="L86" s="262" t="s">
        <v>189</v>
      </c>
      <c r="M86" s="89" t="s">
        <v>164</v>
      </c>
      <c r="N86" s="262" t="s">
        <v>196</v>
      </c>
      <c r="O86" s="78"/>
      <c r="P86" s="163"/>
      <c r="Q86" s="163"/>
    </row>
    <row r="87" spans="2:19" s="97" customFormat="1" ht="160" customHeight="1" x14ac:dyDescent="0.4">
      <c r="B87" s="327"/>
      <c r="C87" s="328"/>
      <c r="D87" s="328"/>
      <c r="E87" s="328"/>
      <c r="F87" s="328"/>
      <c r="G87" s="328"/>
      <c r="H87" s="329"/>
      <c r="I87" s="245"/>
      <c r="J87" s="92"/>
      <c r="K87" s="246">
        <f t="shared" ref="K87:K93" si="3">J87*I87</f>
        <v>0</v>
      </c>
      <c r="L87" s="247"/>
      <c r="M87" s="58"/>
      <c r="N87" s="244">
        <f>ROUND(SUM(K87:L87),0)</f>
        <v>0</v>
      </c>
      <c r="O87" s="78"/>
      <c r="P87" s="164"/>
      <c r="Q87" s="164"/>
    </row>
    <row r="88" spans="2:19" s="97" customFormat="1" ht="160" customHeight="1" x14ac:dyDescent="0.4">
      <c r="B88" s="327"/>
      <c r="C88" s="328"/>
      <c r="D88" s="328"/>
      <c r="E88" s="328"/>
      <c r="F88" s="328"/>
      <c r="G88" s="328"/>
      <c r="H88" s="329"/>
      <c r="I88" s="245"/>
      <c r="J88" s="92"/>
      <c r="K88" s="246">
        <f t="shared" si="3"/>
        <v>0</v>
      </c>
      <c r="L88" s="247"/>
      <c r="M88" s="58"/>
      <c r="N88" s="244">
        <f t="shared" ref="N88:N93" si="4">ROUND(SUM(K88:L88),0)</f>
        <v>0</v>
      </c>
      <c r="O88" s="91"/>
      <c r="P88" s="107"/>
      <c r="Q88" s="107"/>
      <c r="S88" s="96"/>
    </row>
    <row r="89" spans="2:19" s="97" customFormat="1" ht="160" customHeight="1" x14ac:dyDescent="0.4">
      <c r="B89" s="327"/>
      <c r="C89" s="328"/>
      <c r="D89" s="328"/>
      <c r="E89" s="328"/>
      <c r="F89" s="328"/>
      <c r="G89" s="328"/>
      <c r="H89" s="329"/>
      <c r="I89" s="245"/>
      <c r="J89" s="92"/>
      <c r="K89" s="246">
        <f t="shared" si="3"/>
        <v>0</v>
      </c>
      <c r="L89" s="247"/>
      <c r="M89" s="58"/>
      <c r="N89" s="244">
        <f t="shared" si="4"/>
        <v>0</v>
      </c>
      <c r="P89" s="107"/>
      <c r="Q89" s="107"/>
    </row>
    <row r="90" spans="2:19" s="78" customFormat="1" ht="160" customHeight="1" x14ac:dyDescent="0.4">
      <c r="B90" s="327"/>
      <c r="C90" s="328"/>
      <c r="D90" s="328"/>
      <c r="E90" s="328"/>
      <c r="F90" s="328"/>
      <c r="G90" s="328"/>
      <c r="H90" s="329"/>
      <c r="I90" s="245"/>
      <c r="J90" s="92"/>
      <c r="K90" s="246">
        <f t="shared" si="3"/>
        <v>0</v>
      </c>
      <c r="L90" s="247"/>
      <c r="M90" s="58"/>
      <c r="N90" s="244">
        <f t="shared" si="4"/>
        <v>0</v>
      </c>
      <c r="O90" s="97"/>
      <c r="P90" s="107"/>
      <c r="Q90" s="107"/>
    </row>
    <row r="91" spans="2:19" s="78" customFormat="1" ht="160" customHeight="1" x14ac:dyDescent="0.4">
      <c r="B91" s="327"/>
      <c r="C91" s="328"/>
      <c r="D91" s="328"/>
      <c r="E91" s="328"/>
      <c r="F91" s="328"/>
      <c r="G91" s="328"/>
      <c r="H91" s="329"/>
      <c r="I91" s="245"/>
      <c r="J91" s="92"/>
      <c r="K91" s="246">
        <f t="shared" si="3"/>
        <v>0</v>
      </c>
      <c r="L91" s="247"/>
      <c r="M91" s="58"/>
      <c r="N91" s="244">
        <f t="shared" si="4"/>
        <v>0</v>
      </c>
      <c r="O91" s="97"/>
      <c r="P91" s="107"/>
      <c r="Q91" s="107"/>
    </row>
    <row r="92" spans="2:19" s="78" customFormat="1" ht="160" customHeight="1" x14ac:dyDescent="0.35">
      <c r="B92" s="327"/>
      <c r="C92" s="328"/>
      <c r="D92" s="328"/>
      <c r="E92" s="328"/>
      <c r="F92" s="328"/>
      <c r="G92" s="328"/>
      <c r="H92" s="329"/>
      <c r="I92" s="245"/>
      <c r="J92" s="92"/>
      <c r="K92" s="246">
        <f t="shared" si="3"/>
        <v>0</v>
      </c>
      <c r="L92" s="247"/>
      <c r="M92" s="58"/>
      <c r="N92" s="244">
        <f t="shared" si="4"/>
        <v>0</v>
      </c>
      <c r="P92" s="107"/>
      <c r="Q92" s="107"/>
    </row>
    <row r="93" spans="2:19" s="78" customFormat="1" ht="160" customHeight="1" x14ac:dyDescent="0.35">
      <c r="B93" s="327"/>
      <c r="C93" s="328"/>
      <c r="D93" s="328"/>
      <c r="E93" s="328"/>
      <c r="F93" s="328"/>
      <c r="G93" s="328"/>
      <c r="H93" s="329"/>
      <c r="I93" s="245"/>
      <c r="J93" s="92"/>
      <c r="K93" s="246">
        <f t="shared" si="3"/>
        <v>0</v>
      </c>
      <c r="L93" s="247"/>
      <c r="M93" s="58"/>
      <c r="N93" s="244">
        <f t="shared" si="4"/>
        <v>0</v>
      </c>
      <c r="P93" s="107"/>
      <c r="Q93" s="107"/>
    </row>
    <row r="94" spans="2:19" s="41" customFormat="1" ht="36" customHeight="1" x14ac:dyDescent="0.35">
      <c r="B94" s="330" t="s">
        <v>197</v>
      </c>
      <c r="C94" s="331"/>
      <c r="D94" s="331"/>
      <c r="E94" s="331"/>
      <c r="F94" s="331"/>
      <c r="G94" s="331"/>
      <c r="H94" s="331"/>
      <c r="I94" s="331"/>
      <c r="J94" s="331"/>
      <c r="K94" s="331"/>
      <c r="L94" s="331"/>
      <c r="M94" s="332"/>
      <c r="N94" s="248">
        <f>ROUND(SUMIF(M87:M93,AH2,N87:N93),0)</f>
        <v>0</v>
      </c>
      <c r="P94" s="107"/>
      <c r="Q94" s="107"/>
    </row>
    <row r="95" spans="2:19" s="41" customFormat="1" ht="36" customHeight="1" x14ac:dyDescent="0.35">
      <c r="B95" s="330" t="s">
        <v>198</v>
      </c>
      <c r="C95" s="331"/>
      <c r="D95" s="331"/>
      <c r="E95" s="331"/>
      <c r="F95" s="331"/>
      <c r="G95" s="331"/>
      <c r="H95" s="331"/>
      <c r="I95" s="331"/>
      <c r="J95" s="331"/>
      <c r="K95" s="331"/>
      <c r="L95" s="331"/>
      <c r="M95" s="332"/>
      <c r="N95" s="248">
        <f>ROUND(SUMIF(M87:M93,AH3,N87:N93),0)</f>
        <v>0</v>
      </c>
      <c r="P95" s="107"/>
      <c r="Q95" s="107"/>
    </row>
    <row r="96" spans="2:19" s="41" customFormat="1" ht="36" customHeight="1" x14ac:dyDescent="0.35">
      <c r="B96" s="333" t="s">
        <v>199</v>
      </c>
      <c r="C96" s="334"/>
      <c r="D96" s="334"/>
      <c r="E96" s="334"/>
      <c r="F96" s="334"/>
      <c r="G96" s="334"/>
      <c r="H96" s="334"/>
      <c r="I96" s="334"/>
      <c r="J96" s="334"/>
      <c r="K96" s="334"/>
      <c r="L96" s="334"/>
      <c r="M96" s="335"/>
      <c r="N96" s="152">
        <f>SUM(N94:N95)</f>
        <v>0</v>
      </c>
      <c r="P96" s="107"/>
      <c r="Q96" s="107"/>
    </row>
    <row r="97" spans="2:19" s="41" customFormat="1" ht="36" customHeight="1" x14ac:dyDescent="0.35">
      <c r="B97" s="108"/>
      <c r="C97" s="108"/>
      <c r="D97" s="108"/>
      <c r="E97" s="108"/>
      <c r="F97" s="108"/>
      <c r="G97" s="108"/>
      <c r="H97" s="108"/>
      <c r="I97" s="108"/>
      <c r="J97" s="108"/>
      <c r="K97" s="108"/>
      <c r="L97" s="108"/>
      <c r="M97" s="109"/>
      <c r="N97" s="110"/>
      <c r="P97" s="107"/>
      <c r="Q97" s="107"/>
      <c r="R97" s="111"/>
    </row>
    <row r="98" spans="2:19" s="41" customFormat="1" ht="36" customHeight="1" x14ac:dyDescent="0.4">
      <c r="B98" s="112"/>
      <c r="C98" s="112"/>
      <c r="D98" s="112"/>
      <c r="E98" s="112"/>
      <c r="F98" s="112"/>
      <c r="G98" s="112"/>
      <c r="H98" s="112"/>
      <c r="I98" s="112"/>
      <c r="J98" s="112"/>
      <c r="L98" s="112"/>
      <c r="M98" s="112"/>
      <c r="N98" s="113"/>
    </row>
    <row r="99" spans="2:19" s="41" customFormat="1" ht="36" customHeight="1" x14ac:dyDescent="0.4">
      <c r="B99" s="259"/>
      <c r="C99" s="259"/>
      <c r="D99" s="259"/>
      <c r="E99" s="259"/>
      <c r="F99" s="259"/>
      <c r="G99" s="259"/>
      <c r="H99" s="259"/>
      <c r="I99" s="114"/>
      <c r="L99" s="336" t="s">
        <v>200</v>
      </c>
      <c r="M99" s="337"/>
      <c r="N99" s="244">
        <f>N94+S79</f>
        <v>0</v>
      </c>
      <c r="O99" s="115"/>
      <c r="R99" s="111"/>
      <c r="S99" s="116"/>
    </row>
    <row r="100" spans="2:19" s="41" customFormat="1" ht="36" customHeight="1" x14ac:dyDescent="0.4">
      <c r="B100" s="257"/>
      <c r="C100" s="257"/>
      <c r="D100" s="257"/>
      <c r="E100" s="257"/>
      <c r="F100" s="257"/>
      <c r="G100" s="257"/>
      <c r="H100" s="257"/>
      <c r="I100" s="114"/>
      <c r="L100" s="321" t="s">
        <v>166</v>
      </c>
      <c r="M100" s="322"/>
      <c r="N100" s="244">
        <f>N95+S80</f>
        <v>0</v>
      </c>
    </row>
    <row r="101" spans="2:19" s="41" customFormat="1" ht="36" customHeight="1" x14ac:dyDescent="0.4">
      <c r="B101" s="258"/>
      <c r="C101" s="258"/>
      <c r="D101" s="258"/>
      <c r="E101" s="258"/>
      <c r="F101" s="258"/>
      <c r="G101" s="258"/>
      <c r="H101" s="258"/>
      <c r="I101" s="114"/>
      <c r="L101" s="323" t="s">
        <v>201</v>
      </c>
      <c r="M101" s="324"/>
      <c r="N101" s="244">
        <f>SUM(N99:N100)</f>
        <v>0</v>
      </c>
      <c r="R101" s="116"/>
    </row>
    <row r="102" spans="2:19" s="29" customFormat="1" ht="36" customHeight="1" x14ac:dyDescent="0.35"/>
    <row r="103" spans="2:19" s="29" customFormat="1" ht="36" customHeight="1" x14ac:dyDescent="0.35"/>
    <row r="104" spans="2:19" s="78" customFormat="1" ht="36" customHeight="1" x14ac:dyDescent="0.95">
      <c r="B104" s="325" t="s">
        <v>76</v>
      </c>
      <c r="C104" s="325"/>
      <c r="D104" s="325"/>
      <c r="E104" s="325"/>
      <c r="F104" s="325"/>
      <c r="G104" s="325"/>
      <c r="H104" s="325"/>
      <c r="I104" s="325"/>
      <c r="J104" s="325"/>
      <c r="K104" s="325"/>
      <c r="L104" s="325"/>
      <c r="M104" s="325"/>
      <c r="N104" s="325"/>
      <c r="O104" s="325"/>
      <c r="P104" s="325"/>
      <c r="Q104" s="325"/>
      <c r="R104" s="325"/>
      <c r="S104" s="325"/>
    </row>
    <row r="105" spans="2:19" s="41" customFormat="1" ht="36" customHeight="1" x14ac:dyDescent="0.4">
      <c r="B105" s="40"/>
      <c r="C105" s="40"/>
      <c r="D105" s="40"/>
      <c r="E105" s="40"/>
      <c r="F105" s="40"/>
      <c r="G105" s="40"/>
      <c r="H105" s="40"/>
    </row>
    <row r="106" spans="2:19" s="78" customFormat="1" ht="36" customHeight="1" x14ac:dyDescent="0.35">
      <c r="B106" s="326" t="s">
        <v>170</v>
      </c>
      <c r="C106" s="326"/>
      <c r="D106" s="326"/>
      <c r="E106" s="326"/>
      <c r="F106" s="326"/>
      <c r="G106" s="326"/>
      <c r="H106" s="326"/>
      <c r="I106" s="326"/>
      <c r="J106" s="326"/>
      <c r="K106" s="326"/>
      <c r="L106" s="326"/>
      <c r="M106" s="41"/>
    </row>
    <row r="107" spans="2:19" s="78" customFormat="1" ht="62.5" customHeight="1" x14ac:dyDescent="0.4">
      <c r="B107" s="309" t="s">
        <v>202</v>
      </c>
      <c r="C107" s="310"/>
      <c r="D107" s="310"/>
      <c r="E107" s="317"/>
      <c r="F107" s="309" t="s">
        <v>203</v>
      </c>
      <c r="G107" s="310"/>
      <c r="H107" s="310"/>
      <c r="I107" s="317"/>
      <c r="J107" s="262" t="s">
        <v>204</v>
      </c>
      <c r="K107" s="262" t="s">
        <v>205</v>
      </c>
      <c r="L107" s="117" t="s">
        <v>164</v>
      </c>
      <c r="M107" s="262" t="s">
        <v>196</v>
      </c>
      <c r="N107" s="163"/>
    </row>
    <row r="108" spans="2:19" s="78" customFormat="1" ht="160" customHeight="1" x14ac:dyDescent="0.35">
      <c r="B108" s="306"/>
      <c r="C108" s="307"/>
      <c r="D108" s="307"/>
      <c r="E108" s="312"/>
      <c r="F108" s="306"/>
      <c r="G108" s="307"/>
      <c r="H108" s="307"/>
      <c r="I108" s="312"/>
      <c r="J108" s="118"/>
      <c r="K108" s="119"/>
      <c r="L108" s="58"/>
      <c r="M108" s="173">
        <f>ROUND((J108*K108),0)</f>
        <v>0</v>
      </c>
      <c r="N108" s="100"/>
    </row>
    <row r="109" spans="2:19" s="78" customFormat="1" ht="160" customHeight="1" x14ac:dyDescent="0.35">
      <c r="B109" s="306"/>
      <c r="C109" s="307"/>
      <c r="D109" s="307"/>
      <c r="E109" s="312"/>
      <c r="F109" s="306"/>
      <c r="G109" s="307"/>
      <c r="H109" s="307"/>
      <c r="I109" s="312"/>
      <c r="J109" s="118"/>
      <c r="K109" s="119"/>
      <c r="L109" s="58"/>
      <c r="M109" s="173">
        <f>ROUND((J109*K109),0)</f>
        <v>0</v>
      </c>
      <c r="N109" s="100"/>
    </row>
    <row r="110" spans="2:19" s="78" customFormat="1" ht="160" customHeight="1" x14ac:dyDescent="0.35">
      <c r="B110" s="306"/>
      <c r="C110" s="307"/>
      <c r="D110" s="307"/>
      <c r="E110" s="312"/>
      <c r="F110" s="306"/>
      <c r="G110" s="307"/>
      <c r="H110" s="307"/>
      <c r="I110" s="312"/>
      <c r="J110" s="118"/>
      <c r="K110" s="119"/>
      <c r="L110" s="58"/>
      <c r="M110" s="173">
        <f>ROUND((J110*K110),0)</f>
        <v>0</v>
      </c>
      <c r="N110" s="100"/>
    </row>
    <row r="111" spans="2:19" s="78" customFormat="1" ht="160" customHeight="1" x14ac:dyDescent="0.35">
      <c r="B111" s="306"/>
      <c r="C111" s="307"/>
      <c r="D111" s="307"/>
      <c r="E111" s="312"/>
      <c r="F111" s="306"/>
      <c r="G111" s="307"/>
      <c r="H111" s="307"/>
      <c r="I111" s="312"/>
      <c r="J111" s="118"/>
      <c r="K111" s="119"/>
      <c r="L111" s="58"/>
      <c r="M111" s="173">
        <f>ROUND((J111*K111),0)</f>
        <v>0</v>
      </c>
      <c r="N111" s="100"/>
    </row>
    <row r="112" spans="2:19" s="78" customFormat="1" ht="36" customHeight="1" x14ac:dyDescent="0.35">
      <c r="B112" s="318" t="s">
        <v>235</v>
      </c>
      <c r="C112" s="319"/>
      <c r="D112" s="319"/>
      <c r="E112" s="319"/>
      <c r="F112" s="319"/>
      <c r="G112" s="319"/>
      <c r="H112" s="319"/>
      <c r="I112" s="319"/>
      <c r="J112" s="319"/>
      <c r="K112" s="319"/>
      <c r="L112" s="320"/>
      <c r="M112" s="244">
        <f>ROUND(SUMIF(L108:L111,AH2,M108:M111),0)</f>
        <v>0</v>
      </c>
      <c r="N112" s="100"/>
    </row>
    <row r="113" spans="2:19" s="78" customFormat="1" ht="36" customHeight="1" x14ac:dyDescent="0.35">
      <c r="B113" s="318" t="s">
        <v>166</v>
      </c>
      <c r="C113" s="319"/>
      <c r="D113" s="319"/>
      <c r="E113" s="319"/>
      <c r="F113" s="319"/>
      <c r="G113" s="319"/>
      <c r="H113" s="319"/>
      <c r="I113" s="319"/>
      <c r="J113" s="319"/>
      <c r="K113" s="319"/>
      <c r="L113" s="320"/>
      <c r="M113" s="244">
        <f>ROUND(SUMIF(L108:L111,AH3,M108:M111),0)</f>
        <v>0</v>
      </c>
      <c r="N113" s="100"/>
    </row>
    <row r="114" spans="2:19" s="78" customFormat="1" ht="36" customHeight="1" x14ac:dyDescent="0.35">
      <c r="B114" s="318" t="s">
        <v>206</v>
      </c>
      <c r="C114" s="319"/>
      <c r="D114" s="319"/>
      <c r="E114" s="319"/>
      <c r="F114" s="319"/>
      <c r="G114" s="319"/>
      <c r="H114" s="319"/>
      <c r="I114" s="319"/>
      <c r="J114" s="319"/>
      <c r="K114" s="319"/>
      <c r="L114" s="320"/>
      <c r="M114" s="244">
        <f>ROUND(SUM(M112:M113),0)</f>
        <v>0</v>
      </c>
      <c r="N114" s="120"/>
    </row>
    <row r="115" spans="2:19" s="29" customFormat="1" ht="36" customHeight="1" x14ac:dyDescent="0.35"/>
    <row r="116" spans="2:19" s="29" customFormat="1" ht="36" customHeight="1" x14ac:dyDescent="0.35"/>
    <row r="117" spans="2:19" s="41" customFormat="1" ht="36" customHeight="1" x14ac:dyDescent="0.95">
      <c r="B117" s="46" t="s">
        <v>84</v>
      </c>
      <c r="C117" s="47"/>
      <c r="D117" s="47"/>
      <c r="E117" s="47"/>
      <c r="F117" s="47"/>
      <c r="G117" s="47"/>
      <c r="H117" s="47"/>
      <c r="I117" s="47"/>
      <c r="J117" s="47"/>
      <c r="K117" s="76"/>
      <c r="L117" s="76"/>
      <c r="M117" s="76"/>
      <c r="N117" s="76"/>
      <c r="O117" s="76"/>
      <c r="P117" s="76"/>
      <c r="Q117" s="76"/>
      <c r="R117" s="76"/>
      <c r="S117" s="76"/>
    </row>
    <row r="118" spans="2:19" s="41" customFormat="1" ht="36" customHeight="1" x14ac:dyDescent="0.4">
      <c r="B118" s="40"/>
      <c r="C118" s="40"/>
      <c r="D118" s="40"/>
      <c r="E118" s="40"/>
      <c r="F118" s="40"/>
      <c r="G118" s="40"/>
      <c r="H118" s="40"/>
      <c r="I118" s="40"/>
      <c r="J118" s="40"/>
      <c r="K118" s="40"/>
    </row>
    <row r="119" spans="2:19" s="41" customFormat="1" ht="36" customHeight="1" x14ac:dyDescent="0.35">
      <c r="B119" s="121"/>
      <c r="C119" s="121"/>
      <c r="D119" s="121"/>
      <c r="E119" s="121"/>
      <c r="F119" s="121"/>
      <c r="G119" s="121"/>
      <c r="H119" s="121"/>
      <c r="I119" s="121"/>
      <c r="J119" s="121"/>
    </row>
    <row r="120" spans="2:19" s="78" customFormat="1" ht="53.5" customHeight="1" x14ac:dyDescent="0.35">
      <c r="B120" s="309" t="s">
        <v>202</v>
      </c>
      <c r="C120" s="310"/>
      <c r="D120" s="310"/>
      <c r="E120" s="317"/>
      <c r="F120" s="309" t="s">
        <v>203</v>
      </c>
      <c r="G120" s="310"/>
      <c r="H120" s="310"/>
      <c r="I120" s="317"/>
      <c r="J120" s="117" t="s">
        <v>164</v>
      </c>
      <c r="K120" s="262" t="s">
        <v>196</v>
      </c>
    </row>
    <row r="121" spans="2:19" s="78" customFormat="1" ht="160" customHeight="1" x14ac:dyDescent="0.35">
      <c r="B121" s="306"/>
      <c r="C121" s="307"/>
      <c r="D121" s="307"/>
      <c r="E121" s="312"/>
      <c r="F121" s="306"/>
      <c r="G121" s="307"/>
      <c r="H121" s="307"/>
      <c r="I121" s="312"/>
      <c r="J121" s="58"/>
      <c r="K121" s="122"/>
    </row>
    <row r="122" spans="2:19" s="78" customFormat="1" ht="160" customHeight="1" x14ac:dyDescent="0.35">
      <c r="B122" s="306"/>
      <c r="C122" s="307"/>
      <c r="D122" s="307"/>
      <c r="E122" s="312"/>
      <c r="F122" s="306"/>
      <c r="G122" s="307"/>
      <c r="H122" s="307"/>
      <c r="I122" s="312"/>
      <c r="J122" s="58"/>
      <c r="K122" s="122"/>
    </row>
    <row r="123" spans="2:19" s="78" customFormat="1" ht="160" customHeight="1" x14ac:dyDescent="0.35">
      <c r="B123" s="306"/>
      <c r="C123" s="307"/>
      <c r="D123" s="307"/>
      <c r="E123" s="312"/>
      <c r="F123" s="306"/>
      <c r="G123" s="307"/>
      <c r="H123" s="307"/>
      <c r="I123" s="312"/>
      <c r="J123" s="58"/>
      <c r="K123" s="122"/>
    </row>
    <row r="124" spans="2:19" s="78" customFormat="1" ht="160" customHeight="1" x14ac:dyDescent="0.35">
      <c r="B124" s="306"/>
      <c r="C124" s="307"/>
      <c r="D124" s="307"/>
      <c r="E124" s="312"/>
      <c r="F124" s="306"/>
      <c r="G124" s="307"/>
      <c r="H124" s="307"/>
      <c r="I124" s="312"/>
      <c r="J124" s="58"/>
      <c r="K124" s="122"/>
    </row>
    <row r="125" spans="2:19" s="78" customFormat="1" ht="160" customHeight="1" x14ac:dyDescent="0.35">
      <c r="B125" s="306"/>
      <c r="C125" s="307"/>
      <c r="D125" s="307"/>
      <c r="E125" s="312"/>
      <c r="F125" s="306"/>
      <c r="G125" s="307"/>
      <c r="H125" s="307"/>
      <c r="I125" s="312"/>
      <c r="J125" s="58"/>
      <c r="K125" s="122"/>
    </row>
    <row r="126" spans="2:19" s="78" customFormat="1" ht="160" customHeight="1" x14ac:dyDescent="0.35">
      <c r="B126" s="306"/>
      <c r="C126" s="307"/>
      <c r="D126" s="307"/>
      <c r="E126" s="312"/>
      <c r="F126" s="306"/>
      <c r="G126" s="307"/>
      <c r="H126" s="307"/>
      <c r="I126" s="312"/>
      <c r="J126" s="58"/>
      <c r="K126" s="122"/>
    </row>
    <row r="127" spans="2:19" s="78" customFormat="1" ht="160" customHeight="1" x14ac:dyDescent="0.35">
      <c r="B127" s="306"/>
      <c r="C127" s="307"/>
      <c r="D127" s="307"/>
      <c r="E127" s="312"/>
      <c r="F127" s="306"/>
      <c r="G127" s="307"/>
      <c r="H127" s="307"/>
      <c r="I127" s="312"/>
      <c r="J127" s="58"/>
      <c r="K127" s="122"/>
    </row>
    <row r="128" spans="2:19" s="78" customFormat="1" ht="160" customHeight="1" x14ac:dyDescent="0.35">
      <c r="B128" s="306"/>
      <c r="C128" s="307"/>
      <c r="D128" s="307"/>
      <c r="E128" s="312"/>
      <c r="F128" s="306"/>
      <c r="G128" s="307"/>
      <c r="H128" s="307"/>
      <c r="I128" s="312"/>
      <c r="J128" s="58"/>
      <c r="K128" s="122"/>
    </row>
    <row r="129" spans="2:19" s="78" customFormat="1" ht="160" customHeight="1" x14ac:dyDescent="0.35">
      <c r="B129" s="306"/>
      <c r="C129" s="307"/>
      <c r="D129" s="307"/>
      <c r="E129" s="312"/>
      <c r="F129" s="306"/>
      <c r="G129" s="307"/>
      <c r="H129" s="307"/>
      <c r="I129" s="312"/>
      <c r="J129" s="58"/>
      <c r="K129" s="122"/>
    </row>
    <row r="130" spans="2:19" s="78" customFormat="1" ht="160" customHeight="1" x14ac:dyDescent="0.35">
      <c r="B130" s="306"/>
      <c r="C130" s="307"/>
      <c r="D130" s="307"/>
      <c r="E130" s="312"/>
      <c r="F130" s="306"/>
      <c r="G130" s="307"/>
      <c r="H130" s="307"/>
      <c r="I130" s="312"/>
      <c r="J130" s="58"/>
      <c r="K130" s="122"/>
    </row>
    <row r="131" spans="2:19" s="78" customFormat="1" ht="160" customHeight="1" x14ac:dyDescent="0.35">
      <c r="B131" s="306"/>
      <c r="C131" s="307"/>
      <c r="D131" s="307"/>
      <c r="E131" s="312"/>
      <c r="F131" s="306"/>
      <c r="G131" s="307"/>
      <c r="H131" s="307"/>
      <c r="I131" s="312"/>
      <c r="J131" s="58"/>
      <c r="K131" s="122"/>
    </row>
    <row r="132" spans="2:19" s="78" customFormat="1" ht="160" customHeight="1" x14ac:dyDescent="0.35">
      <c r="B132" s="306"/>
      <c r="C132" s="307"/>
      <c r="D132" s="307"/>
      <c r="E132" s="312"/>
      <c r="F132" s="306"/>
      <c r="G132" s="307"/>
      <c r="H132" s="307"/>
      <c r="I132" s="312"/>
      <c r="J132" s="58"/>
      <c r="K132" s="122"/>
    </row>
    <row r="133" spans="2:19" s="78" customFormat="1" ht="160" customHeight="1" x14ac:dyDescent="0.35">
      <c r="B133" s="306"/>
      <c r="C133" s="307"/>
      <c r="D133" s="307"/>
      <c r="E133" s="312"/>
      <c r="F133" s="306"/>
      <c r="G133" s="307"/>
      <c r="H133" s="307"/>
      <c r="I133" s="312"/>
      <c r="J133" s="58"/>
      <c r="K133" s="122"/>
    </row>
    <row r="134" spans="2:19" s="78" customFormat="1" ht="160" customHeight="1" x14ac:dyDescent="0.35">
      <c r="B134" s="306"/>
      <c r="C134" s="307"/>
      <c r="D134" s="307"/>
      <c r="E134" s="312"/>
      <c r="F134" s="306"/>
      <c r="G134" s="307"/>
      <c r="H134" s="307"/>
      <c r="I134" s="312"/>
      <c r="J134" s="58"/>
      <c r="K134" s="122"/>
    </row>
    <row r="135" spans="2:19" s="78" customFormat="1" ht="160" customHeight="1" x14ac:dyDescent="0.35">
      <c r="B135" s="306"/>
      <c r="C135" s="307"/>
      <c r="D135" s="307"/>
      <c r="E135" s="312"/>
      <c r="F135" s="306"/>
      <c r="G135" s="307"/>
      <c r="H135" s="307"/>
      <c r="I135" s="312"/>
      <c r="J135" s="58"/>
      <c r="K135" s="122"/>
    </row>
    <row r="136" spans="2:19" s="78" customFormat="1" ht="160" customHeight="1" x14ac:dyDescent="0.35">
      <c r="B136" s="306"/>
      <c r="C136" s="307"/>
      <c r="D136" s="307"/>
      <c r="E136" s="312"/>
      <c r="F136" s="306"/>
      <c r="G136" s="307"/>
      <c r="H136" s="307"/>
      <c r="I136" s="312"/>
      <c r="J136" s="58"/>
      <c r="K136" s="122"/>
    </row>
    <row r="137" spans="2:19" s="41" customFormat="1" ht="36" customHeight="1" x14ac:dyDescent="0.35">
      <c r="B137" s="302" t="s">
        <v>235</v>
      </c>
      <c r="C137" s="303"/>
      <c r="D137" s="303"/>
      <c r="E137" s="303"/>
      <c r="F137" s="303"/>
      <c r="G137" s="303"/>
      <c r="H137" s="303"/>
      <c r="I137" s="303"/>
      <c r="J137" s="304"/>
      <c r="K137" s="152">
        <f>ROUND(SUMIF(J121:J136,AH2,K121:K136),0)</f>
        <v>0</v>
      </c>
    </row>
    <row r="138" spans="2:19" s="41" customFormat="1" ht="36" customHeight="1" x14ac:dyDescent="0.35">
      <c r="B138" s="302" t="s">
        <v>166</v>
      </c>
      <c r="C138" s="303"/>
      <c r="D138" s="303"/>
      <c r="E138" s="303"/>
      <c r="F138" s="303"/>
      <c r="G138" s="303"/>
      <c r="H138" s="303"/>
      <c r="I138" s="303"/>
      <c r="J138" s="304"/>
      <c r="K138" s="152">
        <f>ROUND(SUMIF(J121:J136,AH3,K121:K136),0)</f>
        <v>0</v>
      </c>
    </row>
    <row r="139" spans="2:19" s="41" customFormat="1" ht="36" customHeight="1" x14ac:dyDescent="0.35">
      <c r="B139" s="314" t="s">
        <v>207</v>
      </c>
      <c r="C139" s="315"/>
      <c r="D139" s="315"/>
      <c r="E139" s="315"/>
      <c r="F139" s="315"/>
      <c r="G139" s="315"/>
      <c r="H139" s="315"/>
      <c r="I139" s="315"/>
      <c r="J139" s="316"/>
      <c r="K139" s="244">
        <f>SUM(K137:K138)</f>
        <v>0</v>
      </c>
      <c r="L139" s="123"/>
    </row>
    <row r="140" spans="2:19" s="29" customFormat="1" ht="36" customHeight="1" x14ac:dyDescent="0.35"/>
    <row r="141" spans="2:19" s="29" customFormat="1" ht="36" customHeight="1" x14ac:dyDescent="0.35"/>
    <row r="142" spans="2:19" s="41" customFormat="1" ht="36" customHeight="1" x14ac:dyDescent="0.95">
      <c r="B142" s="46" t="s">
        <v>90</v>
      </c>
      <c r="C142" s="47"/>
      <c r="D142" s="47"/>
      <c r="E142" s="47"/>
      <c r="F142" s="47"/>
      <c r="G142" s="47"/>
      <c r="H142" s="47"/>
      <c r="I142" s="47"/>
      <c r="J142" s="47"/>
      <c r="K142" s="76"/>
      <c r="L142" s="76"/>
      <c r="M142" s="76"/>
      <c r="N142" s="76"/>
      <c r="O142" s="76"/>
      <c r="P142" s="76"/>
      <c r="Q142" s="76"/>
      <c r="R142" s="76"/>
      <c r="S142" s="76"/>
    </row>
    <row r="143" spans="2:19" s="41" customFormat="1" ht="36" customHeight="1" x14ac:dyDescent="0.4">
      <c r="B143" s="40"/>
      <c r="C143" s="40"/>
      <c r="D143" s="40"/>
      <c r="E143" s="40"/>
      <c r="F143" s="40"/>
      <c r="G143" s="40"/>
      <c r="H143" s="40"/>
      <c r="I143" s="40"/>
      <c r="J143" s="40"/>
      <c r="K143" s="40"/>
    </row>
    <row r="144" spans="2:19" s="41" customFormat="1" ht="36" customHeight="1" x14ac:dyDescent="0.35">
      <c r="B144" s="124"/>
      <c r="C144" s="124"/>
      <c r="D144" s="124"/>
      <c r="E144" s="124"/>
      <c r="F144" s="124"/>
      <c r="G144" s="124"/>
      <c r="H144" s="124"/>
      <c r="I144" s="125"/>
      <c r="J144" s="125"/>
      <c r="K144" s="125"/>
      <c r="L144" s="125"/>
      <c r="M144" s="125"/>
      <c r="N144" s="125"/>
      <c r="O144" s="125"/>
    </row>
    <row r="145" spans="2:45" s="41" customFormat="1" ht="52" customHeight="1" x14ac:dyDescent="0.35">
      <c r="B145" s="309" t="s">
        <v>208</v>
      </c>
      <c r="C145" s="310"/>
      <c r="D145" s="310"/>
      <c r="E145" s="262" t="s">
        <v>209</v>
      </c>
      <c r="F145" s="309" t="s">
        <v>210</v>
      </c>
      <c r="G145" s="310"/>
      <c r="H145" s="310"/>
      <c r="I145" s="317"/>
      <c r="J145" s="311" t="s">
        <v>160</v>
      </c>
      <c r="K145" s="311"/>
      <c r="L145" s="311"/>
      <c r="M145" s="311"/>
      <c r="N145" s="311"/>
      <c r="O145" s="262" t="s">
        <v>211</v>
      </c>
      <c r="P145" s="262" t="s">
        <v>212</v>
      </c>
      <c r="Q145" s="262" t="s">
        <v>213</v>
      </c>
      <c r="R145" s="126" t="s">
        <v>164</v>
      </c>
      <c r="S145" s="262" t="s">
        <v>196</v>
      </c>
    </row>
    <row r="146" spans="2:45" s="127" customFormat="1" ht="160" customHeight="1" x14ac:dyDescent="0.35">
      <c r="B146" s="306"/>
      <c r="C146" s="307"/>
      <c r="D146" s="312"/>
      <c r="E146" s="128"/>
      <c r="F146" s="308"/>
      <c r="G146" s="308"/>
      <c r="H146" s="308"/>
      <c r="I146" s="308"/>
      <c r="J146" s="308"/>
      <c r="K146" s="308"/>
      <c r="L146" s="308"/>
      <c r="M146" s="308"/>
      <c r="N146" s="308"/>
      <c r="O146" s="128"/>
      <c r="P146" s="249"/>
      <c r="Q146" s="92"/>
      <c r="R146" s="58"/>
      <c r="S146" s="250"/>
    </row>
    <row r="147" spans="2:45" s="41" customFormat="1" ht="160" customHeight="1" x14ac:dyDescent="0.35">
      <c r="B147" s="306"/>
      <c r="C147" s="307"/>
      <c r="D147" s="312"/>
      <c r="E147" s="128"/>
      <c r="F147" s="308"/>
      <c r="G147" s="308"/>
      <c r="H147" s="308"/>
      <c r="I147" s="308"/>
      <c r="J147" s="308"/>
      <c r="K147" s="308"/>
      <c r="L147" s="308"/>
      <c r="M147" s="308"/>
      <c r="N147" s="308"/>
      <c r="O147" s="128"/>
      <c r="P147" s="249"/>
      <c r="Q147" s="92"/>
      <c r="R147" s="58"/>
      <c r="S147" s="250"/>
    </row>
    <row r="148" spans="2:45" s="41" customFormat="1" ht="160" customHeight="1" x14ac:dyDescent="0.35">
      <c r="B148" s="306"/>
      <c r="C148" s="307"/>
      <c r="D148" s="312"/>
      <c r="E148" s="128"/>
      <c r="F148" s="308"/>
      <c r="G148" s="308"/>
      <c r="H148" s="308"/>
      <c r="I148" s="308"/>
      <c r="J148" s="308"/>
      <c r="K148" s="308"/>
      <c r="L148" s="308"/>
      <c r="M148" s="308"/>
      <c r="N148" s="308"/>
      <c r="O148" s="128"/>
      <c r="P148" s="249"/>
      <c r="Q148" s="92"/>
      <c r="R148" s="58"/>
      <c r="S148" s="250"/>
    </row>
    <row r="149" spans="2:45" s="41" customFormat="1" ht="160" customHeight="1" x14ac:dyDescent="0.35">
      <c r="B149" s="306"/>
      <c r="C149" s="307"/>
      <c r="D149" s="312"/>
      <c r="E149" s="128"/>
      <c r="F149" s="308"/>
      <c r="G149" s="308"/>
      <c r="H149" s="308"/>
      <c r="I149" s="308"/>
      <c r="J149" s="308"/>
      <c r="K149" s="308"/>
      <c r="L149" s="308"/>
      <c r="M149" s="308"/>
      <c r="N149" s="308"/>
      <c r="O149" s="128"/>
      <c r="P149" s="249"/>
      <c r="Q149" s="92"/>
      <c r="R149" s="58"/>
      <c r="S149" s="250"/>
    </row>
    <row r="150" spans="2:45" s="41" customFormat="1" ht="160" customHeight="1" x14ac:dyDescent="0.35">
      <c r="B150" s="306"/>
      <c r="C150" s="307"/>
      <c r="D150" s="312"/>
      <c r="E150" s="128"/>
      <c r="F150" s="308"/>
      <c r="G150" s="308"/>
      <c r="H150" s="308"/>
      <c r="I150" s="308"/>
      <c r="J150" s="308"/>
      <c r="K150" s="308"/>
      <c r="L150" s="308"/>
      <c r="M150" s="308"/>
      <c r="N150" s="308"/>
      <c r="O150" s="128"/>
      <c r="P150" s="249"/>
      <c r="Q150" s="92"/>
      <c r="R150" s="58"/>
      <c r="S150" s="250"/>
    </row>
    <row r="151" spans="2:45" s="41" customFormat="1" ht="36" customHeight="1" x14ac:dyDescent="0.35">
      <c r="B151" s="313" t="s">
        <v>235</v>
      </c>
      <c r="C151" s="313"/>
      <c r="D151" s="313"/>
      <c r="E151" s="313"/>
      <c r="F151" s="313"/>
      <c r="G151" s="313"/>
      <c r="H151" s="313"/>
      <c r="I151" s="313"/>
      <c r="J151" s="313"/>
      <c r="K151" s="313"/>
      <c r="L151" s="313"/>
      <c r="M151" s="313"/>
      <c r="N151" s="313"/>
      <c r="O151" s="313"/>
      <c r="P151" s="313"/>
      <c r="Q151" s="313"/>
      <c r="R151" s="313"/>
      <c r="S151" s="152">
        <f>ROUND(SUMIF(R146:R150,AH2,S146:S150),0)</f>
        <v>0</v>
      </c>
    </row>
    <row r="152" spans="2:45" s="41" customFormat="1" ht="36" customHeight="1" x14ac:dyDescent="0.35">
      <c r="B152" s="313" t="s">
        <v>166</v>
      </c>
      <c r="C152" s="313"/>
      <c r="D152" s="313"/>
      <c r="E152" s="313"/>
      <c r="F152" s="313"/>
      <c r="G152" s="313"/>
      <c r="H152" s="313"/>
      <c r="I152" s="313"/>
      <c r="J152" s="313"/>
      <c r="K152" s="313"/>
      <c r="L152" s="313"/>
      <c r="M152" s="313"/>
      <c r="N152" s="313"/>
      <c r="O152" s="313"/>
      <c r="P152" s="313"/>
      <c r="Q152" s="313"/>
      <c r="R152" s="313"/>
      <c r="S152" s="152">
        <f>ROUND(SUMIF(R146:R150,AH3,S146:S150),0)</f>
        <v>0</v>
      </c>
    </row>
    <row r="153" spans="2:45" s="41" customFormat="1" ht="36" customHeight="1" x14ac:dyDescent="0.35">
      <c r="B153" s="313" t="s">
        <v>214</v>
      </c>
      <c r="C153" s="313"/>
      <c r="D153" s="313"/>
      <c r="E153" s="313"/>
      <c r="F153" s="313"/>
      <c r="G153" s="313"/>
      <c r="H153" s="313"/>
      <c r="I153" s="313"/>
      <c r="J153" s="313"/>
      <c r="K153" s="313"/>
      <c r="L153" s="313"/>
      <c r="M153" s="313"/>
      <c r="N153" s="313"/>
      <c r="O153" s="313"/>
      <c r="P153" s="313"/>
      <c r="Q153" s="313"/>
      <c r="R153" s="313"/>
      <c r="S153" s="152">
        <f>SUM(S151:S152)</f>
        <v>0</v>
      </c>
    </row>
    <row r="154" spans="2:45" s="29" customFormat="1" ht="36" customHeight="1" x14ac:dyDescent="0.35"/>
    <row r="155" spans="2:45" s="29" customFormat="1" ht="36" customHeight="1" x14ac:dyDescent="0.35"/>
    <row r="156" spans="2:45" s="78" customFormat="1" ht="36" customHeight="1" x14ac:dyDescent="0.95">
      <c r="B156" s="46" t="s">
        <v>100</v>
      </c>
      <c r="C156" s="47"/>
      <c r="D156" s="47"/>
      <c r="E156" s="47"/>
      <c r="F156" s="47"/>
      <c r="G156" s="47"/>
      <c r="H156" s="47"/>
      <c r="I156" s="129"/>
      <c r="J156" s="129"/>
      <c r="K156" s="76"/>
      <c r="L156" s="76"/>
      <c r="M156" s="76"/>
      <c r="N156" s="76"/>
      <c r="O156" s="76"/>
      <c r="P156" s="76"/>
      <c r="Q156" s="76"/>
      <c r="R156" s="76"/>
      <c r="S156" s="76"/>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row>
    <row r="157" spans="2:45" s="41" customFormat="1" ht="36" customHeight="1" x14ac:dyDescent="0.4">
      <c r="B157" s="40"/>
      <c r="C157" s="40"/>
      <c r="D157" s="40"/>
      <c r="E157" s="40"/>
      <c r="F157" s="40"/>
      <c r="G157" s="40"/>
      <c r="H157" s="40"/>
      <c r="I157" s="40"/>
      <c r="J157" s="40"/>
      <c r="K157" s="40"/>
    </row>
    <row r="158" spans="2:45" s="78" customFormat="1" ht="36" customHeight="1" x14ac:dyDescent="0.35">
      <c r="B158" s="130"/>
      <c r="C158" s="130"/>
      <c r="D158" s="130"/>
      <c r="E158" s="130"/>
      <c r="F158" s="130"/>
      <c r="G158" s="130"/>
      <c r="H158" s="130"/>
      <c r="I158" s="131"/>
      <c r="J158" s="132"/>
      <c r="K158" s="29"/>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c r="AQ158" s="41"/>
      <c r="AR158" s="41"/>
      <c r="AS158" s="41"/>
    </row>
    <row r="159" spans="2:45" s="132" customFormat="1" ht="55" customHeight="1" x14ac:dyDescent="0.3">
      <c r="B159" s="309" t="s">
        <v>202</v>
      </c>
      <c r="C159" s="310"/>
      <c r="D159" s="310"/>
      <c r="E159" s="311" t="s">
        <v>203</v>
      </c>
      <c r="F159" s="311"/>
      <c r="G159" s="311"/>
      <c r="H159" s="311"/>
      <c r="I159" s="311"/>
      <c r="J159" s="133" t="s">
        <v>164</v>
      </c>
      <c r="K159" s="134" t="s">
        <v>196</v>
      </c>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row>
    <row r="160" spans="2:45" s="132" customFormat="1" ht="160" customHeight="1" x14ac:dyDescent="0.3">
      <c r="B160" s="306"/>
      <c r="C160" s="307"/>
      <c r="D160" s="307"/>
      <c r="E160" s="308"/>
      <c r="F160" s="308"/>
      <c r="G160" s="308"/>
      <c r="H160" s="308"/>
      <c r="I160" s="308"/>
      <c r="J160" s="58"/>
      <c r="K160" s="251"/>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row>
    <row r="161" spans="2:45" s="132" customFormat="1" ht="160" customHeight="1" x14ac:dyDescent="0.3">
      <c r="B161" s="306"/>
      <c r="C161" s="307"/>
      <c r="D161" s="307"/>
      <c r="E161" s="308"/>
      <c r="F161" s="308"/>
      <c r="G161" s="308"/>
      <c r="H161" s="308"/>
      <c r="I161" s="308"/>
      <c r="J161" s="58"/>
      <c r="K161" s="251"/>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row>
    <row r="162" spans="2:45" s="132" customFormat="1" ht="160" customHeight="1" x14ac:dyDescent="0.3">
      <c r="B162" s="306"/>
      <c r="C162" s="307"/>
      <c r="D162" s="307"/>
      <c r="E162" s="308"/>
      <c r="F162" s="308"/>
      <c r="G162" s="308"/>
      <c r="H162" s="308"/>
      <c r="I162" s="308"/>
      <c r="J162" s="58"/>
      <c r="K162" s="251"/>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row>
    <row r="163" spans="2:45" s="132" customFormat="1" ht="160" customHeight="1" x14ac:dyDescent="0.3">
      <c r="B163" s="306"/>
      <c r="C163" s="307"/>
      <c r="D163" s="307"/>
      <c r="E163" s="308"/>
      <c r="F163" s="308"/>
      <c r="G163" s="308"/>
      <c r="H163" s="308"/>
      <c r="I163" s="308"/>
      <c r="J163" s="58"/>
      <c r="K163" s="251"/>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row>
    <row r="164" spans="2:45" s="132" customFormat="1" ht="160" customHeight="1" x14ac:dyDescent="0.3">
      <c r="B164" s="306"/>
      <c r="C164" s="307"/>
      <c r="D164" s="307"/>
      <c r="E164" s="308"/>
      <c r="F164" s="308"/>
      <c r="G164" s="308"/>
      <c r="H164" s="308"/>
      <c r="I164" s="308"/>
      <c r="J164" s="58"/>
      <c r="K164" s="251"/>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row>
    <row r="165" spans="2:45" s="132" customFormat="1" ht="160" customHeight="1" x14ac:dyDescent="0.3">
      <c r="B165" s="306"/>
      <c r="C165" s="307"/>
      <c r="D165" s="307"/>
      <c r="E165" s="308"/>
      <c r="F165" s="308"/>
      <c r="G165" s="308"/>
      <c r="H165" s="308"/>
      <c r="I165" s="308"/>
      <c r="J165" s="58"/>
      <c r="K165" s="251"/>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row>
    <row r="166" spans="2:45" s="132" customFormat="1" ht="160" customHeight="1" x14ac:dyDescent="0.3">
      <c r="B166" s="306"/>
      <c r="C166" s="307"/>
      <c r="D166" s="307"/>
      <c r="E166" s="308"/>
      <c r="F166" s="308"/>
      <c r="G166" s="308"/>
      <c r="H166" s="308"/>
      <c r="I166" s="308"/>
      <c r="J166" s="58"/>
      <c r="K166" s="251"/>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row>
    <row r="167" spans="2:45" s="132" customFormat="1" ht="160" customHeight="1" x14ac:dyDescent="0.3">
      <c r="B167" s="306"/>
      <c r="C167" s="307"/>
      <c r="D167" s="307"/>
      <c r="E167" s="308"/>
      <c r="F167" s="308"/>
      <c r="G167" s="308"/>
      <c r="H167" s="308"/>
      <c r="I167" s="308"/>
      <c r="J167" s="58"/>
      <c r="K167" s="251"/>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row>
    <row r="168" spans="2:45" s="132" customFormat="1" ht="160" customHeight="1" x14ac:dyDescent="0.3">
      <c r="B168" s="306"/>
      <c r="C168" s="307"/>
      <c r="D168" s="307"/>
      <c r="E168" s="308"/>
      <c r="F168" s="308"/>
      <c r="G168" s="308"/>
      <c r="H168" s="308"/>
      <c r="I168" s="308"/>
      <c r="J168" s="58"/>
      <c r="K168" s="251"/>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row>
    <row r="169" spans="2:45" s="132" customFormat="1" ht="160" customHeight="1" x14ac:dyDescent="0.3">
      <c r="B169" s="306"/>
      <c r="C169" s="307"/>
      <c r="D169" s="307"/>
      <c r="E169" s="308"/>
      <c r="F169" s="308"/>
      <c r="G169" s="308"/>
      <c r="H169" s="308"/>
      <c r="I169" s="308"/>
      <c r="J169" s="58"/>
      <c r="K169" s="251"/>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row>
    <row r="170" spans="2:45" s="132" customFormat="1" ht="160" customHeight="1" x14ac:dyDescent="0.3">
      <c r="B170" s="260"/>
      <c r="C170" s="261"/>
      <c r="D170" s="261"/>
      <c r="E170" s="308"/>
      <c r="F170" s="308"/>
      <c r="G170" s="308"/>
      <c r="H170" s="308"/>
      <c r="I170" s="308"/>
      <c r="J170" s="58"/>
      <c r="K170" s="251"/>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row>
    <row r="171" spans="2:45" s="132" customFormat="1" ht="160" customHeight="1" x14ac:dyDescent="0.3">
      <c r="B171" s="260"/>
      <c r="C171" s="261"/>
      <c r="D171" s="261"/>
      <c r="E171" s="308"/>
      <c r="F171" s="308"/>
      <c r="G171" s="308"/>
      <c r="H171" s="308"/>
      <c r="I171" s="308"/>
      <c r="J171" s="58"/>
      <c r="K171" s="251"/>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row>
    <row r="172" spans="2:45" s="132" customFormat="1" ht="160" customHeight="1" x14ac:dyDescent="0.3">
      <c r="B172" s="260"/>
      <c r="C172" s="261"/>
      <c r="D172" s="261"/>
      <c r="E172" s="308"/>
      <c r="F172" s="308"/>
      <c r="G172" s="308"/>
      <c r="H172" s="308"/>
      <c r="I172" s="308"/>
      <c r="J172" s="58"/>
      <c r="K172" s="251"/>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row>
    <row r="173" spans="2:45" s="132" customFormat="1" ht="160" customHeight="1" x14ac:dyDescent="0.3">
      <c r="B173" s="260"/>
      <c r="C173" s="261"/>
      <c r="D173" s="261"/>
      <c r="E173" s="308"/>
      <c r="F173" s="308"/>
      <c r="G173" s="308"/>
      <c r="H173" s="308"/>
      <c r="I173" s="308"/>
      <c r="J173" s="58"/>
      <c r="K173" s="251"/>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row>
    <row r="174" spans="2:45" s="132" customFormat="1" ht="160" customHeight="1" x14ac:dyDescent="0.3">
      <c r="B174" s="306"/>
      <c r="C174" s="307"/>
      <c r="D174" s="307"/>
      <c r="E174" s="308"/>
      <c r="F174" s="308"/>
      <c r="G174" s="308"/>
      <c r="H174" s="308"/>
      <c r="I174" s="308"/>
      <c r="J174" s="58"/>
      <c r="K174" s="251"/>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row>
    <row r="175" spans="2:45" s="132" customFormat="1" ht="160" customHeight="1" x14ac:dyDescent="0.3">
      <c r="B175" s="306"/>
      <c r="C175" s="307"/>
      <c r="D175" s="307"/>
      <c r="E175" s="308"/>
      <c r="F175" s="308"/>
      <c r="G175" s="308"/>
      <c r="H175" s="308"/>
      <c r="I175" s="308"/>
      <c r="J175" s="58"/>
      <c r="K175" s="251"/>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row>
    <row r="176" spans="2:45" s="132" customFormat="1" ht="160" customHeight="1" x14ac:dyDescent="0.3">
      <c r="B176" s="306"/>
      <c r="C176" s="307"/>
      <c r="D176" s="307"/>
      <c r="E176" s="308"/>
      <c r="F176" s="308"/>
      <c r="G176" s="308"/>
      <c r="H176" s="308"/>
      <c r="I176" s="308"/>
      <c r="J176" s="58"/>
      <c r="K176" s="251"/>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row>
    <row r="177" spans="2:46" s="132" customFormat="1" ht="160" customHeight="1" x14ac:dyDescent="0.3">
      <c r="B177" s="306"/>
      <c r="C177" s="307"/>
      <c r="D177" s="307"/>
      <c r="E177" s="308"/>
      <c r="F177" s="308"/>
      <c r="G177" s="308"/>
      <c r="H177" s="308"/>
      <c r="I177" s="308"/>
      <c r="J177" s="58"/>
      <c r="K177" s="251"/>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row>
    <row r="178" spans="2:46" s="132" customFormat="1" ht="160" customHeight="1" x14ac:dyDescent="0.3">
      <c r="B178" s="306"/>
      <c r="C178" s="307"/>
      <c r="D178" s="307"/>
      <c r="E178" s="308"/>
      <c r="F178" s="308"/>
      <c r="G178" s="308"/>
      <c r="H178" s="308"/>
      <c r="I178" s="308"/>
      <c r="J178" s="58"/>
      <c r="K178" s="251"/>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row>
    <row r="179" spans="2:46" s="132" customFormat="1" ht="160" customHeight="1" x14ac:dyDescent="0.3">
      <c r="B179" s="306"/>
      <c r="C179" s="307"/>
      <c r="D179" s="307"/>
      <c r="E179" s="308"/>
      <c r="F179" s="308"/>
      <c r="G179" s="308"/>
      <c r="H179" s="308"/>
      <c r="I179" s="308"/>
      <c r="J179" s="58"/>
      <c r="K179" s="251"/>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row>
    <row r="180" spans="2:46" s="132" customFormat="1" ht="160" customHeight="1" x14ac:dyDescent="0.3">
      <c r="B180" s="306"/>
      <c r="C180" s="307"/>
      <c r="D180" s="307"/>
      <c r="E180" s="308"/>
      <c r="F180" s="308"/>
      <c r="G180" s="308"/>
      <c r="H180" s="308"/>
      <c r="I180" s="308"/>
      <c r="J180" s="58"/>
      <c r="K180" s="251"/>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row>
    <row r="181" spans="2:46" s="132" customFormat="1" ht="160" customHeight="1" x14ac:dyDescent="0.3">
      <c r="B181" s="306"/>
      <c r="C181" s="307"/>
      <c r="D181" s="307"/>
      <c r="E181" s="308"/>
      <c r="F181" s="308"/>
      <c r="G181" s="308"/>
      <c r="H181" s="308"/>
      <c r="I181" s="308"/>
      <c r="J181" s="58"/>
      <c r="K181" s="251"/>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row>
    <row r="182" spans="2:46" s="97" customFormat="1" ht="160" customHeight="1" x14ac:dyDescent="0.4">
      <c r="B182" s="306"/>
      <c r="C182" s="307"/>
      <c r="D182" s="307"/>
      <c r="E182" s="308"/>
      <c r="F182" s="308"/>
      <c r="G182" s="308"/>
      <c r="H182" s="308"/>
      <c r="I182" s="308"/>
      <c r="J182" s="58"/>
      <c r="K182" s="251"/>
      <c r="L182" s="136"/>
      <c r="M182" s="136"/>
      <c r="N182" s="136"/>
      <c r="O182" s="136"/>
      <c r="P182" s="136"/>
      <c r="Q182" s="136"/>
      <c r="R182" s="136"/>
      <c r="S182" s="136"/>
      <c r="T182" s="136"/>
      <c r="U182" s="136"/>
      <c r="V182" s="136"/>
      <c r="W182" s="136"/>
      <c r="X182" s="136"/>
      <c r="Y182" s="136"/>
      <c r="Z182" s="136"/>
      <c r="AA182" s="136"/>
      <c r="AB182" s="136"/>
      <c r="AC182" s="136"/>
      <c r="AD182" s="136"/>
      <c r="AE182" s="136"/>
      <c r="AF182" s="136"/>
      <c r="AG182" s="136"/>
      <c r="AH182" s="136"/>
      <c r="AI182" s="136"/>
      <c r="AJ182" s="136"/>
      <c r="AK182" s="136"/>
      <c r="AL182" s="136"/>
      <c r="AM182" s="136"/>
      <c r="AN182" s="136"/>
      <c r="AO182" s="136"/>
      <c r="AP182" s="136"/>
      <c r="AQ182" s="136"/>
      <c r="AR182" s="136"/>
      <c r="AS182" s="136"/>
    </row>
    <row r="183" spans="2:46" s="78" customFormat="1" ht="160" customHeight="1" x14ac:dyDescent="0.35">
      <c r="B183" s="306"/>
      <c r="C183" s="307"/>
      <c r="D183" s="307"/>
      <c r="E183" s="308"/>
      <c r="F183" s="308"/>
      <c r="G183" s="308"/>
      <c r="H183" s="308"/>
      <c r="I183" s="308"/>
      <c r="J183" s="58"/>
      <c r="K183" s="25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row>
    <row r="184" spans="2:46" s="78" customFormat="1" ht="160" customHeight="1" x14ac:dyDescent="0.35">
      <c r="B184" s="306"/>
      <c r="C184" s="307"/>
      <c r="D184" s="307"/>
      <c r="E184" s="308"/>
      <c r="F184" s="308"/>
      <c r="G184" s="308"/>
      <c r="H184" s="308"/>
      <c r="I184" s="308"/>
      <c r="J184" s="58"/>
      <c r="K184" s="251"/>
      <c r="L184" s="29"/>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row>
    <row r="185" spans="2:46" s="78" customFormat="1" ht="160" customHeight="1" x14ac:dyDescent="0.35">
      <c r="B185" s="306"/>
      <c r="C185" s="307"/>
      <c r="D185" s="307"/>
      <c r="E185" s="308"/>
      <c r="F185" s="308"/>
      <c r="G185" s="308"/>
      <c r="H185" s="308"/>
      <c r="I185" s="308"/>
      <c r="J185" s="58"/>
      <c r="K185" s="251"/>
      <c r="L185" s="127"/>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row>
    <row r="186" spans="2:46" s="78" customFormat="1" ht="160" customHeight="1" x14ac:dyDescent="0.35">
      <c r="B186" s="306"/>
      <c r="C186" s="307"/>
      <c r="D186" s="307"/>
      <c r="E186" s="308"/>
      <c r="F186" s="308"/>
      <c r="G186" s="308"/>
      <c r="H186" s="308"/>
      <c r="I186" s="308"/>
      <c r="J186" s="58"/>
      <c r="K186" s="251"/>
      <c r="L186" s="127"/>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c r="AQ186" s="41"/>
      <c r="AR186" s="41"/>
      <c r="AS186" s="41"/>
      <c r="AT186" s="41"/>
    </row>
    <row r="187" spans="2:46" s="41" customFormat="1" ht="36" customHeight="1" x14ac:dyDescent="0.35">
      <c r="B187" s="302" t="s">
        <v>235</v>
      </c>
      <c r="C187" s="303"/>
      <c r="D187" s="303"/>
      <c r="E187" s="303"/>
      <c r="F187" s="303"/>
      <c r="G187" s="303"/>
      <c r="H187" s="303"/>
      <c r="I187" s="303"/>
      <c r="J187" s="304"/>
      <c r="K187" s="152">
        <f>ROUND(SUMIF(J160:J186,AH2,K160:K186),0)</f>
        <v>0</v>
      </c>
    </row>
    <row r="188" spans="2:46" s="41" customFormat="1" ht="36" customHeight="1" x14ac:dyDescent="0.35">
      <c r="B188" s="302" t="s">
        <v>166</v>
      </c>
      <c r="C188" s="303"/>
      <c r="D188" s="303"/>
      <c r="E188" s="303"/>
      <c r="F188" s="303"/>
      <c r="G188" s="303"/>
      <c r="H188" s="303"/>
      <c r="I188" s="303"/>
      <c r="J188" s="304"/>
      <c r="K188" s="152">
        <f>ROUND(SUMIF(J160:J186,AH3,K160:K186),0)</f>
        <v>0</v>
      </c>
    </row>
    <row r="189" spans="2:46" s="41" customFormat="1" ht="36" customHeight="1" x14ac:dyDescent="0.35">
      <c r="B189" s="302" t="s">
        <v>215</v>
      </c>
      <c r="C189" s="303"/>
      <c r="D189" s="303"/>
      <c r="E189" s="303"/>
      <c r="F189" s="303"/>
      <c r="G189" s="303"/>
      <c r="H189" s="303"/>
      <c r="I189" s="303"/>
      <c r="J189" s="304"/>
      <c r="K189" s="152">
        <f>SUM(K187:K188)</f>
        <v>0</v>
      </c>
    </row>
    <row r="192" spans="2:46" s="41" customFormat="1" ht="36" customHeight="1" x14ac:dyDescent="0.95">
      <c r="B192" s="46" t="s">
        <v>106</v>
      </c>
      <c r="C192" s="47"/>
      <c r="D192" s="47"/>
      <c r="E192" s="47"/>
      <c r="F192" s="47"/>
      <c r="G192" s="47"/>
      <c r="H192" s="47"/>
      <c r="I192" s="47"/>
      <c r="J192" s="47"/>
      <c r="K192" s="47"/>
      <c r="L192" s="76"/>
      <c r="M192" s="76"/>
      <c r="N192" s="76"/>
      <c r="O192" s="76"/>
      <c r="P192" s="76"/>
      <c r="Q192" s="76"/>
      <c r="R192" s="76"/>
      <c r="S192" s="76"/>
    </row>
    <row r="193" spans="2:12" s="41" customFormat="1" ht="36" customHeight="1" x14ac:dyDescent="0.4">
      <c r="B193" s="40"/>
      <c r="C193" s="40"/>
      <c r="D193" s="40"/>
      <c r="E193" s="40"/>
      <c r="F193" s="40"/>
      <c r="G193" s="40"/>
      <c r="H193" s="40"/>
      <c r="I193" s="40"/>
      <c r="J193" s="40"/>
    </row>
    <row r="194" spans="2:12" ht="36" customHeight="1" x14ac:dyDescent="0.4">
      <c r="B194" s="387" t="s">
        <v>232</v>
      </c>
      <c r="C194" s="388"/>
      <c r="D194" s="388"/>
      <c r="E194" s="140"/>
      <c r="F194" s="140"/>
      <c r="G194" s="140"/>
      <c r="H194" s="140"/>
      <c r="I194" s="51"/>
      <c r="J194" s="41"/>
      <c r="K194" s="41"/>
      <c r="L194" s="41"/>
    </row>
    <row r="195" spans="2:12" ht="36" customHeight="1" x14ac:dyDescent="0.4">
      <c r="B195" s="137"/>
      <c r="C195" s="137"/>
      <c r="D195" s="137"/>
      <c r="E195" s="137"/>
      <c r="F195" s="137"/>
      <c r="G195" s="137"/>
      <c r="H195" s="137"/>
      <c r="I195" s="51"/>
      <c r="J195" s="41"/>
      <c r="K195" s="41"/>
      <c r="L195" s="41"/>
    </row>
    <row r="196" spans="2:12" ht="42" customHeight="1" x14ac:dyDescent="0.35">
      <c r="B196" s="305" t="s">
        <v>219</v>
      </c>
      <c r="C196" s="305"/>
      <c r="D196" s="305"/>
      <c r="E196" s="305"/>
      <c r="F196" s="305"/>
      <c r="G196" s="305"/>
      <c r="H196" s="305"/>
      <c r="I196" s="305"/>
      <c r="J196" s="305"/>
      <c r="K196" s="305"/>
      <c r="L196" s="305"/>
    </row>
    <row r="197" spans="2:12" ht="36" customHeight="1" x14ac:dyDescent="0.35">
      <c r="B197" s="141"/>
      <c r="C197" s="141"/>
      <c r="D197" s="141"/>
      <c r="E197" s="141"/>
      <c r="F197" s="141"/>
      <c r="G197" s="141"/>
      <c r="H197" s="141"/>
      <c r="I197" s="41"/>
      <c r="J197" s="41"/>
      <c r="K197" s="41"/>
      <c r="L197" s="41"/>
    </row>
    <row r="198" spans="2:12" ht="36" customHeight="1" x14ac:dyDescent="0.4">
      <c r="B198" s="136" t="s">
        <v>216</v>
      </c>
      <c r="C198" s="127"/>
      <c r="D198" s="127"/>
      <c r="E198" s="127"/>
      <c r="F198" s="127"/>
      <c r="G198" s="127"/>
      <c r="H198" s="127"/>
      <c r="I198" s="41"/>
      <c r="J198" s="41"/>
      <c r="K198" s="41"/>
      <c r="L198" s="41"/>
    </row>
    <row r="199" spans="2:12" ht="36" customHeight="1" x14ac:dyDescent="0.35">
      <c r="B199" s="197"/>
      <c r="C199" s="91"/>
      <c r="D199" s="91"/>
      <c r="E199" s="91"/>
      <c r="F199" s="91"/>
      <c r="G199" s="91"/>
      <c r="H199" s="91"/>
      <c r="I199" s="41"/>
      <c r="J199" s="41"/>
      <c r="K199" s="41"/>
      <c r="L199" s="41"/>
    </row>
    <row r="200" spans="2:12" ht="36" customHeight="1" x14ac:dyDescent="0.35">
      <c r="B200" s="41"/>
      <c r="C200" s="41"/>
      <c r="D200" s="41"/>
      <c r="E200" s="41"/>
      <c r="F200" s="41"/>
      <c r="G200" s="41"/>
      <c r="H200" s="41"/>
      <c r="I200" s="142"/>
      <c r="J200" s="41"/>
      <c r="K200" s="41"/>
      <c r="L200" s="41"/>
    </row>
    <row r="201" spans="2:12" ht="36" customHeight="1" x14ac:dyDescent="0.4">
      <c r="B201" s="136" t="s">
        <v>217</v>
      </c>
      <c r="C201" s="127"/>
      <c r="D201" s="127"/>
      <c r="E201" s="127"/>
      <c r="F201" s="127"/>
      <c r="G201" s="127"/>
      <c r="H201" s="127"/>
      <c r="I201" s="142"/>
      <c r="J201" s="41"/>
      <c r="K201" s="41"/>
      <c r="L201" s="41"/>
    </row>
    <row r="202" spans="2:12" ht="36" customHeight="1" x14ac:dyDescent="0.35">
      <c r="B202" s="287"/>
      <c r="C202" s="287"/>
      <c r="D202" s="287"/>
      <c r="E202" s="287"/>
      <c r="F202" s="287"/>
      <c r="G202" s="287"/>
      <c r="H202" s="287"/>
      <c r="I202" s="287"/>
      <c r="J202" s="287"/>
      <c r="K202" s="287"/>
      <c r="L202" s="287"/>
    </row>
    <row r="203" spans="2:12" ht="36" customHeight="1" x14ac:dyDescent="0.35">
      <c r="B203" s="287"/>
      <c r="C203" s="287"/>
      <c r="D203" s="287"/>
      <c r="E203" s="287"/>
      <c r="F203" s="287"/>
      <c r="G203" s="287"/>
      <c r="H203" s="287"/>
      <c r="I203" s="287"/>
      <c r="J203" s="287"/>
      <c r="K203" s="287"/>
      <c r="L203" s="287"/>
    </row>
    <row r="204" spans="2:12" ht="36" customHeight="1" x14ac:dyDescent="0.35">
      <c r="B204" s="287"/>
      <c r="C204" s="287"/>
      <c r="D204" s="287"/>
      <c r="E204" s="287"/>
      <c r="F204" s="287"/>
      <c r="G204" s="287"/>
      <c r="H204" s="287"/>
      <c r="I204" s="287"/>
      <c r="J204" s="287"/>
      <c r="K204" s="287"/>
      <c r="L204" s="287"/>
    </row>
    <row r="205" spans="2:12" ht="36" customHeight="1" x14ac:dyDescent="0.35">
      <c r="B205" s="287"/>
      <c r="C205" s="287"/>
      <c r="D205" s="287"/>
      <c r="E205" s="287"/>
      <c r="F205" s="287"/>
      <c r="G205" s="287"/>
      <c r="H205" s="287"/>
      <c r="I205" s="287"/>
      <c r="J205" s="287"/>
      <c r="K205" s="287"/>
      <c r="L205" s="287"/>
    </row>
    <row r="206" spans="2:12" ht="36" customHeight="1" x14ac:dyDescent="0.35">
      <c r="B206" s="287"/>
      <c r="C206" s="287"/>
      <c r="D206" s="287"/>
      <c r="E206" s="287"/>
      <c r="F206" s="287"/>
      <c r="G206" s="287"/>
      <c r="H206" s="287"/>
      <c r="I206" s="287"/>
      <c r="J206" s="287"/>
      <c r="K206" s="287"/>
      <c r="L206" s="287"/>
    </row>
    <row r="207" spans="2:12" ht="36" customHeight="1" x14ac:dyDescent="0.35">
      <c r="B207" s="138"/>
      <c r="C207" s="138"/>
      <c r="D207" s="138"/>
      <c r="E207" s="138"/>
      <c r="F207" s="138"/>
      <c r="G207" s="138"/>
      <c r="H207" s="138"/>
      <c r="I207" s="138"/>
      <c r="J207" s="41"/>
      <c r="K207" s="139"/>
      <c r="L207" s="41"/>
    </row>
    <row r="208" spans="2:12" ht="36" customHeight="1" x14ac:dyDescent="0.4">
      <c r="B208" s="188" t="s">
        <v>218</v>
      </c>
      <c r="C208" s="143"/>
      <c r="D208" s="143"/>
      <c r="E208" s="143"/>
      <c r="F208" s="143"/>
      <c r="G208" s="143"/>
      <c r="H208" s="143"/>
      <c r="I208" s="138"/>
      <c r="J208" s="41"/>
      <c r="K208" s="139"/>
      <c r="L208" s="41"/>
    </row>
    <row r="209" spans="2:12" ht="36" customHeight="1" x14ac:dyDescent="0.35">
      <c r="B209" s="288"/>
      <c r="C209" s="289"/>
      <c r="D209" s="289"/>
      <c r="E209" s="289"/>
      <c r="F209" s="289"/>
      <c r="G209" s="289"/>
      <c r="H209" s="289"/>
      <c r="I209" s="289"/>
      <c r="J209" s="289"/>
      <c r="K209" s="289"/>
      <c r="L209" s="290"/>
    </row>
    <row r="210" spans="2:12" ht="36" customHeight="1" x14ac:dyDescent="0.35">
      <c r="B210" s="291"/>
      <c r="C210" s="292"/>
      <c r="D210" s="292"/>
      <c r="E210" s="292"/>
      <c r="F210" s="292"/>
      <c r="G210" s="292"/>
      <c r="H210" s="292"/>
      <c r="I210" s="292"/>
      <c r="J210" s="292"/>
      <c r="K210" s="292"/>
      <c r="L210" s="293"/>
    </row>
    <row r="211" spans="2:12" ht="36" customHeight="1" x14ac:dyDescent="0.35">
      <c r="B211" s="291"/>
      <c r="C211" s="292"/>
      <c r="D211" s="292"/>
      <c r="E211" s="292"/>
      <c r="F211" s="292"/>
      <c r="G211" s="292"/>
      <c r="H211" s="292"/>
      <c r="I211" s="292"/>
      <c r="J211" s="292"/>
      <c r="K211" s="292"/>
      <c r="L211" s="293"/>
    </row>
    <row r="212" spans="2:12" ht="36" customHeight="1" x14ac:dyDescent="0.35">
      <c r="B212" s="291"/>
      <c r="C212" s="292"/>
      <c r="D212" s="292"/>
      <c r="E212" s="292"/>
      <c r="F212" s="292"/>
      <c r="G212" s="292"/>
      <c r="H212" s="292"/>
      <c r="I212" s="292"/>
      <c r="J212" s="292"/>
      <c r="K212" s="292"/>
      <c r="L212" s="293"/>
    </row>
    <row r="213" spans="2:12" ht="36" customHeight="1" x14ac:dyDescent="0.35">
      <c r="B213" s="294"/>
      <c r="C213" s="295"/>
      <c r="D213" s="295"/>
      <c r="E213" s="295"/>
      <c r="F213" s="295"/>
      <c r="G213" s="295"/>
      <c r="H213" s="295"/>
      <c r="I213" s="295"/>
      <c r="J213" s="295"/>
      <c r="K213" s="295"/>
      <c r="L213" s="296"/>
    </row>
    <row r="214" spans="2:12" ht="36" customHeight="1" x14ac:dyDescent="0.35">
      <c r="B214" s="141"/>
      <c r="C214" s="141"/>
      <c r="D214" s="141"/>
      <c r="E214" s="141"/>
      <c r="F214" s="141"/>
      <c r="G214" s="141"/>
      <c r="H214" s="141"/>
      <c r="I214" s="144"/>
      <c r="J214" s="142"/>
      <c r="K214" s="41"/>
      <c r="L214" s="41"/>
    </row>
    <row r="215" spans="2:12" ht="36" customHeight="1" thickBot="1" x14ac:dyDescent="0.45">
      <c r="B215" s="101"/>
      <c r="C215" s="101"/>
      <c r="D215" s="101"/>
      <c r="E215" s="101"/>
      <c r="F215" s="101"/>
      <c r="G215" s="101"/>
      <c r="H215" s="101"/>
      <c r="I215" s="145"/>
      <c r="J215" s="145"/>
      <c r="K215" s="145"/>
      <c r="L215" s="145"/>
    </row>
    <row r="216" spans="2:12" ht="36" customHeight="1" x14ac:dyDescent="0.35">
      <c r="B216" s="297"/>
      <c r="C216" s="297"/>
      <c r="D216" s="297"/>
      <c r="E216" s="297"/>
      <c r="F216" s="297"/>
      <c r="G216" s="297"/>
      <c r="H216" s="297"/>
      <c r="I216" s="297"/>
      <c r="J216" s="297"/>
      <c r="K216" s="297"/>
      <c r="L216" s="297"/>
    </row>
    <row r="217" spans="2:12" ht="36" customHeight="1" x14ac:dyDescent="0.35">
      <c r="B217" s="192"/>
      <c r="C217" s="192"/>
      <c r="D217" s="192"/>
      <c r="E217" s="192"/>
      <c r="F217" s="192"/>
      <c r="G217" s="192"/>
      <c r="H217" s="192"/>
      <c r="I217" s="192"/>
      <c r="J217" s="192"/>
      <c r="K217" s="192"/>
      <c r="L217" s="192"/>
    </row>
    <row r="218" spans="2:12" ht="36" customHeight="1" x14ac:dyDescent="0.4">
      <c r="B218" s="41"/>
      <c r="C218" s="41"/>
      <c r="D218" s="41"/>
      <c r="E218" s="41"/>
      <c r="F218" s="41"/>
      <c r="G218" s="298" t="s">
        <v>233</v>
      </c>
      <c r="H218" s="298"/>
      <c r="I218" s="299"/>
      <c r="J218" s="172"/>
      <c r="K218" s="41"/>
      <c r="L218" s="41"/>
    </row>
    <row r="219" spans="2:12" ht="36" customHeight="1" x14ac:dyDescent="0.4">
      <c r="B219" s="146"/>
      <c r="C219" s="146"/>
      <c r="D219" s="146"/>
      <c r="E219" s="146"/>
      <c r="F219" s="146"/>
      <c r="G219" s="146"/>
      <c r="H219" s="147"/>
      <c r="I219" s="147"/>
      <c r="J219" s="174">
        <f>ROUND(J218,0)</f>
        <v>0</v>
      </c>
      <c r="K219" s="41"/>
      <c r="L219" s="41"/>
    </row>
    <row r="220" spans="2:12" ht="36" customHeight="1" x14ac:dyDescent="0.4">
      <c r="B220" s="41"/>
      <c r="C220" s="41"/>
      <c r="D220" s="41"/>
      <c r="E220" s="41"/>
      <c r="F220" s="41"/>
      <c r="G220" s="41"/>
      <c r="H220" s="300" t="s">
        <v>220</v>
      </c>
      <c r="I220" s="301"/>
      <c r="J220" s="172"/>
      <c r="K220" s="148"/>
      <c r="L220" s="148"/>
    </row>
    <row r="221" spans="2:12" ht="36" customHeight="1" x14ac:dyDescent="0.4">
      <c r="B221" s="149"/>
      <c r="C221" s="149"/>
      <c r="D221" s="149"/>
      <c r="E221" s="149"/>
      <c r="F221" s="149"/>
      <c r="G221" s="149"/>
      <c r="H221" s="150"/>
      <c r="I221" s="79"/>
      <c r="J221" s="151">
        <f>ROUND(J220,0)</f>
        <v>0</v>
      </c>
      <c r="K221" s="148"/>
      <c r="L221" s="148"/>
    </row>
    <row r="222" spans="2:12" ht="36" customHeight="1" x14ac:dyDescent="0.4">
      <c r="B222" s="41"/>
      <c r="C222" s="41"/>
      <c r="D222" s="41"/>
      <c r="E222" s="41"/>
      <c r="F222" s="41"/>
      <c r="G222" s="41"/>
      <c r="H222" s="300" t="s">
        <v>221</v>
      </c>
      <c r="I222" s="301"/>
      <c r="J222" s="152">
        <f>ROUND((J219+J221),0)</f>
        <v>0</v>
      </c>
      <c r="K222" s="153"/>
      <c r="L222" s="153"/>
    </row>
  </sheetData>
  <sheetProtection algorithmName="SHA-512" hashValue="62axyPk+Sj4zD+etzp37qRl1hnYmceXMlgx/mcdzxDryHWR+roOHCVmrlh6BZKICooT/rq9MDFP8ND/hQCpQWA==" saltValue="xtIsTkzbi/6f4PvN7R/nvA==" spinCount="100000" sheet="1" objects="1" scenarios="1" formatCells="0" formatRows="0" insertRows="0"/>
  <mergeCells count="228">
    <mergeCell ref="H220:I220"/>
    <mergeCell ref="H222:I222"/>
    <mergeCell ref="B189:J189"/>
    <mergeCell ref="B196:L196"/>
    <mergeCell ref="B202:L206"/>
    <mergeCell ref="B209:L213"/>
    <mergeCell ref="B216:L216"/>
    <mergeCell ref="G218:I218"/>
    <mergeCell ref="B185:D185"/>
    <mergeCell ref="E185:I185"/>
    <mergeCell ref="B186:D186"/>
    <mergeCell ref="E186:I186"/>
    <mergeCell ref="B187:J187"/>
    <mergeCell ref="B188:J188"/>
    <mergeCell ref="B182:D182"/>
    <mergeCell ref="E182:I182"/>
    <mergeCell ref="B183:D183"/>
    <mergeCell ref="E183:I183"/>
    <mergeCell ref="B184:D184"/>
    <mergeCell ref="E184:I184"/>
    <mergeCell ref="B179:D179"/>
    <mergeCell ref="E179:I179"/>
    <mergeCell ref="B180:D180"/>
    <mergeCell ref="E180:I180"/>
    <mergeCell ref="B181:D181"/>
    <mergeCell ref="E181:I181"/>
    <mergeCell ref="B176:D176"/>
    <mergeCell ref="E176:I176"/>
    <mergeCell ref="B177:D177"/>
    <mergeCell ref="E177:I177"/>
    <mergeCell ref="B178:D178"/>
    <mergeCell ref="E178:I178"/>
    <mergeCell ref="E172:I172"/>
    <mergeCell ref="E173:I173"/>
    <mergeCell ref="B174:D174"/>
    <mergeCell ref="E174:I174"/>
    <mergeCell ref="B175:D175"/>
    <mergeCell ref="E175:I175"/>
    <mergeCell ref="B168:D168"/>
    <mergeCell ref="E168:I168"/>
    <mergeCell ref="B169:D169"/>
    <mergeCell ref="E169:I169"/>
    <mergeCell ref="E170:I170"/>
    <mergeCell ref="E171:I171"/>
    <mergeCell ref="B165:D165"/>
    <mergeCell ref="E165:I165"/>
    <mergeCell ref="B166:D166"/>
    <mergeCell ref="E166:I166"/>
    <mergeCell ref="B167:D167"/>
    <mergeCell ref="E167:I167"/>
    <mergeCell ref="B162:D162"/>
    <mergeCell ref="E162:I162"/>
    <mergeCell ref="B163:D163"/>
    <mergeCell ref="E163:I163"/>
    <mergeCell ref="B164:D164"/>
    <mergeCell ref="E164:I164"/>
    <mergeCell ref="B159:D159"/>
    <mergeCell ref="E159:I159"/>
    <mergeCell ref="B160:D160"/>
    <mergeCell ref="E160:I160"/>
    <mergeCell ref="B161:D161"/>
    <mergeCell ref="E161:I161"/>
    <mergeCell ref="B150:D150"/>
    <mergeCell ref="F150:I150"/>
    <mergeCell ref="J150:N150"/>
    <mergeCell ref="B151:R151"/>
    <mergeCell ref="B152:R152"/>
    <mergeCell ref="B153:R153"/>
    <mergeCell ref="B148:D148"/>
    <mergeCell ref="F148:I148"/>
    <mergeCell ref="J148:N148"/>
    <mergeCell ref="B149:D149"/>
    <mergeCell ref="F149:I149"/>
    <mergeCell ref="J149:N149"/>
    <mergeCell ref="B146:D146"/>
    <mergeCell ref="F146:I146"/>
    <mergeCell ref="J146:N146"/>
    <mergeCell ref="B147:D147"/>
    <mergeCell ref="F147:I147"/>
    <mergeCell ref="J147:N147"/>
    <mergeCell ref="B136:E136"/>
    <mergeCell ref="F136:I136"/>
    <mergeCell ref="B137:J137"/>
    <mergeCell ref="B138:J138"/>
    <mergeCell ref="B139:J139"/>
    <mergeCell ref="B145:D145"/>
    <mergeCell ref="F145:I145"/>
    <mergeCell ref="J145:N145"/>
    <mergeCell ref="B133:E133"/>
    <mergeCell ref="F133:I133"/>
    <mergeCell ref="B134:E134"/>
    <mergeCell ref="F134:I134"/>
    <mergeCell ref="B135:E135"/>
    <mergeCell ref="F135:I135"/>
    <mergeCell ref="B130:E130"/>
    <mergeCell ref="F130:I130"/>
    <mergeCell ref="B131:E131"/>
    <mergeCell ref="F131:I131"/>
    <mergeCell ref="B132:E132"/>
    <mergeCell ref="F132:I132"/>
    <mergeCell ref="B127:E127"/>
    <mergeCell ref="F127:I127"/>
    <mergeCell ref="B128:E128"/>
    <mergeCell ref="F128:I128"/>
    <mergeCell ref="B129:E129"/>
    <mergeCell ref="F129:I129"/>
    <mergeCell ref="B124:E124"/>
    <mergeCell ref="F124:I124"/>
    <mergeCell ref="B125:E125"/>
    <mergeCell ref="F125:I125"/>
    <mergeCell ref="B126:E126"/>
    <mergeCell ref="F126:I126"/>
    <mergeCell ref="B121:E121"/>
    <mergeCell ref="F121:I121"/>
    <mergeCell ref="B122:E122"/>
    <mergeCell ref="F122:I122"/>
    <mergeCell ref="B123:E123"/>
    <mergeCell ref="F123:I123"/>
    <mergeCell ref="B111:E111"/>
    <mergeCell ref="F111:I111"/>
    <mergeCell ref="B112:L112"/>
    <mergeCell ref="B113:L113"/>
    <mergeCell ref="B114:L114"/>
    <mergeCell ref="B120:E120"/>
    <mergeCell ref="F120:I120"/>
    <mergeCell ref="B108:E108"/>
    <mergeCell ref="F108:I108"/>
    <mergeCell ref="B109:E109"/>
    <mergeCell ref="F109:I109"/>
    <mergeCell ref="B110:E110"/>
    <mergeCell ref="F110:I110"/>
    <mergeCell ref="L100:M100"/>
    <mergeCell ref="L101:M101"/>
    <mergeCell ref="B104:S104"/>
    <mergeCell ref="B106:L106"/>
    <mergeCell ref="B107:E107"/>
    <mergeCell ref="F107:I107"/>
    <mergeCell ref="B92:H92"/>
    <mergeCell ref="B93:H93"/>
    <mergeCell ref="B94:M94"/>
    <mergeCell ref="B95:M95"/>
    <mergeCell ref="B96:M96"/>
    <mergeCell ref="L99:M99"/>
    <mergeCell ref="B86:H86"/>
    <mergeCell ref="B87:H87"/>
    <mergeCell ref="B88:H88"/>
    <mergeCell ref="B89:H89"/>
    <mergeCell ref="B90:H90"/>
    <mergeCell ref="B91:H91"/>
    <mergeCell ref="B78:E78"/>
    <mergeCell ref="F78:I78"/>
    <mergeCell ref="B79:R79"/>
    <mergeCell ref="B80:R80"/>
    <mergeCell ref="B81:R81"/>
    <mergeCell ref="B84:D84"/>
    <mergeCell ref="B75:E75"/>
    <mergeCell ref="F75:I75"/>
    <mergeCell ref="B76:E76"/>
    <mergeCell ref="F76:I76"/>
    <mergeCell ref="B77:E77"/>
    <mergeCell ref="F77:I77"/>
    <mergeCell ref="B72:E72"/>
    <mergeCell ref="F72:I72"/>
    <mergeCell ref="B73:E73"/>
    <mergeCell ref="F73:I73"/>
    <mergeCell ref="B74:E74"/>
    <mergeCell ref="F74:I74"/>
    <mergeCell ref="B69:E69"/>
    <mergeCell ref="F69:I69"/>
    <mergeCell ref="B70:E70"/>
    <mergeCell ref="F70:I70"/>
    <mergeCell ref="B71:E71"/>
    <mergeCell ref="F71:I71"/>
    <mergeCell ref="P50:Q50"/>
    <mergeCell ref="P51:Q51"/>
    <mergeCell ref="B53:N57"/>
    <mergeCell ref="B66:S66"/>
    <mergeCell ref="B68:E68"/>
    <mergeCell ref="F68:I68"/>
    <mergeCell ref="B41:P41"/>
    <mergeCell ref="N44:Q44"/>
    <mergeCell ref="P45:Q45"/>
    <mergeCell ref="P46:Q46"/>
    <mergeCell ref="N48:Q48"/>
    <mergeCell ref="P49:Q49"/>
    <mergeCell ref="B37:D37"/>
    <mergeCell ref="E37:L37"/>
    <mergeCell ref="B38:D38"/>
    <mergeCell ref="E38:L38"/>
    <mergeCell ref="B39:P39"/>
    <mergeCell ref="B40:P40"/>
    <mergeCell ref="B34:D34"/>
    <mergeCell ref="E34:L34"/>
    <mergeCell ref="B35:D35"/>
    <mergeCell ref="E35:L35"/>
    <mergeCell ref="B36:D36"/>
    <mergeCell ref="E36:L36"/>
    <mergeCell ref="B31:D31"/>
    <mergeCell ref="E31:L31"/>
    <mergeCell ref="B32:D32"/>
    <mergeCell ref="E32:L32"/>
    <mergeCell ref="B33:D33"/>
    <mergeCell ref="E33:L33"/>
    <mergeCell ref="B28:D28"/>
    <mergeCell ref="E28:L28"/>
    <mergeCell ref="B29:D29"/>
    <mergeCell ref="E29:L29"/>
    <mergeCell ref="B30:D30"/>
    <mergeCell ref="E30:L30"/>
    <mergeCell ref="B25:D25"/>
    <mergeCell ref="E25:L25"/>
    <mergeCell ref="B26:D26"/>
    <mergeCell ref="E26:L26"/>
    <mergeCell ref="B27:D27"/>
    <mergeCell ref="E27:L27"/>
    <mergeCell ref="B22:D22"/>
    <mergeCell ref="E22:L22"/>
    <mergeCell ref="B23:D23"/>
    <mergeCell ref="E23:L23"/>
    <mergeCell ref="B24:D24"/>
    <mergeCell ref="E24:L24"/>
    <mergeCell ref="D5:E5"/>
    <mergeCell ref="H8:I8"/>
    <mergeCell ref="J8:M8"/>
    <mergeCell ref="H9:I9"/>
    <mergeCell ref="J9:M9"/>
    <mergeCell ref="H10:I10"/>
    <mergeCell ref="J10:M10"/>
  </mergeCells>
  <dataValidations count="3">
    <dataValidation type="list" allowBlank="1" showInputMessage="1" showErrorMessage="1" sqref="O146:O150" xr:uid="{2BCDACC3-01F3-4DD9-8D8B-95BD24DB8EDF}">
      <formula1>$AI$2:$AI$7</formula1>
    </dataValidation>
    <dataValidation type="list" allowBlank="1" showInputMessage="1" showErrorMessage="1" sqref="E146:E150" xr:uid="{0440271E-F240-4608-98C2-B303DF95BAF6}">
      <formula1>$AK$2:$AK$4</formula1>
    </dataValidation>
    <dataValidation type="list" allowBlank="1" showInputMessage="1" showErrorMessage="1" sqref="P23:P38 J121:J136 R69:R78 R146:R150 L108:L111 M87:M93 J160:J186" xr:uid="{7B2D034C-2D75-4DA4-992E-9C4C710F009C}">
      <formula1>$AH$2:$AH$3</formula1>
    </dataValidation>
  </dataValidations>
  <pageMargins left="0.7" right="0.7" top="0.75" bottom="0.75" header="0.3" footer="0.3"/>
  <pageSetup scale="29" fitToHeight="0" orientation="landscape" r:id="rId1"/>
  <rowBreaks count="10" manualBreakCount="10">
    <brk id="18" min="1" max="18" man="1"/>
    <brk id="41" min="1" max="18" man="1"/>
    <brk id="59" min="1" max="18" man="1"/>
    <brk id="83" min="1" max="18" man="1"/>
    <brk id="116" min="1" max="18" man="1"/>
    <brk id="141" min="1" max="18" man="1"/>
    <brk id="155" min="1" max="18" man="1"/>
    <brk id="175" min="1" max="18" man="1"/>
    <brk id="191" min="1" max="18" man="1"/>
    <brk id="193" min="1"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41985" r:id="rId4" name="Option Button 1">
              <controlPr defaultSize="0" autoFill="0" autoLine="0" autoPict="0">
                <anchor moveWithCells="1">
                  <from>
                    <xdr:col>9</xdr:col>
                    <xdr:colOff>31750</xdr:colOff>
                    <xdr:row>60</xdr:row>
                    <xdr:rowOff>298450</xdr:rowOff>
                  </from>
                  <to>
                    <xdr:col>9</xdr:col>
                    <xdr:colOff>704850</xdr:colOff>
                    <xdr:row>62</xdr:row>
                    <xdr:rowOff>171450</xdr:rowOff>
                  </to>
                </anchor>
              </controlPr>
            </control>
          </mc:Choice>
        </mc:AlternateContent>
        <mc:AlternateContent xmlns:mc="http://schemas.openxmlformats.org/markup-compatibility/2006">
          <mc:Choice Requires="x14">
            <control shapeId="41986" r:id="rId5" name="Option Button 2">
              <controlPr defaultSize="0" autoFill="0" autoLine="0" autoPict="0">
                <anchor moveWithCells="1">
                  <from>
                    <xdr:col>9</xdr:col>
                    <xdr:colOff>38100</xdr:colOff>
                    <xdr:row>62</xdr:row>
                    <xdr:rowOff>400050</xdr:rowOff>
                  </from>
                  <to>
                    <xdr:col>9</xdr:col>
                    <xdr:colOff>374650</xdr:colOff>
                    <xdr:row>64</xdr:row>
                    <xdr:rowOff>69850</xdr:rowOff>
                  </to>
                </anchor>
              </controlPr>
            </control>
          </mc:Choice>
        </mc:AlternateContent>
        <mc:AlternateContent xmlns:mc="http://schemas.openxmlformats.org/markup-compatibility/2006">
          <mc:Choice Requires="x14">
            <control shapeId="41987" r:id="rId6" name="Option Button 3">
              <controlPr defaultSize="0" autoFill="0" autoLine="0" autoPict="0">
                <anchor moveWithCells="1">
                  <from>
                    <xdr:col>1</xdr:col>
                    <xdr:colOff>0</xdr:colOff>
                    <xdr:row>193</xdr:row>
                    <xdr:rowOff>0</xdr:rowOff>
                  </from>
                  <to>
                    <xdr:col>1</xdr:col>
                    <xdr:colOff>38100</xdr:colOff>
                    <xdr:row>194</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9D72-0C81-4A27-BFC0-4571549A4A8C}">
  <sheetPr>
    <tabColor theme="9" tint="0.39997558519241921"/>
    <pageSetUpPr fitToPage="1"/>
  </sheetPr>
  <dimension ref="B2:AT222"/>
  <sheetViews>
    <sheetView zoomScale="57" zoomScaleNormal="57" workbookViewId="0">
      <selection activeCell="B2" sqref="B2"/>
    </sheetView>
  </sheetViews>
  <sheetFormatPr defaultColWidth="15.796875" defaultRowHeight="36" customHeight="1" x14ac:dyDescent="0.35"/>
  <cols>
    <col min="1" max="1" width="5.46484375" style="28" customWidth="1"/>
    <col min="2" max="2" width="23.19921875" style="28" customWidth="1"/>
    <col min="3" max="3" width="19.06640625" style="28" customWidth="1"/>
    <col min="4" max="4" width="18.796875" style="28" customWidth="1"/>
    <col min="5" max="5" width="19.59765625" style="28" customWidth="1"/>
    <col min="6" max="6" width="19.19921875" style="28" customWidth="1"/>
    <col min="7" max="7" width="15.796875" style="28"/>
    <col min="8" max="8" width="14.3984375" style="28" customWidth="1"/>
    <col min="9" max="9" width="34.6640625" style="28" customWidth="1"/>
    <col min="10" max="15" width="15.796875" style="28"/>
    <col min="16" max="16" width="18.19921875" style="28" customWidth="1"/>
    <col min="17" max="32" width="15.796875" style="28"/>
    <col min="33" max="33" width="8.19921875" style="28" customWidth="1"/>
    <col min="34" max="34" width="32.59765625" style="28" customWidth="1"/>
    <col min="35" max="35" width="15.796875" style="28"/>
    <col min="36" max="36" width="24.19921875" style="28" customWidth="1"/>
    <col min="37" max="16384" width="15.796875" style="28"/>
  </cols>
  <sheetData>
    <row r="2" spans="2:37" ht="36" customHeight="1" x14ac:dyDescent="0.35">
      <c r="B2" s="25" t="s">
        <v>224</v>
      </c>
      <c r="C2" s="26"/>
      <c r="D2" s="27"/>
      <c r="E2" s="27"/>
      <c r="F2" s="191"/>
      <c r="G2" s="27"/>
      <c r="H2" s="27"/>
      <c r="I2" s="27"/>
      <c r="J2" s="27"/>
      <c r="K2" s="27"/>
      <c r="L2" s="27"/>
      <c r="AH2" s="29" t="s">
        <v>145</v>
      </c>
      <c r="AI2" s="28" t="s">
        <v>146</v>
      </c>
      <c r="AJ2" s="28" t="s">
        <v>147</v>
      </c>
      <c r="AK2" s="28" t="s">
        <v>148</v>
      </c>
    </row>
    <row r="3" spans="2:37" ht="36" customHeight="1" x14ac:dyDescent="0.4">
      <c r="B3" s="26"/>
      <c r="C3" s="26"/>
      <c r="D3" s="26"/>
      <c r="E3" s="255"/>
      <c r="F3" s="255"/>
      <c r="G3" s="255"/>
      <c r="H3" s="255"/>
      <c r="AH3" s="29" t="s">
        <v>149</v>
      </c>
      <c r="AI3" s="28" t="s">
        <v>150</v>
      </c>
      <c r="AJ3" s="28" t="s">
        <v>151</v>
      </c>
      <c r="AK3" s="28" t="s">
        <v>152</v>
      </c>
    </row>
    <row r="4" spans="2:37" ht="36" customHeight="1" x14ac:dyDescent="0.4">
      <c r="B4" s="30" t="s">
        <v>23</v>
      </c>
      <c r="C4" s="31"/>
      <c r="D4" s="31"/>
      <c r="E4" s="32"/>
      <c r="F4" s="32"/>
      <c r="G4" s="32"/>
      <c r="H4" s="32"/>
      <c r="I4" s="33"/>
      <c r="J4" s="33"/>
      <c r="K4" s="33"/>
      <c r="L4" s="33"/>
      <c r="M4" s="33"/>
      <c r="N4" s="33"/>
      <c r="O4" s="33"/>
      <c r="P4" s="33"/>
      <c r="Q4" s="33"/>
      <c r="R4" s="33"/>
      <c r="S4" s="33"/>
      <c r="AI4" s="28" t="s">
        <v>153</v>
      </c>
      <c r="AK4" s="28" t="s">
        <v>154</v>
      </c>
    </row>
    <row r="5" spans="2:37" ht="36" customHeight="1" thickBot="1" x14ac:dyDescent="0.45">
      <c r="B5" s="255"/>
      <c r="C5" s="255"/>
      <c r="D5" s="375" t="s">
        <v>155</v>
      </c>
      <c r="E5" s="375"/>
      <c r="F5" s="255"/>
      <c r="G5" s="255"/>
      <c r="H5" s="255"/>
      <c r="AI5" s="28" t="s">
        <v>156</v>
      </c>
    </row>
    <row r="6" spans="2:37" ht="61.5" customHeight="1" x14ac:dyDescent="0.4">
      <c r="B6" s="223" t="s">
        <v>12</v>
      </c>
      <c r="C6" s="224" t="s">
        <v>124</v>
      </c>
      <c r="D6" s="218" t="s">
        <v>125</v>
      </c>
      <c r="E6" s="34" t="s">
        <v>237</v>
      </c>
      <c r="F6" s="35" t="s">
        <v>126</v>
      </c>
      <c r="G6" s="36"/>
      <c r="H6" s="199"/>
      <c r="I6" s="200"/>
      <c r="J6" s="200"/>
      <c r="K6" s="200"/>
      <c r="L6" s="200"/>
      <c r="AI6" s="28" t="s">
        <v>157</v>
      </c>
    </row>
    <row r="7" spans="2:37" ht="54" customHeight="1" thickBot="1" x14ac:dyDescent="0.4">
      <c r="B7" s="225" t="s">
        <v>39</v>
      </c>
      <c r="C7" s="226">
        <f>Q39-D7</f>
        <v>0</v>
      </c>
      <c r="D7" s="37"/>
      <c r="E7" s="226">
        <f>Q40</f>
        <v>0</v>
      </c>
      <c r="F7" s="229">
        <f>SUM(C7:E7)</f>
        <v>0</v>
      </c>
      <c r="G7" s="39"/>
      <c r="H7" s="201"/>
      <c r="I7" s="1"/>
      <c r="J7" s="198"/>
      <c r="K7" s="198"/>
      <c r="L7" s="198"/>
      <c r="M7" s="198"/>
      <c r="AI7" s="28" t="s">
        <v>158</v>
      </c>
    </row>
    <row r="8" spans="2:37" ht="52.5" customHeight="1" x14ac:dyDescent="0.35">
      <c r="B8" s="225" t="s">
        <v>128</v>
      </c>
      <c r="C8" s="226">
        <f>IFERROR(P49-D8,0)</f>
        <v>0</v>
      </c>
      <c r="D8" s="37"/>
      <c r="E8" s="226">
        <f>IFERROR(P50,0)</f>
        <v>0</v>
      </c>
      <c r="F8" s="229">
        <f t="shared" ref="F8:F15" si="0">SUM(C8:E8)</f>
        <v>0</v>
      </c>
      <c r="G8" s="39"/>
      <c r="H8" s="376" t="s">
        <v>116</v>
      </c>
      <c r="I8" s="377"/>
      <c r="J8" s="378">
        <f>'Prevention Master Summary'!B6</f>
        <v>0</v>
      </c>
      <c r="K8" s="379"/>
      <c r="L8" s="379"/>
      <c r="M8" s="380"/>
      <c r="N8" s="204"/>
    </row>
    <row r="9" spans="2:37" ht="57" customHeight="1" x14ac:dyDescent="0.35">
      <c r="B9" s="225" t="s">
        <v>129</v>
      </c>
      <c r="C9" s="226">
        <f>N99-D9</f>
        <v>0</v>
      </c>
      <c r="D9" s="37"/>
      <c r="E9" s="226">
        <f>N100</f>
        <v>0</v>
      </c>
      <c r="F9" s="229">
        <f t="shared" si="0"/>
        <v>0</v>
      </c>
      <c r="G9" s="39"/>
      <c r="H9" s="376" t="s">
        <v>117</v>
      </c>
      <c r="I9" s="377"/>
      <c r="J9" s="381">
        <f>'Prevention Master Summary'!B7</f>
        <v>0</v>
      </c>
      <c r="K9" s="382"/>
      <c r="L9" s="382"/>
      <c r="M9" s="383"/>
      <c r="N9" s="160"/>
    </row>
    <row r="10" spans="2:37" ht="57" customHeight="1" thickBot="1" x14ac:dyDescent="0.4">
      <c r="B10" s="225" t="s">
        <v>130</v>
      </c>
      <c r="C10" s="226">
        <f>M112-D10</f>
        <v>0</v>
      </c>
      <c r="D10" s="37"/>
      <c r="E10" s="226">
        <f>M113</f>
        <v>0</v>
      </c>
      <c r="F10" s="229">
        <f t="shared" si="0"/>
        <v>0</v>
      </c>
      <c r="G10" s="39"/>
      <c r="H10" s="376" t="s">
        <v>120</v>
      </c>
      <c r="I10" s="377"/>
      <c r="J10" s="384">
        <f>'Prevention Master Summary'!B10</f>
        <v>0</v>
      </c>
      <c r="K10" s="385"/>
      <c r="L10" s="385"/>
      <c r="M10" s="386"/>
      <c r="N10" s="159"/>
    </row>
    <row r="11" spans="2:37" ht="51" customHeight="1" x14ac:dyDescent="0.35">
      <c r="B11" s="225" t="s">
        <v>131</v>
      </c>
      <c r="C11" s="226">
        <f>K137-D11</f>
        <v>0</v>
      </c>
      <c r="D11" s="37"/>
      <c r="E11" s="226">
        <f>K138</f>
        <v>0</v>
      </c>
      <c r="F11" s="229">
        <f t="shared" si="0"/>
        <v>0</v>
      </c>
      <c r="G11" s="39"/>
      <c r="H11" s="201"/>
      <c r="I11" s="203"/>
      <c r="J11" s="158"/>
      <c r="K11" s="161"/>
      <c r="L11" s="161"/>
      <c r="M11" s="161"/>
      <c r="N11" s="161"/>
    </row>
    <row r="12" spans="2:37" ht="55.5" customHeight="1" x14ac:dyDescent="0.35">
      <c r="B12" s="225" t="s">
        <v>132</v>
      </c>
      <c r="C12" s="226">
        <f>S151-D12</f>
        <v>0</v>
      </c>
      <c r="D12" s="37"/>
      <c r="E12" s="226">
        <f>S152</f>
        <v>0</v>
      </c>
      <c r="F12" s="229">
        <f t="shared" si="0"/>
        <v>0</v>
      </c>
      <c r="G12" s="39"/>
      <c r="H12" s="201"/>
      <c r="I12" s="202"/>
      <c r="J12" s="201"/>
      <c r="K12" s="201"/>
      <c r="L12" s="201"/>
    </row>
    <row r="13" spans="2:37" ht="54" customHeight="1" x14ac:dyDescent="0.35">
      <c r="B13" s="225" t="s">
        <v>133</v>
      </c>
      <c r="C13" s="226">
        <f>K187-D13</f>
        <v>0</v>
      </c>
      <c r="D13" s="37"/>
      <c r="E13" s="226">
        <f>K188</f>
        <v>0</v>
      </c>
      <c r="F13" s="229">
        <f t="shared" si="0"/>
        <v>0</v>
      </c>
      <c r="G13" s="39"/>
      <c r="H13" s="201"/>
      <c r="I13" s="202"/>
      <c r="J13" s="201"/>
      <c r="K13" s="201"/>
      <c r="L13" s="201"/>
      <c r="M13" s="29"/>
      <c r="N13" s="29"/>
      <c r="O13" s="29"/>
    </row>
    <row r="14" spans="2:37" s="41" customFormat="1" ht="55.5" customHeight="1" x14ac:dyDescent="0.35">
      <c r="B14" s="225" t="s">
        <v>134</v>
      </c>
      <c r="C14" s="226">
        <f>SUM(C7:C13)</f>
        <v>0</v>
      </c>
      <c r="D14" s="38">
        <f>SUM(D7:D13)</f>
        <v>0</v>
      </c>
      <c r="E14" s="226">
        <f>SUM(E7:E13)</f>
        <v>0</v>
      </c>
      <c r="F14" s="229">
        <f>SUM(F7:F13)</f>
        <v>0</v>
      </c>
      <c r="G14" s="39"/>
      <c r="H14" s="42"/>
      <c r="I14" s="201"/>
      <c r="J14" s="201"/>
      <c r="K14" s="201"/>
      <c r="L14" s="42"/>
      <c r="M14" s="127"/>
      <c r="N14" s="127"/>
      <c r="O14" s="127"/>
      <c r="P14" s="127"/>
      <c r="Q14" s="127"/>
    </row>
    <row r="15" spans="2:37" ht="51" customHeight="1" x14ac:dyDescent="0.35">
      <c r="B15" s="225" t="s">
        <v>114</v>
      </c>
      <c r="C15" s="226">
        <f>J218-D15</f>
        <v>0</v>
      </c>
      <c r="D15" s="37"/>
      <c r="E15" s="226">
        <f>J220</f>
        <v>0</v>
      </c>
      <c r="F15" s="229">
        <f t="shared" si="0"/>
        <v>0</v>
      </c>
      <c r="G15" s="39"/>
      <c r="H15" s="201"/>
      <c r="I15" s="202"/>
      <c r="J15" s="201"/>
      <c r="K15" s="201"/>
      <c r="L15" s="201"/>
    </row>
    <row r="16" spans="2:37" ht="51" customHeight="1" thickBot="1" x14ac:dyDescent="0.4">
      <c r="B16" s="227" t="s">
        <v>135</v>
      </c>
      <c r="C16" s="228">
        <f>SUM(C14:C15)</f>
        <v>0</v>
      </c>
      <c r="D16" s="228">
        <f>SUM(D14:D15)</f>
        <v>0</v>
      </c>
      <c r="E16" s="228">
        <f>SUM(E14:E15)</f>
        <v>0</v>
      </c>
      <c r="F16" s="230">
        <f>SUM(F14:F15)</f>
        <v>0</v>
      </c>
      <c r="G16" s="42"/>
      <c r="H16" s="42"/>
      <c r="I16" s="42"/>
      <c r="J16" s="42"/>
      <c r="K16" s="42"/>
      <c r="L16" s="42"/>
    </row>
    <row r="18" spans="2:19" s="45" customFormat="1" ht="36" customHeight="1" x14ac:dyDescent="0.35">
      <c r="B18" s="43"/>
      <c r="C18" s="43"/>
      <c r="D18" s="43"/>
      <c r="E18" s="43"/>
      <c r="F18" s="43"/>
      <c r="G18" s="43"/>
      <c r="H18" s="43"/>
      <c r="I18" s="44"/>
      <c r="J18" s="44"/>
      <c r="K18" s="44"/>
      <c r="L18" s="44"/>
      <c r="M18" s="44"/>
    </row>
    <row r="19" spans="2:19" s="45" customFormat="1" ht="36" customHeight="1" x14ac:dyDescent="0.95">
      <c r="B19" s="46" t="s">
        <v>234</v>
      </c>
      <c r="C19" s="47"/>
      <c r="D19" s="47"/>
      <c r="E19" s="47"/>
      <c r="F19" s="47"/>
      <c r="G19" s="47"/>
      <c r="H19" s="47"/>
      <c r="I19" s="48"/>
      <c r="J19" s="48"/>
      <c r="K19" s="48"/>
      <c r="L19" s="48"/>
      <c r="M19" s="48"/>
      <c r="N19" s="49"/>
      <c r="O19" s="49"/>
      <c r="P19" s="49"/>
      <c r="Q19" s="49"/>
      <c r="R19" s="49"/>
      <c r="S19" s="49"/>
    </row>
    <row r="20" spans="2:19" s="45" customFormat="1" ht="36" customHeight="1" x14ac:dyDescent="0.4">
      <c r="B20" s="50"/>
      <c r="C20" s="50"/>
      <c r="D20" s="50"/>
      <c r="E20" s="50"/>
      <c r="F20" s="50"/>
      <c r="G20" s="50"/>
      <c r="H20" s="50"/>
      <c r="I20" s="51"/>
      <c r="J20" s="51"/>
    </row>
    <row r="21" spans="2:19" ht="36" customHeight="1" thickBot="1" x14ac:dyDescent="0.45">
      <c r="B21" s="52"/>
      <c r="C21" s="52"/>
      <c r="D21" s="52"/>
      <c r="E21" s="52"/>
      <c r="F21" s="52"/>
      <c r="G21" s="52"/>
      <c r="H21" s="52"/>
      <c r="I21" s="41"/>
      <c r="J21" s="41"/>
      <c r="K21" s="41"/>
      <c r="L21" s="41"/>
      <c r="M21" s="41"/>
      <c r="N21" s="41"/>
      <c r="O21" s="41"/>
    </row>
    <row r="22" spans="2:19" ht="80.25" customHeight="1" x14ac:dyDescent="0.35">
      <c r="B22" s="371" t="s">
        <v>159</v>
      </c>
      <c r="C22" s="372"/>
      <c r="D22" s="373"/>
      <c r="E22" s="374" t="s">
        <v>160</v>
      </c>
      <c r="F22" s="372"/>
      <c r="G22" s="372"/>
      <c r="H22" s="372"/>
      <c r="I22" s="372"/>
      <c r="J22" s="372"/>
      <c r="K22" s="372"/>
      <c r="L22" s="373"/>
      <c r="M22" s="54" t="s">
        <v>161</v>
      </c>
      <c r="N22" s="254" t="s">
        <v>162</v>
      </c>
      <c r="O22" s="54" t="s">
        <v>163</v>
      </c>
      <c r="P22" s="53" t="s">
        <v>164</v>
      </c>
      <c r="Q22" s="55" t="s">
        <v>165</v>
      </c>
    </row>
    <row r="23" spans="2:19" ht="160" customHeight="1" x14ac:dyDescent="0.35">
      <c r="B23" s="366"/>
      <c r="C23" s="366"/>
      <c r="D23" s="366"/>
      <c r="E23" s="367"/>
      <c r="F23" s="368"/>
      <c r="G23" s="368"/>
      <c r="H23" s="368"/>
      <c r="I23" s="368"/>
      <c r="J23" s="368"/>
      <c r="K23" s="368"/>
      <c r="L23" s="369"/>
      <c r="M23" s="219"/>
      <c r="N23" s="56"/>
      <c r="O23" s="57"/>
      <c r="P23" s="58"/>
      <c r="Q23" s="59">
        <f>ROUND((M23*N23*O23),0)</f>
        <v>0</v>
      </c>
    </row>
    <row r="24" spans="2:19" ht="160" customHeight="1" x14ac:dyDescent="0.35">
      <c r="B24" s="366"/>
      <c r="C24" s="366"/>
      <c r="D24" s="366"/>
      <c r="E24" s="367"/>
      <c r="F24" s="368"/>
      <c r="G24" s="368"/>
      <c r="H24" s="368"/>
      <c r="I24" s="368"/>
      <c r="J24" s="368"/>
      <c r="K24" s="368"/>
      <c r="L24" s="369"/>
      <c r="M24" s="219"/>
      <c r="N24" s="56"/>
      <c r="O24" s="57"/>
      <c r="P24" s="58"/>
      <c r="Q24" s="59">
        <f t="shared" ref="Q24:Q38" si="1">ROUND((M24*N24*O24),0)</f>
        <v>0</v>
      </c>
    </row>
    <row r="25" spans="2:19" ht="160" customHeight="1" x14ac:dyDescent="0.35">
      <c r="B25" s="366"/>
      <c r="C25" s="366"/>
      <c r="D25" s="366"/>
      <c r="E25" s="367"/>
      <c r="F25" s="368"/>
      <c r="G25" s="368"/>
      <c r="H25" s="368"/>
      <c r="I25" s="368"/>
      <c r="J25" s="368"/>
      <c r="K25" s="368"/>
      <c r="L25" s="369"/>
      <c r="M25" s="219"/>
      <c r="N25" s="56"/>
      <c r="O25" s="57"/>
      <c r="P25" s="58"/>
      <c r="Q25" s="59">
        <f t="shared" si="1"/>
        <v>0</v>
      </c>
    </row>
    <row r="26" spans="2:19" ht="160" customHeight="1" x14ac:dyDescent="0.35">
      <c r="B26" s="366"/>
      <c r="C26" s="366"/>
      <c r="D26" s="366"/>
      <c r="E26" s="367"/>
      <c r="F26" s="368"/>
      <c r="G26" s="368"/>
      <c r="H26" s="368"/>
      <c r="I26" s="368"/>
      <c r="J26" s="368"/>
      <c r="K26" s="368"/>
      <c r="L26" s="369"/>
      <c r="M26" s="219"/>
      <c r="N26" s="56"/>
      <c r="O26" s="57"/>
      <c r="P26" s="58"/>
      <c r="Q26" s="59">
        <f t="shared" si="1"/>
        <v>0</v>
      </c>
    </row>
    <row r="27" spans="2:19" ht="160" customHeight="1" x14ac:dyDescent="0.35">
      <c r="B27" s="366"/>
      <c r="C27" s="366"/>
      <c r="D27" s="366"/>
      <c r="E27" s="367"/>
      <c r="F27" s="368"/>
      <c r="G27" s="368"/>
      <c r="H27" s="368"/>
      <c r="I27" s="368"/>
      <c r="J27" s="368"/>
      <c r="K27" s="368"/>
      <c r="L27" s="369"/>
      <c r="M27" s="219"/>
      <c r="N27" s="56"/>
      <c r="O27" s="57"/>
      <c r="P27" s="58"/>
      <c r="Q27" s="59">
        <f t="shared" si="1"/>
        <v>0</v>
      </c>
      <c r="S27" s="60"/>
    </row>
    <row r="28" spans="2:19" ht="160" customHeight="1" x14ac:dyDescent="0.35">
      <c r="B28" s="366"/>
      <c r="C28" s="366"/>
      <c r="D28" s="366"/>
      <c r="E28" s="367"/>
      <c r="F28" s="368"/>
      <c r="G28" s="368"/>
      <c r="H28" s="368"/>
      <c r="I28" s="368"/>
      <c r="J28" s="368"/>
      <c r="K28" s="368"/>
      <c r="L28" s="369"/>
      <c r="M28" s="219"/>
      <c r="N28" s="56"/>
      <c r="O28" s="57"/>
      <c r="P28" s="58"/>
      <c r="Q28" s="59">
        <f t="shared" si="1"/>
        <v>0</v>
      </c>
      <c r="S28" s="60"/>
    </row>
    <row r="29" spans="2:19" ht="160" customHeight="1" x14ac:dyDescent="0.35">
      <c r="B29" s="366"/>
      <c r="C29" s="366"/>
      <c r="D29" s="366"/>
      <c r="E29" s="367"/>
      <c r="F29" s="368"/>
      <c r="G29" s="368"/>
      <c r="H29" s="368"/>
      <c r="I29" s="368"/>
      <c r="J29" s="368"/>
      <c r="K29" s="368"/>
      <c r="L29" s="369"/>
      <c r="M29" s="219"/>
      <c r="N29" s="56"/>
      <c r="O29" s="57"/>
      <c r="P29" s="58"/>
      <c r="Q29" s="59">
        <f t="shared" si="1"/>
        <v>0</v>
      </c>
    </row>
    <row r="30" spans="2:19" ht="160" customHeight="1" x14ac:dyDescent="0.35">
      <c r="B30" s="366"/>
      <c r="C30" s="366"/>
      <c r="D30" s="366"/>
      <c r="E30" s="367"/>
      <c r="F30" s="368"/>
      <c r="G30" s="368"/>
      <c r="H30" s="368"/>
      <c r="I30" s="368"/>
      <c r="J30" s="368"/>
      <c r="K30" s="368"/>
      <c r="L30" s="369"/>
      <c r="M30" s="219"/>
      <c r="N30" s="56"/>
      <c r="O30" s="57"/>
      <c r="P30" s="58"/>
      <c r="Q30" s="59">
        <f t="shared" si="1"/>
        <v>0</v>
      </c>
    </row>
    <row r="31" spans="2:19" ht="160" customHeight="1" x14ac:dyDescent="0.35">
      <c r="B31" s="366"/>
      <c r="C31" s="366"/>
      <c r="D31" s="366"/>
      <c r="E31" s="367"/>
      <c r="F31" s="368"/>
      <c r="G31" s="368"/>
      <c r="H31" s="368"/>
      <c r="I31" s="368"/>
      <c r="J31" s="368"/>
      <c r="K31" s="368"/>
      <c r="L31" s="369"/>
      <c r="M31" s="219"/>
      <c r="N31" s="56"/>
      <c r="O31" s="57"/>
      <c r="P31" s="58"/>
      <c r="Q31" s="59">
        <f t="shared" si="1"/>
        <v>0</v>
      </c>
    </row>
    <row r="32" spans="2:19" ht="160" customHeight="1" x14ac:dyDescent="0.35">
      <c r="B32" s="366"/>
      <c r="C32" s="366"/>
      <c r="D32" s="366"/>
      <c r="E32" s="367"/>
      <c r="F32" s="368"/>
      <c r="G32" s="368"/>
      <c r="H32" s="368"/>
      <c r="I32" s="368"/>
      <c r="J32" s="368"/>
      <c r="K32" s="368"/>
      <c r="L32" s="369"/>
      <c r="M32" s="219"/>
      <c r="N32" s="56"/>
      <c r="O32" s="57"/>
      <c r="P32" s="58"/>
      <c r="Q32" s="59">
        <f t="shared" si="1"/>
        <v>0</v>
      </c>
    </row>
    <row r="33" spans="2:20" ht="160" customHeight="1" x14ac:dyDescent="0.35">
      <c r="B33" s="366"/>
      <c r="C33" s="366"/>
      <c r="D33" s="366"/>
      <c r="E33" s="367"/>
      <c r="F33" s="368"/>
      <c r="G33" s="368"/>
      <c r="H33" s="368"/>
      <c r="I33" s="368"/>
      <c r="J33" s="368"/>
      <c r="K33" s="368"/>
      <c r="L33" s="369"/>
      <c r="M33" s="219"/>
      <c r="N33" s="56"/>
      <c r="O33" s="57"/>
      <c r="P33" s="58"/>
      <c r="Q33" s="59">
        <f t="shared" si="1"/>
        <v>0</v>
      </c>
    </row>
    <row r="34" spans="2:20" ht="172" customHeight="1" x14ac:dyDescent="0.35">
      <c r="B34" s="366"/>
      <c r="C34" s="366"/>
      <c r="D34" s="366"/>
      <c r="E34" s="367"/>
      <c r="F34" s="368"/>
      <c r="G34" s="368"/>
      <c r="H34" s="368"/>
      <c r="I34" s="368"/>
      <c r="J34" s="368"/>
      <c r="K34" s="368"/>
      <c r="L34" s="369"/>
      <c r="M34" s="219"/>
      <c r="N34" s="56"/>
      <c r="O34" s="57"/>
      <c r="P34" s="58"/>
      <c r="Q34" s="59">
        <f t="shared" si="1"/>
        <v>0</v>
      </c>
    </row>
    <row r="35" spans="2:20" ht="160" customHeight="1" x14ac:dyDescent="0.35">
      <c r="B35" s="366"/>
      <c r="C35" s="366"/>
      <c r="D35" s="366"/>
      <c r="E35" s="367"/>
      <c r="F35" s="368"/>
      <c r="G35" s="368"/>
      <c r="H35" s="368"/>
      <c r="I35" s="368"/>
      <c r="J35" s="368"/>
      <c r="K35" s="368"/>
      <c r="L35" s="369"/>
      <c r="M35" s="219"/>
      <c r="N35" s="56"/>
      <c r="O35" s="57"/>
      <c r="P35" s="58"/>
      <c r="Q35" s="59">
        <f t="shared" si="1"/>
        <v>0</v>
      </c>
    </row>
    <row r="36" spans="2:20" ht="160" customHeight="1" x14ac:dyDescent="0.35">
      <c r="B36" s="366"/>
      <c r="C36" s="366"/>
      <c r="D36" s="366"/>
      <c r="E36" s="367"/>
      <c r="F36" s="368"/>
      <c r="G36" s="368"/>
      <c r="H36" s="368"/>
      <c r="I36" s="368"/>
      <c r="J36" s="368"/>
      <c r="K36" s="368"/>
      <c r="L36" s="369"/>
      <c r="M36" s="219"/>
      <c r="N36" s="56"/>
      <c r="O36" s="57"/>
      <c r="P36" s="58"/>
      <c r="Q36" s="59">
        <f t="shared" si="1"/>
        <v>0</v>
      </c>
    </row>
    <row r="37" spans="2:20" ht="160" customHeight="1" x14ac:dyDescent="0.35">
      <c r="B37" s="366"/>
      <c r="C37" s="366"/>
      <c r="D37" s="366"/>
      <c r="E37" s="367"/>
      <c r="F37" s="368"/>
      <c r="G37" s="368"/>
      <c r="H37" s="368"/>
      <c r="I37" s="368"/>
      <c r="J37" s="368"/>
      <c r="K37" s="368"/>
      <c r="L37" s="369"/>
      <c r="M37" s="219"/>
      <c r="N37" s="56"/>
      <c r="O37" s="57"/>
      <c r="P37" s="58"/>
      <c r="Q37" s="59">
        <f t="shared" si="1"/>
        <v>0</v>
      </c>
    </row>
    <row r="38" spans="2:20" ht="160" customHeight="1" x14ac:dyDescent="0.35">
      <c r="B38" s="366"/>
      <c r="C38" s="366"/>
      <c r="D38" s="366"/>
      <c r="E38" s="367"/>
      <c r="F38" s="368"/>
      <c r="G38" s="368"/>
      <c r="H38" s="368"/>
      <c r="I38" s="368"/>
      <c r="J38" s="368"/>
      <c r="K38" s="368"/>
      <c r="L38" s="369"/>
      <c r="M38" s="219"/>
      <c r="N38" s="56"/>
      <c r="O38" s="57"/>
      <c r="P38" s="58"/>
      <c r="Q38" s="59">
        <f t="shared" si="1"/>
        <v>0</v>
      </c>
    </row>
    <row r="39" spans="2:20" ht="36" customHeight="1" x14ac:dyDescent="0.35">
      <c r="B39" s="370" t="s">
        <v>235</v>
      </c>
      <c r="C39" s="319"/>
      <c r="D39" s="319"/>
      <c r="E39" s="319"/>
      <c r="F39" s="319"/>
      <c r="G39" s="319"/>
      <c r="H39" s="319"/>
      <c r="I39" s="319"/>
      <c r="J39" s="319"/>
      <c r="K39" s="319"/>
      <c r="L39" s="319"/>
      <c r="M39" s="319"/>
      <c r="N39" s="319"/>
      <c r="O39" s="319"/>
      <c r="P39" s="320"/>
      <c r="Q39" s="231">
        <f>ROUND(SUMIF(P23:P38,AH2,Q23:Q38),0)</f>
        <v>0</v>
      </c>
    </row>
    <row r="40" spans="2:20" ht="36" customHeight="1" x14ac:dyDescent="0.35">
      <c r="B40" s="370" t="s">
        <v>166</v>
      </c>
      <c r="C40" s="319"/>
      <c r="D40" s="319"/>
      <c r="E40" s="319"/>
      <c r="F40" s="319"/>
      <c r="G40" s="319"/>
      <c r="H40" s="319"/>
      <c r="I40" s="319"/>
      <c r="J40" s="319"/>
      <c r="K40" s="319"/>
      <c r="L40" s="319"/>
      <c r="M40" s="319"/>
      <c r="N40" s="319"/>
      <c r="O40" s="319"/>
      <c r="P40" s="320"/>
      <c r="Q40" s="231">
        <f>ROUND(SUMIF(P23:P38,AH3,Q23:Q38),0)</f>
        <v>0</v>
      </c>
    </row>
    <row r="41" spans="2:20" ht="36" customHeight="1" thickBot="1" x14ac:dyDescent="0.4">
      <c r="B41" s="359" t="s">
        <v>167</v>
      </c>
      <c r="C41" s="360"/>
      <c r="D41" s="360"/>
      <c r="E41" s="360"/>
      <c r="F41" s="360"/>
      <c r="G41" s="360"/>
      <c r="H41" s="360"/>
      <c r="I41" s="360"/>
      <c r="J41" s="360"/>
      <c r="K41" s="360"/>
      <c r="L41" s="360"/>
      <c r="M41" s="360"/>
      <c r="N41" s="360"/>
      <c r="O41" s="360"/>
      <c r="P41" s="361"/>
      <c r="Q41" s="232">
        <f>SUM(Q39:Q40)</f>
        <v>0</v>
      </c>
    </row>
    <row r="42" spans="2:20" ht="36" customHeight="1" x14ac:dyDescent="0.4">
      <c r="B42" s="61"/>
      <c r="C42" s="61"/>
      <c r="D42" s="61"/>
      <c r="E42" s="61"/>
      <c r="F42" s="61"/>
      <c r="G42" s="61"/>
      <c r="H42" s="61"/>
      <c r="I42" s="61"/>
      <c r="J42" s="61"/>
      <c r="K42" s="61"/>
      <c r="L42" s="61"/>
      <c r="M42" s="61"/>
      <c r="N42" s="61"/>
      <c r="O42" s="62"/>
    </row>
    <row r="43" spans="2:20" ht="36" customHeight="1" x14ac:dyDescent="0.95">
      <c r="B43" s="64" t="s">
        <v>128</v>
      </c>
      <c r="C43" s="63"/>
      <c r="D43" s="63"/>
      <c r="E43" s="63"/>
      <c r="F43" s="63"/>
      <c r="G43" s="63"/>
      <c r="H43" s="63"/>
      <c r="I43" s="29"/>
      <c r="J43" s="29"/>
      <c r="K43" s="29"/>
      <c r="L43" s="29"/>
      <c r="M43" s="29"/>
      <c r="N43" s="29"/>
      <c r="O43" s="65"/>
    </row>
    <row r="44" spans="2:20" ht="36" customHeight="1" x14ac:dyDescent="0.4">
      <c r="B44" s="66"/>
      <c r="C44" s="66"/>
      <c r="D44" s="66"/>
      <c r="E44" s="66"/>
      <c r="F44" s="66"/>
      <c r="G44" s="66"/>
      <c r="H44" s="66"/>
      <c r="I44" s="70"/>
      <c r="J44" s="70"/>
      <c r="K44" s="70"/>
      <c r="L44" s="70"/>
      <c r="M44" s="70"/>
      <c r="N44" s="362" t="s">
        <v>168</v>
      </c>
      <c r="O44" s="362"/>
      <c r="P44" s="362"/>
      <c r="Q44" s="362"/>
      <c r="T44" s="60"/>
    </row>
    <row r="45" spans="2:20" ht="36" customHeight="1" x14ac:dyDescent="0.35">
      <c r="J45" s="67"/>
      <c r="K45" s="68"/>
      <c r="L45" s="68"/>
      <c r="M45" s="41"/>
      <c r="N45" s="41"/>
      <c r="O45" s="69" t="s">
        <v>169</v>
      </c>
      <c r="P45" s="363">
        <v>0</v>
      </c>
      <c r="Q45" s="363"/>
      <c r="S45" s="60"/>
    </row>
    <row r="46" spans="2:20" ht="36" customHeight="1" x14ac:dyDescent="0.35">
      <c r="K46" s="28" t="s">
        <v>170</v>
      </c>
      <c r="O46" s="69" t="s">
        <v>171</v>
      </c>
      <c r="P46" s="364"/>
      <c r="Q46" s="364"/>
    </row>
    <row r="48" spans="2:20" ht="36" customHeight="1" x14ac:dyDescent="0.4">
      <c r="L48" s="28" t="s">
        <v>170</v>
      </c>
      <c r="N48" s="365" t="s">
        <v>172</v>
      </c>
      <c r="O48" s="365"/>
      <c r="P48" s="365"/>
      <c r="Q48" s="365"/>
    </row>
    <row r="49" spans="2:19" ht="36" customHeight="1" x14ac:dyDescent="0.35">
      <c r="O49" s="69" t="s">
        <v>173</v>
      </c>
      <c r="P49" s="345" t="e">
        <f>ROUND(IF(P45&gt;0,Q39*P45,(P46*(Q39/Q41))),0)</f>
        <v>#DIV/0!</v>
      </c>
      <c r="Q49" s="345"/>
    </row>
    <row r="50" spans="2:19" ht="36" customHeight="1" x14ac:dyDescent="0.35">
      <c r="O50" s="69" t="s">
        <v>174</v>
      </c>
      <c r="P50" s="345" t="e">
        <f>ROUND(IF(P45&gt;0,Q40*P45,(P46*(Q40/Q41))),0)</f>
        <v>#DIV/0!</v>
      </c>
      <c r="Q50" s="345"/>
    </row>
    <row r="51" spans="2:19" ht="36" customHeight="1" x14ac:dyDescent="0.35">
      <c r="O51" s="69" t="s">
        <v>175</v>
      </c>
      <c r="P51" s="345" t="e">
        <f>SUM(P49:P50)</f>
        <v>#DIV/0!</v>
      </c>
      <c r="Q51" s="345"/>
    </row>
    <row r="52" spans="2:19" ht="36" customHeight="1" x14ac:dyDescent="0.4">
      <c r="B52" s="63" t="s">
        <v>176</v>
      </c>
      <c r="C52" s="70"/>
      <c r="D52" s="70"/>
      <c r="E52" s="70"/>
      <c r="F52" s="70"/>
      <c r="G52" s="70"/>
      <c r="H52" s="70"/>
      <c r="I52" s="66"/>
      <c r="J52" s="70"/>
      <c r="K52" s="70"/>
      <c r="L52" s="70"/>
      <c r="M52" s="70"/>
      <c r="N52" s="70"/>
      <c r="O52" s="70"/>
      <c r="P52" s="65"/>
    </row>
    <row r="53" spans="2:19" ht="36" customHeight="1" x14ac:dyDescent="0.35">
      <c r="B53" s="346"/>
      <c r="C53" s="347"/>
      <c r="D53" s="347"/>
      <c r="E53" s="347"/>
      <c r="F53" s="347"/>
      <c r="G53" s="347"/>
      <c r="H53" s="347"/>
      <c r="I53" s="347"/>
      <c r="J53" s="347"/>
      <c r="K53" s="347"/>
      <c r="L53" s="347"/>
      <c r="M53" s="347"/>
      <c r="N53" s="348"/>
      <c r="O53" s="71"/>
    </row>
    <row r="54" spans="2:19" ht="36" customHeight="1" x14ac:dyDescent="0.35">
      <c r="B54" s="349"/>
      <c r="C54" s="350"/>
      <c r="D54" s="350"/>
      <c r="E54" s="350"/>
      <c r="F54" s="350"/>
      <c r="G54" s="350"/>
      <c r="H54" s="350"/>
      <c r="I54" s="350"/>
      <c r="J54" s="350"/>
      <c r="K54" s="350"/>
      <c r="L54" s="350"/>
      <c r="M54" s="350"/>
      <c r="N54" s="351"/>
      <c r="O54" s="71"/>
      <c r="P54" s="72"/>
    </row>
    <row r="55" spans="2:19" ht="36" customHeight="1" x14ac:dyDescent="0.35">
      <c r="B55" s="349"/>
      <c r="C55" s="350"/>
      <c r="D55" s="350"/>
      <c r="E55" s="350"/>
      <c r="F55" s="350"/>
      <c r="G55" s="350"/>
      <c r="H55" s="350"/>
      <c r="I55" s="350"/>
      <c r="J55" s="350"/>
      <c r="K55" s="350"/>
      <c r="L55" s="350"/>
      <c r="M55" s="350"/>
      <c r="N55" s="351"/>
      <c r="O55" s="71"/>
      <c r="P55" s="73"/>
    </row>
    <row r="56" spans="2:19" ht="36" customHeight="1" x14ac:dyDescent="0.35">
      <c r="B56" s="349"/>
      <c r="C56" s="350"/>
      <c r="D56" s="350"/>
      <c r="E56" s="350"/>
      <c r="F56" s="350"/>
      <c r="G56" s="350"/>
      <c r="H56" s="350"/>
      <c r="I56" s="350"/>
      <c r="J56" s="350"/>
      <c r="K56" s="350"/>
      <c r="L56" s="350"/>
      <c r="M56" s="350"/>
      <c r="N56" s="351"/>
      <c r="O56" s="71"/>
    </row>
    <row r="57" spans="2:19" ht="36" customHeight="1" x14ac:dyDescent="0.35">
      <c r="B57" s="352"/>
      <c r="C57" s="353"/>
      <c r="D57" s="353"/>
      <c r="E57" s="353"/>
      <c r="F57" s="353"/>
      <c r="G57" s="353"/>
      <c r="H57" s="353"/>
      <c r="I57" s="353"/>
      <c r="J57" s="353"/>
      <c r="K57" s="353"/>
      <c r="L57" s="353"/>
      <c r="M57" s="353"/>
      <c r="N57" s="354"/>
      <c r="O57" s="71"/>
    </row>
    <row r="58" spans="2:19" s="29" customFormat="1" ht="36" customHeight="1" x14ac:dyDescent="0.35">
      <c r="J58" s="67"/>
      <c r="K58" s="67"/>
      <c r="L58" s="74"/>
      <c r="M58" s="74"/>
      <c r="N58" s="41"/>
      <c r="O58" s="41"/>
      <c r="P58" s="75"/>
    </row>
    <row r="59" spans="2:19" s="41" customFormat="1" ht="36" customHeight="1" x14ac:dyDescent="0.35"/>
    <row r="60" spans="2:19" s="41" customFormat="1" ht="36" customHeight="1" x14ac:dyDescent="0.95">
      <c r="B60" s="46" t="s">
        <v>49</v>
      </c>
      <c r="C60" s="47"/>
      <c r="D60" s="47"/>
      <c r="E60" s="47"/>
      <c r="F60" s="47"/>
      <c r="G60" s="47"/>
      <c r="H60" s="47"/>
      <c r="I60" s="76"/>
      <c r="J60" s="76"/>
      <c r="K60" s="76"/>
      <c r="L60" s="76"/>
      <c r="M60" s="76"/>
      <c r="N60" s="76"/>
      <c r="O60" s="76"/>
      <c r="P60" s="76"/>
      <c r="Q60" s="76"/>
      <c r="R60" s="77"/>
      <c r="S60" s="77"/>
    </row>
    <row r="61" spans="2:19" s="41" customFormat="1" ht="36" customHeight="1" x14ac:dyDescent="0.4">
      <c r="B61" s="40"/>
      <c r="C61" s="40"/>
      <c r="D61" s="40"/>
      <c r="E61" s="40"/>
      <c r="F61" s="40"/>
      <c r="G61" s="40"/>
      <c r="H61" s="40"/>
      <c r="I61" s="40"/>
      <c r="J61" s="40"/>
      <c r="K61" s="40"/>
      <c r="L61" s="40"/>
    </row>
    <row r="62" spans="2:19" s="78" customFormat="1" ht="34.5" customHeight="1" x14ac:dyDescent="0.7">
      <c r="I62" s="258" t="s">
        <v>177</v>
      </c>
      <c r="J62" s="389"/>
      <c r="L62" s="79"/>
      <c r="M62" s="79"/>
      <c r="N62" s="79"/>
      <c r="Q62" s="40"/>
      <c r="R62" s="40"/>
      <c r="S62" s="40"/>
    </row>
    <row r="63" spans="2:19" s="78" customFormat="1" ht="36" customHeight="1" x14ac:dyDescent="0.4">
      <c r="I63" s="80"/>
      <c r="J63" s="81" t="s">
        <v>178</v>
      </c>
      <c r="K63" s="82"/>
      <c r="L63" s="190" t="s">
        <v>179</v>
      </c>
      <c r="M63" s="259"/>
      <c r="N63" s="40"/>
      <c r="O63" s="40"/>
      <c r="P63" s="83"/>
      <c r="Q63" s="83"/>
      <c r="R63" s="83"/>
    </row>
    <row r="64" spans="2:19" s="78" customFormat="1" ht="36" customHeight="1" x14ac:dyDescent="0.5">
      <c r="B64" s="84"/>
      <c r="C64" s="84"/>
      <c r="D64" s="84"/>
      <c r="E64" s="84"/>
      <c r="F64" s="84"/>
      <c r="G64" s="84"/>
      <c r="H64" s="84"/>
      <c r="J64" s="242"/>
      <c r="N64" s="85"/>
      <c r="O64" s="85"/>
      <c r="P64" s="83"/>
      <c r="Q64" s="83"/>
      <c r="R64" s="83"/>
    </row>
    <row r="65" spans="2:20" s="78" customFormat="1" ht="36" customHeight="1" x14ac:dyDescent="0.35">
      <c r="B65" s="84"/>
      <c r="C65" s="84"/>
      <c r="D65" s="84"/>
      <c r="E65" s="84"/>
      <c r="F65" s="84"/>
      <c r="G65" s="84"/>
      <c r="H65" s="84"/>
      <c r="I65" s="86"/>
      <c r="J65" s="87" t="s">
        <v>180</v>
      </c>
      <c r="K65" s="88"/>
      <c r="L65" s="83"/>
      <c r="M65" s="259"/>
      <c r="N65" s="85"/>
      <c r="O65" s="85"/>
      <c r="P65" s="83"/>
      <c r="Q65" s="83"/>
      <c r="R65" s="83"/>
    </row>
    <row r="66" spans="2:20" s="78" customFormat="1" ht="36" customHeight="1" thickBot="1" x14ac:dyDescent="0.45">
      <c r="B66" s="355" t="s">
        <v>52</v>
      </c>
      <c r="C66" s="355"/>
      <c r="D66" s="355"/>
      <c r="E66" s="355"/>
      <c r="F66" s="355"/>
      <c r="G66" s="355"/>
      <c r="H66" s="355"/>
      <c r="I66" s="355"/>
      <c r="J66" s="355"/>
      <c r="K66" s="355"/>
      <c r="L66" s="355"/>
      <c r="M66" s="355"/>
      <c r="N66" s="355"/>
      <c r="O66" s="355"/>
      <c r="P66" s="355"/>
      <c r="Q66" s="355"/>
      <c r="R66" s="355"/>
      <c r="S66" s="355"/>
    </row>
    <row r="67" spans="2:20" s="78" customFormat="1" ht="36" customHeight="1" x14ac:dyDescent="0.35">
      <c r="R67" s="41"/>
      <c r="S67" s="41"/>
    </row>
    <row r="68" spans="2:20" s="91" customFormat="1" ht="47.25" customHeight="1" x14ac:dyDescent="0.35">
      <c r="B68" s="309" t="s">
        <v>181</v>
      </c>
      <c r="C68" s="310"/>
      <c r="D68" s="310"/>
      <c r="E68" s="317"/>
      <c r="F68" s="356" t="s">
        <v>160</v>
      </c>
      <c r="G68" s="357"/>
      <c r="H68" s="357"/>
      <c r="I68" s="358"/>
      <c r="J68" s="262" t="s">
        <v>182</v>
      </c>
      <c r="K68" s="262" t="s">
        <v>183</v>
      </c>
      <c r="L68" s="262" t="s">
        <v>184</v>
      </c>
      <c r="M68" s="89" t="s">
        <v>185</v>
      </c>
      <c r="N68" s="89" t="s">
        <v>186</v>
      </c>
      <c r="O68" s="89" t="s">
        <v>187</v>
      </c>
      <c r="P68" s="89" t="s">
        <v>188</v>
      </c>
      <c r="Q68" s="89" t="s">
        <v>189</v>
      </c>
      <c r="R68" s="89" t="s">
        <v>164</v>
      </c>
      <c r="S68" s="89" t="s">
        <v>190</v>
      </c>
      <c r="T68" s="90"/>
    </row>
    <row r="69" spans="2:20" s="97" customFormat="1" ht="160" customHeight="1" x14ac:dyDescent="0.4">
      <c r="B69" s="341"/>
      <c r="C69" s="342"/>
      <c r="D69" s="342"/>
      <c r="E69" s="343"/>
      <c r="F69" s="341"/>
      <c r="G69" s="342"/>
      <c r="H69" s="342"/>
      <c r="I69" s="343"/>
      <c r="J69" s="92"/>
      <c r="K69" s="92"/>
      <c r="L69" s="92"/>
      <c r="M69" s="93"/>
      <c r="N69" s="93"/>
      <c r="O69" s="93"/>
      <c r="P69" s="94"/>
      <c r="Q69" s="94"/>
      <c r="R69" s="58"/>
      <c r="S69" s="95">
        <f>ROUND((M69+N69+O69+P69+Q69),0)</f>
        <v>0</v>
      </c>
      <c r="T69" s="96"/>
    </row>
    <row r="70" spans="2:20" s="97" customFormat="1" ht="160" customHeight="1" x14ac:dyDescent="0.4">
      <c r="B70" s="341"/>
      <c r="C70" s="342"/>
      <c r="D70" s="342"/>
      <c r="E70" s="343"/>
      <c r="F70" s="341"/>
      <c r="G70" s="342"/>
      <c r="H70" s="342"/>
      <c r="I70" s="343"/>
      <c r="J70" s="92"/>
      <c r="K70" s="92"/>
      <c r="L70" s="92"/>
      <c r="M70" s="93"/>
      <c r="N70" s="93"/>
      <c r="O70" s="93"/>
      <c r="P70" s="94"/>
      <c r="Q70" s="94"/>
      <c r="R70" s="58"/>
      <c r="S70" s="95">
        <f t="shared" ref="S70:S78" si="2">ROUND((M70+N70+O70+P70+Q70),0)</f>
        <v>0</v>
      </c>
      <c r="T70" s="96"/>
    </row>
    <row r="71" spans="2:20" s="97" customFormat="1" ht="160" customHeight="1" x14ac:dyDescent="0.4">
      <c r="B71" s="341"/>
      <c r="C71" s="342"/>
      <c r="D71" s="342"/>
      <c r="E71" s="343"/>
      <c r="F71" s="341"/>
      <c r="G71" s="342"/>
      <c r="H71" s="342"/>
      <c r="I71" s="343"/>
      <c r="J71" s="92"/>
      <c r="K71" s="92"/>
      <c r="L71" s="92"/>
      <c r="M71" s="93"/>
      <c r="N71" s="93"/>
      <c r="O71" s="93"/>
      <c r="P71" s="94"/>
      <c r="Q71" s="94"/>
      <c r="R71" s="58"/>
      <c r="S71" s="95">
        <f t="shared" si="2"/>
        <v>0</v>
      </c>
      <c r="T71" s="96"/>
    </row>
    <row r="72" spans="2:20" s="97" customFormat="1" ht="160" customHeight="1" x14ac:dyDescent="0.4">
      <c r="B72" s="341"/>
      <c r="C72" s="342"/>
      <c r="D72" s="342"/>
      <c r="E72" s="343"/>
      <c r="F72" s="341"/>
      <c r="G72" s="342"/>
      <c r="H72" s="342"/>
      <c r="I72" s="343"/>
      <c r="J72" s="92"/>
      <c r="K72" s="92"/>
      <c r="L72" s="92"/>
      <c r="M72" s="93"/>
      <c r="N72" s="93"/>
      <c r="O72" s="93"/>
      <c r="P72" s="94"/>
      <c r="Q72" s="94"/>
      <c r="R72" s="58"/>
      <c r="S72" s="95">
        <f t="shared" si="2"/>
        <v>0</v>
      </c>
      <c r="T72" s="96"/>
    </row>
    <row r="73" spans="2:20" s="97" customFormat="1" ht="160" customHeight="1" x14ac:dyDescent="0.4">
      <c r="B73" s="341"/>
      <c r="C73" s="342"/>
      <c r="D73" s="342"/>
      <c r="E73" s="343"/>
      <c r="F73" s="341"/>
      <c r="G73" s="342"/>
      <c r="H73" s="342"/>
      <c r="I73" s="343"/>
      <c r="J73" s="92"/>
      <c r="K73" s="92"/>
      <c r="L73" s="92"/>
      <c r="M73" s="93"/>
      <c r="N73" s="93"/>
      <c r="O73" s="93"/>
      <c r="P73" s="94"/>
      <c r="Q73" s="94"/>
      <c r="R73" s="58"/>
      <c r="S73" s="95">
        <f t="shared" si="2"/>
        <v>0</v>
      </c>
      <c r="T73" s="96"/>
    </row>
    <row r="74" spans="2:20" s="97" customFormat="1" ht="160" customHeight="1" x14ac:dyDescent="0.4">
      <c r="B74" s="341"/>
      <c r="C74" s="342"/>
      <c r="D74" s="342"/>
      <c r="E74" s="343"/>
      <c r="F74" s="341"/>
      <c r="G74" s="342"/>
      <c r="H74" s="342"/>
      <c r="I74" s="343"/>
      <c r="J74" s="92"/>
      <c r="K74" s="92"/>
      <c r="L74" s="92"/>
      <c r="M74" s="93"/>
      <c r="N74" s="93"/>
      <c r="O74" s="93"/>
      <c r="P74" s="94"/>
      <c r="Q74" s="94"/>
      <c r="R74" s="58"/>
      <c r="S74" s="95">
        <f t="shared" si="2"/>
        <v>0</v>
      </c>
      <c r="T74" s="96"/>
    </row>
    <row r="75" spans="2:20" s="97" customFormat="1" ht="160" customHeight="1" x14ac:dyDescent="0.4">
      <c r="B75" s="341"/>
      <c r="C75" s="342"/>
      <c r="D75" s="342"/>
      <c r="E75" s="343"/>
      <c r="F75" s="341"/>
      <c r="G75" s="342"/>
      <c r="H75" s="342"/>
      <c r="I75" s="343"/>
      <c r="J75" s="92"/>
      <c r="K75" s="92"/>
      <c r="L75" s="92"/>
      <c r="M75" s="93"/>
      <c r="N75" s="93"/>
      <c r="O75" s="93"/>
      <c r="P75" s="94"/>
      <c r="Q75" s="94"/>
      <c r="R75" s="58"/>
      <c r="S75" s="95">
        <f t="shared" si="2"/>
        <v>0</v>
      </c>
    </row>
    <row r="76" spans="2:20" s="78" customFormat="1" ht="160" customHeight="1" x14ac:dyDescent="0.35">
      <c r="B76" s="341"/>
      <c r="C76" s="342"/>
      <c r="D76" s="342"/>
      <c r="E76" s="343"/>
      <c r="F76" s="341"/>
      <c r="G76" s="342"/>
      <c r="H76" s="342"/>
      <c r="I76" s="343"/>
      <c r="J76" s="92"/>
      <c r="K76" s="92"/>
      <c r="L76" s="92"/>
      <c r="M76" s="93"/>
      <c r="N76" s="93"/>
      <c r="O76" s="93"/>
      <c r="P76" s="94"/>
      <c r="Q76" s="94"/>
      <c r="R76" s="58"/>
      <c r="S76" s="95">
        <f t="shared" si="2"/>
        <v>0</v>
      </c>
    </row>
    <row r="77" spans="2:20" s="78" customFormat="1" ht="160" customHeight="1" x14ac:dyDescent="0.35">
      <c r="B77" s="341"/>
      <c r="C77" s="342"/>
      <c r="D77" s="342"/>
      <c r="E77" s="343"/>
      <c r="F77" s="341"/>
      <c r="G77" s="342"/>
      <c r="H77" s="342"/>
      <c r="I77" s="343"/>
      <c r="J77" s="92"/>
      <c r="K77" s="92"/>
      <c r="L77" s="92"/>
      <c r="M77" s="93"/>
      <c r="N77" s="93"/>
      <c r="O77" s="93"/>
      <c r="P77" s="94"/>
      <c r="Q77" s="94"/>
      <c r="R77" s="58"/>
      <c r="S77" s="95">
        <f t="shared" si="2"/>
        <v>0</v>
      </c>
    </row>
    <row r="78" spans="2:20" s="78" customFormat="1" ht="160" customHeight="1" x14ac:dyDescent="0.35">
      <c r="B78" s="341"/>
      <c r="C78" s="342"/>
      <c r="D78" s="342"/>
      <c r="E78" s="343"/>
      <c r="F78" s="341"/>
      <c r="G78" s="342"/>
      <c r="H78" s="342"/>
      <c r="I78" s="343"/>
      <c r="J78" s="92"/>
      <c r="K78" s="92"/>
      <c r="L78" s="92"/>
      <c r="M78" s="93"/>
      <c r="N78" s="93"/>
      <c r="O78" s="93"/>
      <c r="P78" s="94"/>
      <c r="Q78" s="94"/>
      <c r="R78" s="58"/>
      <c r="S78" s="95">
        <f t="shared" si="2"/>
        <v>0</v>
      </c>
    </row>
    <row r="79" spans="2:20" s="41" customFormat="1" ht="36" customHeight="1" x14ac:dyDescent="0.35">
      <c r="B79" s="330" t="s">
        <v>236</v>
      </c>
      <c r="C79" s="331"/>
      <c r="D79" s="331"/>
      <c r="E79" s="331"/>
      <c r="F79" s="331"/>
      <c r="G79" s="331"/>
      <c r="H79" s="331"/>
      <c r="I79" s="331"/>
      <c r="J79" s="331"/>
      <c r="K79" s="331"/>
      <c r="L79" s="331"/>
      <c r="M79" s="331"/>
      <c r="N79" s="331"/>
      <c r="O79" s="331"/>
      <c r="P79" s="331"/>
      <c r="Q79" s="331"/>
      <c r="R79" s="332"/>
      <c r="S79" s="243">
        <f>ROUND(SUMIF(R69:R78,AH2,S69:S78),0)</f>
        <v>0</v>
      </c>
    </row>
    <row r="80" spans="2:20" s="41" customFormat="1" ht="36" customHeight="1" x14ac:dyDescent="0.35">
      <c r="B80" s="330" t="s">
        <v>191</v>
      </c>
      <c r="C80" s="331"/>
      <c r="D80" s="331"/>
      <c r="E80" s="331"/>
      <c r="F80" s="331"/>
      <c r="G80" s="331"/>
      <c r="H80" s="331"/>
      <c r="I80" s="331"/>
      <c r="J80" s="331"/>
      <c r="K80" s="331"/>
      <c r="L80" s="331"/>
      <c r="M80" s="331"/>
      <c r="N80" s="331"/>
      <c r="O80" s="331"/>
      <c r="P80" s="331"/>
      <c r="Q80" s="331"/>
      <c r="R80" s="332"/>
      <c r="S80" s="243">
        <f>ROUND(SUMIF(R69:R78,AH3,S69:S78),0)</f>
        <v>0</v>
      </c>
    </row>
    <row r="81" spans="2:19" s="41" customFormat="1" ht="36" customHeight="1" x14ac:dyDescent="0.35">
      <c r="B81" s="330" t="s">
        <v>192</v>
      </c>
      <c r="C81" s="331"/>
      <c r="D81" s="331"/>
      <c r="E81" s="331"/>
      <c r="F81" s="331"/>
      <c r="G81" s="331"/>
      <c r="H81" s="331"/>
      <c r="I81" s="331"/>
      <c r="J81" s="331"/>
      <c r="K81" s="331"/>
      <c r="L81" s="331"/>
      <c r="M81" s="331"/>
      <c r="N81" s="331"/>
      <c r="O81" s="331"/>
      <c r="P81" s="331"/>
      <c r="Q81" s="331"/>
      <c r="R81" s="332"/>
      <c r="S81" s="244">
        <f>ROUND(SUM(S79:S80),0)</f>
        <v>0</v>
      </c>
    </row>
    <row r="82" spans="2:19" s="41" customFormat="1" ht="36" customHeight="1" x14ac:dyDescent="0.4">
      <c r="B82" s="98"/>
      <c r="C82" s="98"/>
      <c r="D82" s="98"/>
      <c r="E82" s="98"/>
      <c r="F82" s="98"/>
      <c r="G82" s="98"/>
      <c r="H82" s="98"/>
      <c r="I82" s="98"/>
      <c r="J82" s="98"/>
      <c r="K82" s="98"/>
      <c r="L82" s="98"/>
      <c r="M82" s="98"/>
      <c r="N82" s="98"/>
      <c r="O82" s="98"/>
      <c r="P82" s="98"/>
      <c r="Q82" s="98"/>
      <c r="R82" s="98"/>
      <c r="S82" s="99"/>
    </row>
    <row r="83" spans="2:19" s="41" customFormat="1" ht="36" customHeight="1" x14ac:dyDescent="0.35">
      <c r="B83" s="98"/>
      <c r="C83" s="98"/>
      <c r="D83" s="98"/>
      <c r="E83" s="98"/>
      <c r="F83" s="98"/>
      <c r="G83" s="98"/>
      <c r="H83" s="98"/>
      <c r="I83" s="98"/>
      <c r="J83" s="98"/>
      <c r="K83" s="98"/>
      <c r="L83" s="98"/>
      <c r="M83" s="98"/>
      <c r="N83" s="98"/>
      <c r="O83" s="98"/>
      <c r="P83" s="98"/>
      <c r="Q83" s="98"/>
      <c r="R83" s="98"/>
      <c r="S83" s="100"/>
    </row>
    <row r="84" spans="2:19" s="41" customFormat="1" ht="36" customHeight="1" thickBot="1" x14ac:dyDescent="0.45">
      <c r="B84" s="344" t="s">
        <v>67</v>
      </c>
      <c r="C84" s="344"/>
      <c r="D84" s="344"/>
      <c r="E84" s="256"/>
      <c r="F84" s="256"/>
      <c r="G84" s="256"/>
      <c r="H84" s="256"/>
      <c r="I84" s="256"/>
      <c r="J84" s="256"/>
      <c r="K84" s="256"/>
      <c r="L84" s="256"/>
      <c r="M84" s="256"/>
      <c r="N84" s="256"/>
      <c r="O84" s="256"/>
      <c r="P84" s="256"/>
      <c r="Q84" s="256"/>
      <c r="R84" s="256"/>
      <c r="S84" s="101"/>
    </row>
    <row r="85" spans="2:19" s="78" customFormat="1" ht="36" customHeight="1" x14ac:dyDescent="0.35">
      <c r="B85" s="102"/>
      <c r="C85" s="102"/>
      <c r="D85" s="102"/>
      <c r="E85" s="102"/>
      <c r="F85" s="102"/>
      <c r="G85" s="102"/>
      <c r="H85" s="102"/>
      <c r="I85" s="102"/>
      <c r="J85" s="102"/>
      <c r="K85" s="103"/>
      <c r="L85" s="102"/>
      <c r="M85" s="104"/>
      <c r="N85" s="104"/>
      <c r="O85" s="105"/>
      <c r="P85" s="106"/>
      <c r="Q85" s="106"/>
    </row>
    <row r="86" spans="2:19" s="91" customFormat="1" ht="52.5" customHeight="1" x14ac:dyDescent="0.4">
      <c r="B86" s="338" t="s">
        <v>160</v>
      </c>
      <c r="C86" s="339"/>
      <c r="D86" s="339"/>
      <c r="E86" s="339"/>
      <c r="F86" s="339"/>
      <c r="G86" s="339"/>
      <c r="H86" s="340"/>
      <c r="I86" s="262" t="s">
        <v>193</v>
      </c>
      <c r="J86" s="262" t="s">
        <v>194</v>
      </c>
      <c r="K86" s="262" t="s">
        <v>195</v>
      </c>
      <c r="L86" s="262" t="s">
        <v>189</v>
      </c>
      <c r="M86" s="89" t="s">
        <v>164</v>
      </c>
      <c r="N86" s="262" t="s">
        <v>196</v>
      </c>
      <c r="O86" s="78"/>
      <c r="P86" s="163"/>
      <c r="Q86" s="163"/>
    </row>
    <row r="87" spans="2:19" s="97" customFormat="1" ht="160" customHeight="1" x14ac:dyDescent="0.4">
      <c r="B87" s="327"/>
      <c r="C87" s="328"/>
      <c r="D87" s="328"/>
      <c r="E87" s="328"/>
      <c r="F87" s="328"/>
      <c r="G87" s="328"/>
      <c r="H87" s="329"/>
      <c r="I87" s="245"/>
      <c r="J87" s="92"/>
      <c r="K87" s="246">
        <f t="shared" ref="K87:K93" si="3">J87*I87</f>
        <v>0</v>
      </c>
      <c r="L87" s="247"/>
      <c r="M87" s="58"/>
      <c r="N87" s="244">
        <f>ROUND(SUM(K87:L87),0)</f>
        <v>0</v>
      </c>
      <c r="O87" s="78"/>
      <c r="P87" s="164"/>
      <c r="Q87" s="164"/>
    </row>
    <row r="88" spans="2:19" s="97" customFormat="1" ht="160" customHeight="1" x14ac:dyDescent="0.4">
      <c r="B88" s="327"/>
      <c r="C88" s="328"/>
      <c r="D88" s="328"/>
      <c r="E88" s="328"/>
      <c r="F88" s="328"/>
      <c r="G88" s="328"/>
      <c r="H88" s="329"/>
      <c r="I88" s="245"/>
      <c r="J88" s="92"/>
      <c r="K88" s="246">
        <f t="shared" si="3"/>
        <v>0</v>
      </c>
      <c r="L88" s="247"/>
      <c r="M88" s="58"/>
      <c r="N88" s="244">
        <f t="shared" ref="N88:N93" si="4">ROUND(SUM(K88:L88),0)</f>
        <v>0</v>
      </c>
      <c r="O88" s="91"/>
      <c r="P88" s="107"/>
      <c r="Q88" s="107"/>
      <c r="S88" s="96"/>
    </row>
    <row r="89" spans="2:19" s="97" customFormat="1" ht="160" customHeight="1" x14ac:dyDescent="0.4">
      <c r="B89" s="327"/>
      <c r="C89" s="328"/>
      <c r="D89" s="328"/>
      <c r="E89" s="328"/>
      <c r="F89" s="328"/>
      <c r="G89" s="328"/>
      <c r="H89" s="329"/>
      <c r="I89" s="245"/>
      <c r="J89" s="92"/>
      <c r="K89" s="246">
        <f t="shared" si="3"/>
        <v>0</v>
      </c>
      <c r="L89" s="247"/>
      <c r="M89" s="58"/>
      <c r="N89" s="244">
        <f t="shared" si="4"/>
        <v>0</v>
      </c>
      <c r="P89" s="107"/>
      <c r="Q89" s="107"/>
    </row>
    <row r="90" spans="2:19" s="78" customFormat="1" ht="160" customHeight="1" x14ac:dyDescent="0.4">
      <c r="B90" s="327"/>
      <c r="C90" s="328"/>
      <c r="D90" s="328"/>
      <c r="E90" s="328"/>
      <c r="F90" s="328"/>
      <c r="G90" s="328"/>
      <c r="H90" s="329"/>
      <c r="I90" s="245"/>
      <c r="J90" s="92"/>
      <c r="K90" s="246">
        <f t="shared" si="3"/>
        <v>0</v>
      </c>
      <c r="L90" s="247"/>
      <c r="M90" s="58"/>
      <c r="N90" s="244">
        <f t="shared" si="4"/>
        <v>0</v>
      </c>
      <c r="O90" s="97"/>
      <c r="P90" s="107"/>
      <c r="Q90" s="107"/>
    </row>
    <row r="91" spans="2:19" s="78" customFormat="1" ht="160" customHeight="1" x14ac:dyDescent="0.4">
      <c r="B91" s="327"/>
      <c r="C91" s="328"/>
      <c r="D91" s="328"/>
      <c r="E91" s="328"/>
      <c r="F91" s="328"/>
      <c r="G91" s="328"/>
      <c r="H91" s="329"/>
      <c r="I91" s="245"/>
      <c r="J91" s="92"/>
      <c r="K91" s="246">
        <f t="shared" si="3"/>
        <v>0</v>
      </c>
      <c r="L91" s="247"/>
      <c r="M91" s="58"/>
      <c r="N91" s="244">
        <f t="shared" si="4"/>
        <v>0</v>
      </c>
      <c r="O91" s="97"/>
      <c r="P91" s="107"/>
      <c r="Q91" s="107"/>
    </row>
    <row r="92" spans="2:19" s="78" customFormat="1" ht="160" customHeight="1" x14ac:dyDescent="0.35">
      <c r="B92" s="327"/>
      <c r="C92" s="328"/>
      <c r="D92" s="328"/>
      <c r="E92" s="328"/>
      <c r="F92" s="328"/>
      <c r="G92" s="328"/>
      <c r="H92" s="329"/>
      <c r="I92" s="245"/>
      <c r="J92" s="92"/>
      <c r="K92" s="246">
        <f t="shared" si="3"/>
        <v>0</v>
      </c>
      <c r="L92" s="247"/>
      <c r="M92" s="58"/>
      <c r="N92" s="244">
        <f t="shared" si="4"/>
        <v>0</v>
      </c>
      <c r="P92" s="107"/>
      <c r="Q92" s="107"/>
    </row>
    <row r="93" spans="2:19" s="78" customFormat="1" ht="160" customHeight="1" x14ac:dyDescent="0.35">
      <c r="B93" s="327"/>
      <c r="C93" s="328"/>
      <c r="D93" s="328"/>
      <c r="E93" s="328"/>
      <c r="F93" s="328"/>
      <c r="G93" s="328"/>
      <c r="H93" s="329"/>
      <c r="I93" s="245"/>
      <c r="J93" s="92"/>
      <c r="K93" s="246">
        <f t="shared" si="3"/>
        <v>0</v>
      </c>
      <c r="L93" s="247"/>
      <c r="M93" s="58"/>
      <c r="N93" s="244">
        <f t="shared" si="4"/>
        <v>0</v>
      </c>
      <c r="P93" s="107"/>
      <c r="Q93" s="107"/>
    </row>
    <row r="94" spans="2:19" s="41" customFormat="1" ht="36" customHeight="1" x14ac:dyDescent="0.35">
      <c r="B94" s="330" t="s">
        <v>197</v>
      </c>
      <c r="C94" s="331"/>
      <c r="D94" s="331"/>
      <c r="E94" s="331"/>
      <c r="F94" s="331"/>
      <c r="G94" s="331"/>
      <c r="H94" s="331"/>
      <c r="I94" s="331"/>
      <c r="J94" s="331"/>
      <c r="K94" s="331"/>
      <c r="L94" s="331"/>
      <c r="M94" s="332"/>
      <c r="N94" s="248">
        <f>ROUND(SUMIF(M87:M93,AH2,N87:N93),0)</f>
        <v>0</v>
      </c>
      <c r="P94" s="107"/>
      <c r="Q94" s="107"/>
    </row>
    <row r="95" spans="2:19" s="41" customFormat="1" ht="36" customHeight="1" x14ac:dyDescent="0.35">
      <c r="B95" s="330" t="s">
        <v>198</v>
      </c>
      <c r="C95" s="331"/>
      <c r="D95" s="331"/>
      <c r="E95" s="331"/>
      <c r="F95" s="331"/>
      <c r="G95" s="331"/>
      <c r="H95" s="331"/>
      <c r="I95" s="331"/>
      <c r="J95" s="331"/>
      <c r="K95" s="331"/>
      <c r="L95" s="331"/>
      <c r="M95" s="332"/>
      <c r="N95" s="248">
        <f>ROUND(SUMIF(M87:M93,AH3,N87:N93),0)</f>
        <v>0</v>
      </c>
      <c r="P95" s="107"/>
      <c r="Q95" s="107"/>
    </row>
    <row r="96" spans="2:19" s="41" customFormat="1" ht="36" customHeight="1" x14ac:dyDescent="0.35">
      <c r="B96" s="333" t="s">
        <v>199</v>
      </c>
      <c r="C96" s="334"/>
      <c r="D96" s="334"/>
      <c r="E96" s="334"/>
      <c r="F96" s="334"/>
      <c r="G96" s="334"/>
      <c r="H96" s="334"/>
      <c r="I96" s="334"/>
      <c r="J96" s="334"/>
      <c r="K96" s="334"/>
      <c r="L96" s="334"/>
      <c r="M96" s="335"/>
      <c r="N96" s="152">
        <f>SUM(N94:N95)</f>
        <v>0</v>
      </c>
      <c r="P96" s="107"/>
      <c r="Q96" s="107"/>
    </row>
    <row r="97" spans="2:19" s="41" customFormat="1" ht="36" customHeight="1" x14ac:dyDescent="0.35">
      <c r="B97" s="108"/>
      <c r="C97" s="108"/>
      <c r="D97" s="108"/>
      <c r="E97" s="108"/>
      <c r="F97" s="108"/>
      <c r="G97" s="108"/>
      <c r="H97" s="108"/>
      <c r="I97" s="108"/>
      <c r="J97" s="108"/>
      <c r="K97" s="108"/>
      <c r="L97" s="108"/>
      <c r="M97" s="109"/>
      <c r="N97" s="110"/>
      <c r="P97" s="107"/>
      <c r="Q97" s="107"/>
      <c r="R97" s="111"/>
    </row>
    <row r="98" spans="2:19" s="41" customFormat="1" ht="36" customHeight="1" x14ac:dyDescent="0.4">
      <c r="B98" s="112"/>
      <c r="C98" s="112"/>
      <c r="D98" s="112"/>
      <c r="E98" s="112"/>
      <c r="F98" s="112"/>
      <c r="G98" s="112"/>
      <c r="H98" s="112"/>
      <c r="I98" s="112"/>
      <c r="J98" s="112"/>
      <c r="L98" s="112"/>
      <c r="M98" s="112"/>
      <c r="N98" s="113"/>
    </row>
    <row r="99" spans="2:19" s="41" customFormat="1" ht="36" customHeight="1" x14ac:dyDescent="0.4">
      <c r="B99" s="259"/>
      <c r="C99" s="259"/>
      <c r="D99" s="259"/>
      <c r="E99" s="259"/>
      <c r="F99" s="259"/>
      <c r="G99" s="259"/>
      <c r="H99" s="259"/>
      <c r="I99" s="114"/>
      <c r="L99" s="336" t="s">
        <v>200</v>
      </c>
      <c r="M99" s="337"/>
      <c r="N99" s="244">
        <f>N94+S79</f>
        <v>0</v>
      </c>
      <c r="O99" s="115"/>
      <c r="R99" s="111"/>
      <c r="S99" s="116"/>
    </row>
    <row r="100" spans="2:19" s="41" customFormat="1" ht="36" customHeight="1" x14ac:dyDescent="0.4">
      <c r="B100" s="257"/>
      <c r="C100" s="257"/>
      <c r="D100" s="257"/>
      <c r="E100" s="257"/>
      <c r="F100" s="257"/>
      <c r="G100" s="257"/>
      <c r="H100" s="257"/>
      <c r="I100" s="114"/>
      <c r="L100" s="321" t="s">
        <v>166</v>
      </c>
      <c r="M100" s="322"/>
      <c r="N100" s="244">
        <f>N95+S80</f>
        <v>0</v>
      </c>
    </row>
    <row r="101" spans="2:19" s="41" customFormat="1" ht="36" customHeight="1" x14ac:dyDescent="0.4">
      <c r="B101" s="258"/>
      <c r="C101" s="258"/>
      <c r="D101" s="258"/>
      <c r="E101" s="258"/>
      <c r="F101" s="258"/>
      <c r="G101" s="258"/>
      <c r="H101" s="258"/>
      <c r="I101" s="114"/>
      <c r="L101" s="323" t="s">
        <v>201</v>
      </c>
      <c r="M101" s="324"/>
      <c r="N101" s="244">
        <f>SUM(N99:N100)</f>
        <v>0</v>
      </c>
      <c r="R101" s="116"/>
    </row>
    <row r="102" spans="2:19" s="29" customFormat="1" ht="36" customHeight="1" x14ac:dyDescent="0.35"/>
    <row r="103" spans="2:19" s="29" customFormat="1" ht="36" customHeight="1" x14ac:dyDescent="0.35"/>
    <row r="104" spans="2:19" s="78" customFormat="1" ht="36" customHeight="1" x14ac:dyDescent="0.95">
      <c r="B104" s="325" t="s">
        <v>76</v>
      </c>
      <c r="C104" s="325"/>
      <c r="D104" s="325"/>
      <c r="E104" s="325"/>
      <c r="F104" s="325"/>
      <c r="G104" s="325"/>
      <c r="H104" s="325"/>
      <c r="I104" s="325"/>
      <c r="J104" s="325"/>
      <c r="K104" s="325"/>
      <c r="L104" s="325"/>
      <c r="M104" s="325"/>
      <c r="N104" s="325"/>
      <c r="O104" s="325"/>
      <c r="P104" s="325"/>
      <c r="Q104" s="325"/>
      <c r="R104" s="325"/>
      <c r="S104" s="325"/>
    </row>
    <row r="105" spans="2:19" s="41" customFormat="1" ht="36" customHeight="1" x14ac:dyDescent="0.4">
      <c r="B105" s="40"/>
      <c r="C105" s="40"/>
      <c r="D105" s="40"/>
      <c r="E105" s="40"/>
      <c r="F105" s="40"/>
      <c r="G105" s="40"/>
      <c r="H105" s="40"/>
    </row>
    <row r="106" spans="2:19" s="78" customFormat="1" ht="36" customHeight="1" x14ac:dyDescent="0.35">
      <c r="B106" s="326" t="s">
        <v>170</v>
      </c>
      <c r="C106" s="326"/>
      <c r="D106" s="326"/>
      <c r="E106" s="326"/>
      <c r="F106" s="326"/>
      <c r="G106" s="326"/>
      <c r="H106" s="326"/>
      <c r="I106" s="326"/>
      <c r="J106" s="326"/>
      <c r="K106" s="326"/>
      <c r="L106" s="326"/>
      <c r="M106" s="41"/>
    </row>
    <row r="107" spans="2:19" s="78" customFormat="1" ht="62.5" customHeight="1" x14ac:dyDescent="0.4">
      <c r="B107" s="309" t="s">
        <v>202</v>
      </c>
      <c r="C107" s="310"/>
      <c r="D107" s="310"/>
      <c r="E107" s="317"/>
      <c r="F107" s="309" t="s">
        <v>203</v>
      </c>
      <c r="G107" s="310"/>
      <c r="H107" s="310"/>
      <c r="I107" s="317"/>
      <c r="J107" s="262" t="s">
        <v>204</v>
      </c>
      <c r="K107" s="262" t="s">
        <v>205</v>
      </c>
      <c r="L107" s="117" t="s">
        <v>164</v>
      </c>
      <c r="M107" s="262" t="s">
        <v>196</v>
      </c>
      <c r="N107" s="163"/>
    </row>
    <row r="108" spans="2:19" s="78" customFormat="1" ht="160" customHeight="1" x14ac:dyDescent="0.35">
      <c r="B108" s="306"/>
      <c r="C108" s="307"/>
      <c r="D108" s="307"/>
      <c r="E108" s="312"/>
      <c r="F108" s="306"/>
      <c r="G108" s="307"/>
      <c r="H108" s="307"/>
      <c r="I108" s="312"/>
      <c r="J108" s="118"/>
      <c r="K108" s="119"/>
      <c r="L108" s="58"/>
      <c r="M108" s="173">
        <f>ROUND((J108*K108),0)</f>
        <v>0</v>
      </c>
      <c r="N108" s="100"/>
    </row>
    <row r="109" spans="2:19" s="78" customFormat="1" ht="160" customHeight="1" x14ac:dyDescent="0.35">
      <c r="B109" s="306"/>
      <c r="C109" s="307"/>
      <c r="D109" s="307"/>
      <c r="E109" s="312"/>
      <c r="F109" s="306"/>
      <c r="G109" s="307"/>
      <c r="H109" s="307"/>
      <c r="I109" s="312"/>
      <c r="J109" s="118"/>
      <c r="K109" s="119"/>
      <c r="L109" s="58"/>
      <c r="M109" s="173">
        <f>ROUND((J109*K109),0)</f>
        <v>0</v>
      </c>
      <c r="N109" s="100"/>
    </row>
    <row r="110" spans="2:19" s="78" customFormat="1" ht="160" customHeight="1" x14ac:dyDescent="0.35">
      <c r="B110" s="306"/>
      <c r="C110" s="307"/>
      <c r="D110" s="307"/>
      <c r="E110" s="312"/>
      <c r="F110" s="306"/>
      <c r="G110" s="307"/>
      <c r="H110" s="307"/>
      <c r="I110" s="312"/>
      <c r="J110" s="118"/>
      <c r="K110" s="119"/>
      <c r="L110" s="58"/>
      <c r="M110" s="173">
        <f>ROUND((J110*K110),0)</f>
        <v>0</v>
      </c>
      <c r="N110" s="100"/>
    </row>
    <row r="111" spans="2:19" s="78" customFormat="1" ht="160" customHeight="1" x14ac:dyDescent="0.35">
      <c r="B111" s="306"/>
      <c r="C111" s="307"/>
      <c r="D111" s="307"/>
      <c r="E111" s="312"/>
      <c r="F111" s="306"/>
      <c r="G111" s="307"/>
      <c r="H111" s="307"/>
      <c r="I111" s="312"/>
      <c r="J111" s="118"/>
      <c r="K111" s="119"/>
      <c r="L111" s="58"/>
      <c r="M111" s="173">
        <f>ROUND((J111*K111),0)</f>
        <v>0</v>
      </c>
      <c r="N111" s="100"/>
    </row>
    <row r="112" spans="2:19" s="78" customFormat="1" ht="36" customHeight="1" x14ac:dyDescent="0.35">
      <c r="B112" s="318" t="s">
        <v>235</v>
      </c>
      <c r="C112" s="319"/>
      <c r="D112" s="319"/>
      <c r="E112" s="319"/>
      <c r="F112" s="319"/>
      <c r="G112" s="319"/>
      <c r="H112" s="319"/>
      <c r="I112" s="319"/>
      <c r="J112" s="319"/>
      <c r="K112" s="319"/>
      <c r="L112" s="320"/>
      <c r="M112" s="244">
        <f>ROUND(SUMIF(L108:L111,AH2,M108:M111),0)</f>
        <v>0</v>
      </c>
      <c r="N112" s="100"/>
    </row>
    <row r="113" spans="2:19" s="78" customFormat="1" ht="36" customHeight="1" x14ac:dyDescent="0.35">
      <c r="B113" s="318" t="s">
        <v>166</v>
      </c>
      <c r="C113" s="319"/>
      <c r="D113" s="319"/>
      <c r="E113" s="319"/>
      <c r="F113" s="319"/>
      <c r="G113" s="319"/>
      <c r="H113" s="319"/>
      <c r="I113" s="319"/>
      <c r="J113" s="319"/>
      <c r="K113" s="319"/>
      <c r="L113" s="320"/>
      <c r="M113" s="244">
        <f>ROUND(SUMIF(L108:L111,AH3,M108:M111),0)</f>
        <v>0</v>
      </c>
      <c r="N113" s="100"/>
    </row>
    <row r="114" spans="2:19" s="78" customFormat="1" ht="36" customHeight="1" x14ac:dyDescent="0.35">
      <c r="B114" s="318" t="s">
        <v>206</v>
      </c>
      <c r="C114" s="319"/>
      <c r="D114" s="319"/>
      <c r="E114" s="319"/>
      <c r="F114" s="319"/>
      <c r="G114" s="319"/>
      <c r="H114" s="319"/>
      <c r="I114" s="319"/>
      <c r="J114" s="319"/>
      <c r="K114" s="319"/>
      <c r="L114" s="320"/>
      <c r="M114" s="244">
        <f>ROUND(SUM(M112:M113),0)</f>
        <v>0</v>
      </c>
      <c r="N114" s="120"/>
    </row>
    <row r="115" spans="2:19" s="29" customFormat="1" ht="36" customHeight="1" x14ac:dyDescent="0.35"/>
    <row r="116" spans="2:19" s="29" customFormat="1" ht="36" customHeight="1" x14ac:dyDescent="0.35"/>
    <row r="117" spans="2:19" s="41" customFormat="1" ht="36" customHeight="1" x14ac:dyDescent="0.95">
      <c r="B117" s="46" t="s">
        <v>84</v>
      </c>
      <c r="C117" s="47"/>
      <c r="D117" s="47"/>
      <c r="E117" s="47"/>
      <c r="F117" s="47"/>
      <c r="G117" s="47"/>
      <c r="H117" s="47"/>
      <c r="I117" s="47"/>
      <c r="J117" s="47"/>
      <c r="K117" s="76"/>
      <c r="L117" s="76"/>
      <c r="M117" s="76"/>
      <c r="N117" s="76"/>
      <c r="O117" s="76"/>
      <c r="P117" s="76"/>
      <c r="Q117" s="76"/>
      <c r="R117" s="76"/>
      <c r="S117" s="76"/>
    </row>
    <row r="118" spans="2:19" s="41" customFormat="1" ht="36" customHeight="1" x14ac:dyDescent="0.4">
      <c r="B118" s="40"/>
      <c r="C118" s="40"/>
      <c r="D118" s="40"/>
      <c r="E118" s="40"/>
      <c r="F118" s="40"/>
      <c r="G118" s="40"/>
      <c r="H118" s="40"/>
      <c r="I118" s="40"/>
      <c r="J118" s="40"/>
      <c r="K118" s="40"/>
    </row>
    <row r="119" spans="2:19" s="41" customFormat="1" ht="36" customHeight="1" x14ac:dyDescent="0.35">
      <c r="B119" s="121"/>
      <c r="C119" s="121"/>
      <c r="D119" s="121"/>
      <c r="E119" s="121"/>
      <c r="F119" s="121"/>
      <c r="G119" s="121"/>
      <c r="H119" s="121"/>
      <c r="I119" s="121"/>
      <c r="J119" s="121"/>
    </row>
    <row r="120" spans="2:19" s="78" customFormat="1" ht="53.5" customHeight="1" x14ac:dyDescent="0.35">
      <c r="B120" s="309" t="s">
        <v>202</v>
      </c>
      <c r="C120" s="310"/>
      <c r="D120" s="310"/>
      <c r="E120" s="317"/>
      <c r="F120" s="309" t="s">
        <v>203</v>
      </c>
      <c r="G120" s="310"/>
      <c r="H120" s="310"/>
      <c r="I120" s="317"/>
      <c r="J120" s="117" t="s">
        <v>164</v>
      </c>
      <c r="K120" s="262" t="s">
        <v>196</v>
      </c>
    </row>
    <row r="121" spans="2:19" s="78" customFormat="1" ht="160" customHeight="1" x14ac:dyDescent="0.35">
      <c r="B121" s="306"/>
      <c r="C121" s="307"/>
      <c r="D121" s="307"/>
      <c r="E121" s="312"/>
      <c r="F121" s="306"/>
      <c r="G121" s="307"/>
      <c r="H121" s="307"/>
      <c r="I121" s="312"/>
      <c r="J121" s="58"/>
      <c r="K121" s="122"/>
    </row>
    <row r="122" spans="2:19" s="78" customFormat="1" ht="160" customHeight="1" x14ac:dyDescent="0.35">
      <c r="B122" s="306"/>
      <c r="C122" s="307"/>
      <c r="D122" s="307"/>
      <c r="E122" s="312"/>
      <c r="F122" s="306"/>
      <c r="G122" s="307"/>
      <c r="H122" s="307"/>
      <c r="I122" s="312"/>
      <c r="J122" s="58"/>
      <c r="K122" s="122"/>
    </row>
    <row r="123" spans="2:19" s="78" customFormat="1" ht="160" customHeight="1" x14ac:dyDescent="0.35">
      <c r="B123" s="306"/>
      <c r="C123" s="307"/>
      <c r="D123" s="307"/>
      <c r="E123" s="312"/>
      <c r="F123" s="306"/>
      <c r="G123" s="307"/>
      <c r="H123" s="307"/>
      <c r="I123" s="312"/>
      <c r="J123" s="58"/>
      <c r="K123" s="122"/>
    </row>
    <row r="124" spans="2:19" s="78" customFormat="1" ht="160" customHeight="1" x14ac:dyDescent="0.35">
      <c r="B124" s="306"/>
      <c r="C124" s="307"/>
      <c r="D124" s="307"/>
      <c r="E124" s="312"/>
      <c r="F124" s="306"/>
      <c r="G124" s="307"/>
      <c r="H124" s="307"/>
      <c r="I124" s="312"/>
      <c r="J124" s="58"/>
      <c r="K124" s="122"/>
    </row>
    <row r="125" spans="2:19" s="78" customFormat="1" ht="160" customHeight="1" x14ac:dyDescent="0.35">
      <c r="B125" s="306"/>
      <c r="C125" s="307"/>
      <c r="D125" s="307"/>
      <c r="E125" s="312"/>
      <c r="F125" s="306"/>
      <c r="G125" s="307"/>
      <c r="H125" s="307"/>
      <c r="I125" s="312"/>
      <c r="J125" s="58"/>
      <c r="K125" s="122"/>
    </row>
    <row r="126" spans="2:19" s="78" customFormat="1" ht="160" customHeight="1" x14ac:dyDescent="0.35">
      <c r="B126" s="306"/>
      <c r="C126" s="307"/>
      <c r="D126" s="307"/>
      <c r="E126" s="312"/>
      <c r="F126" s="306"/>
      <c r="G126" s="307"/>
      <c r="H126" s="307"/>
      <c r="I126" s="312"/>
      <c r="J126" s="58"/>
      <c r="K126" s="122"/>
    </row>
    <row r="127" spans="2:19" s="78" customFormat="1" ht="160" customHeight="1" x14ac:dyDescent="0.35">
      <c r="B127" s="306"/>
      <c r="C127" s="307"/>
      <c r="D127" s="307"/>
      <c r="E127" s="312"/>
      <c r="F127" s="306"/>
      <c r="G127" s="307"/>
      <c r="H127" s="307"/>
      <c r="I127" s="312"/>
      <c r="J127" s="58"/>
      <c r="K127" s="122"/>
    </row>
    <row r="128" spans="2:19" s="78" customFormat="1" ht="160" customHeight="1" x14ac:dyDescent="0.35">
      <c r="B128" s="306"/>
      <c r="C128" s="307"/>
      <c r="D128" s="307"/>
      <c r="E128" s="312"/>
      <c r="F128" s="306"/>
      <c r="G128" s="307"/>
      <c r="H128" s="307"/>
      <c r="I128" s="312"/>
      <c r="J128" s="58"/>
      <c r="K128" s="122"/>
    </row>
    <row r="129" spans="2:19" s="78" customFormat="1" ht="160" customHeight="1" x14ac:dyDescent="0.35">
      <c r="B129" s="306"/>
      <c r="C129" s="307"/>
      <c r="D129" s="307"/>
      <c r="E129" s="312"/>
      <c r="F129" s="306"/>
      <c r="G129" s="307"/>
      <c r="H129" s="307"/>
      <c r="I129" s="312"/>
      <c r="J129" s="58"/>
      <c r="K129" s="122"/>
    </row>
    <row r="130" spans="2:19" s="78" customFormat="1" ht="160" customHeight="1" x14ac:dyDescent="0.35">
      <c r="B130" s="306"/>
      <c r="C130" s="307"/>
      <c r="D130" s="307"/>
      <c r="E130" s="312"/>
      <c r="F130" s="306"/>
      <c r="G130" s="307"/>
      <c r="H130" s="307"/>
      <c r="I130" s="312"/>
      <c r="J130" s="58"/>
      <c r="K130" s="122"/>
    </row>
    <row r="131" spans="2:19" s="78" customFormat="1" ht="160" customHeight="1" x14ac:dyDescent="0.35">
      <c r="B131" s="306"/>
      <c r="C131" s="307"/>
      <c r="D131" s="307"/>
      <c r="E131" s="312"/>
      <c r="F131" s="306"/>
      <c r="G131" s="307"/>
      <c r="H131" s="307"/>
      <c r="I131" s="312"/>
      <c r="J131" s="58"/>
      <c r="K131" s="122"/>
    </row>
    <row r="132" spans="2:19" s="78" customFormat="1" ht="160" customHeight="1" x14ac:dyDescent="0.35">
      <c r="B132" s="306"/>
      <c r="C132" s="307"/>
      <c r="D132" s="307"/>
      <c r="E132" s="312"/>
      <c r="F132" s="306"/>
      <c r="G132" s="307"/>
      <c r="H132" s="307"/>
      <c r="I132" s="312"/>
      <c r="J132" s="58"/>
      <c r="K132" s="122"/>
    </row>
    <row r="133" spans="2:19" s="78" customFormat="1" ht="160" customHeight="1" x14ac:dyDescent="0.35">
      <c r="B133" s="306"/>
      <c r="C133" s="307"/>
      <c r="D133" s="307"/>
      <c r="E133" s="312"/>
      <c r="F133" s="306"/>
      <c r="G133" s="307"/>
      <c r="H133" s="307"/>
      <c r="I133" s="312"/>
      <c r="J133" s="58"/>
      <c r="K133" s="122"/>
    </row>
    <row r="134" spans="2:19" s="78" customFormat="1" ht="160" customHeight="1" x14ac:dyDescent="0.35">
      <c r="B134" s="306"/>
      <c r="C134" s="307"/>
      <c r="D134" s="307"/>
      <c r="E134" s="312"/>
      <c r="F134" s="306"/>
      <c r="G134" s="307"/>
      <c r="H134" s="307"/>
      <c r="I134" s="312"/>
      <c r="J134" s="58"/>
      <c r="K134" s="122"/>
    </row>
    <row r="135" spans="2:19" s="78" customFormat="1" ht="160" customHeight="1" x14ac:dyDescent="0.35">
      <c r="B135" s="306"/>
      <c r="C135" s="307"/>
      <c r="D135" s="307"/>
      <c r="E135" s="312"/>
      <c r="F135" s="306"/>
      <c r="G135" s="307"/>
      <c r="H135" s="307"/>
      <c r="I135" s="312"/>
      <c r="J135" s="58"/>
      <c r="K135" s="122"/>
    </row>
    <row r="136" spans="2:19" s="78" customFormat="1" ht="160" customHeight="1" x14ac:dyDescent="0.35">
      <c r="B136" s="306"/>
      <c r="C136" s="307"/>
      <c r="D136" s="307"/>
      <c r="E136" s="312"/>
      <c r="F136" s="306"/>
      <c r="G136" s="307"/>
      <c r="H136" s="307"/>
      <c r="I136" s="312"/>
      <c r="J136" s="58"/>
      <c r="K136" s="122"/>
    </row>
    <row r="137" spans="2:19" s="41" customFormat="1" ht="36" customHeight="1" x14ac:dyDescent="0.35">
      <c r="B137" s="302" t="s">
        <v>235</v>
      </c>
      <c r="C137" s="303"/>
      <c r="D137" s="303"/>
      <c r="E137" s="303"/>
      <c r="F137" s="303"/>
      <c r="G137" s="303"/>
      <c r="H137" s="303"/>
      <c r="I137" s="303"/>
      <c r="J137" s="304"/>
      <c r="K137" s="152">
        <f>ROUND(SUMIF(J121:J136,AH2,K121:K136),0)</f>
        <v>0</v>
      </c>
    </row>
    <row r="138" spans="2:19" s="41" customFormat="1" ht="36" customHeight="1" x14ac:dyDescent="0.35">
      <c r="B138" s="302" t="s">
        <v>166</v>
      </c>
      <c r="C138" s="303"/>
      <c r="D138" s="303"/>
      <c r="E138" s="303"/>
      <c r="F138" s="303"/>
      <c r="G138" s="303"/>
      <c r="H138" s="303"/>
      <c r="I138" s="303"/>
      <c r="J138" s="304"/>
      <c r="K138" s="152">
        <f>ROUND(SUMIF(J121:J136,AH3,K121:K136),0)</f>
        <v>0</v>
      </c>
    </row>
    <row r="139" spans="2:19" s="41" customFormat="1" ht="36" customHeight="1" x14ac:dyDescent="0.35">
      <c r="B139" s="314" t="s">
        <v>207</v>
      </c>
      <c r="C139" s="315"/>
      <c r="D139" s="315"/>
      <c r="E139" s="315"/>
      <c r="F139" s="315"/>
      <c r="G139" s="315"/>
      <c r="H139" s="315"/>
      <c r="I139" s="315"/>
      <c r="J139" s="316"/>
      <c r="K139" s="244">
        <f>SUM(K137:K138)</f>
        <v>0</v>
      </c>
      <c r="L139" s="123"/>
    </row>
    <row r="140" spans="2:19" s="29" customFormat="1" ht="36" customHeight="1" x14ac:dyDescent="0.35"/>
    <row r="141" spans="2:19" s="29" customFormat="1" ht="36" customHeight="1" x14ac:dyDescent="0.35"/>
    <row r="142" spans="2:19" s="41" customFormat="1" ht="36" customHeight="1" x14ac:dyDescent="0.95">
      <c r="B142" s="46" t="s">
        <v>90</v>
      </c>
      <c r="C142" s="47"/>
      <c r="D142" s="47"/>
      <c r="E142" s="47"/>
      <c r="F142" s="47"/>
      <c r="G142" s="47"/>
      <c r="H142" s="47"/>
      <c r="I142" s="47"/>
      <c r="J142" s="47"/>
      <c r="K142" s="76"/>
      <c r="L142" s="76"/>
      <c r="M142" s="76"/>
      <c r="N142" s="76"/>
      <c r="O142" s="76"/>
      <c r="P142" s="76"/>
      <c r="Q142" s="76"/>
      <c r="R142" s="76"/>
      <c r="S142" s="76"/>
    </row>
    <row r="143" spans="2:19" s="41" customFormat="1" ht="36" customHeight="1" x14ac:dyDescent="0.4">
      <c r="B143" s="40"/>
      <c r="C143" s="40"/>
      <c r="D143" s="40"/>
      <c r="E143" s="40"/>
      <c r="F143" s="40"/>
      <c r="G143" s="40"/>
      <c r="H143" s="40"/>
      <c r="I143" s="40"/>
      <c r="J143" s="40"/>
      <c r="K143" s="40"/>
    </row>
    <row r="144" spans="2:19" s="41" customFormat="1" ht="36" customHeight="1" x14ac:dyDescent="0.35">
      <c r="B144" s="124"/>
      <c r="C144" s="124"/>
      <c r="D144" s="124"/>
      <c r="E144" s="124"/>
      <c r="F144" s="124"/>
      <c r="G144" s="124"/>
      <c r="H144" s="124"/>
      <c r="I144" s="125"/>
      <c r="J144" s="125"/>
      <c r="K144" s="125"/>
      <c r="L144" s="125"/>
      <c r="M144" s="125"/>
      <c r="N144" s="125"/>
      <c r="O144" s="125"/>
    </row>
    <row r="145" spans="2:45" s="41" customFormat="1" ht="52" customHeight="1" x14ac:dyDescent="0.35">
      <c r="B145" s="309" t="s">
        <v>208</v>
      </c>
      <c r="C145" s="310"/>
      <c r="D145" s="310"/>
      <c r="E145" s="262" t="s">
        <v>209</v>
      </c>
      <c r="F145" s="309" t="s">
        <v>210</v>
      </c>
      <c r="G145" s="310"/>
      <c r="H145" s="310"/>
      <c r="I145" s="317"/>
      <c r="J145" s="311" t="s">
        <v>160</v>
      </c>
      <c r="K145" s="311"/>
      <c r="L145" s="311"/>
      <c r="M145" s="311"/>
      <c r="N145" s="311"/>
      <c r="O145" s="262" t="s">
        <v>211</v>
      </c>
      <c r="P145" s="262" t="s">
        <v>212</v>
      </c>
      <c r="Q145" s="262" t="s">
        <v>213</v>
      </c>
      <c r="R145" s="126" t="s">
        <v>164</v>
      </c>
      <c r="S145" s="262" t="s">
        <v>196</v>
      </c>
    </row>
    <row r="146" spans="2:45" s="127" customFormat="1" ht="160" customHeight="1" x14ac:dyDescent="0.35">
      <c r="B146" s="306"/>
      <c r="C146" s="307"/>
      <c r="D146" s="312"/>
      <c r="E146" s="128"/>
      <c r="F146" s="308"/>
      <c r="G146" s="308"/>
      <c r="H146" s="308"/>
      <c r="I146" s="308"/>
      <c r="J146" s="308"/>
      <c r="K146" s="308"/>
      <c r="L146" s="308"/>
      <c r="M146" s="308"/>
      <c r="N146" s="308"/>
      <c r="O146" s="128"/>
      <c r="P146" s="249"/>
      <c r="Q146" s="92"/>
      <c r="R146" s="58"/>
      <c r="S146" s="250"/>
    </row>
    <row r="147" spans="2:45" s="41" customFormat="1" ht="160" customHeight="1" x14ac:dyDescent="0.35">
      <c r="B147" s="306"/>
      <c r="C147" s="307"/>
      <c r="D147" s="312"/>
      <c r="E147" s="128"/>
      <c r="F147" s="308"/>
      <c r="G147" s="308"/>
      <c r="H147" s="308"/>
      <c r="I147" s="308"/>
      <c r="J147" s="308"/>
      <c r="K147" s="308"/>
      <c r="L147" s="308"/>
      <c r="M147" s="308"/>
      <c r="N147" s="308"/>
      <c r="O147" s="128"/>
      <c r="P147" s="249"/>
      <c r="Q147" s="92"/>
      <c r="R147" s="58"/>
      <c r="S147" s="250"/>
    </row>
    <row r="148" spans="2:45" s="41" customFormat="1" ht="160" customHeight="1" x14ac:dyDescent="0.35">
      <c r="B148" s="306"/>
      <c r="C148" s="307"/>
      <c r="D148" s="312"/>
      <c r="E148" s="128"/>
      <c r="F148" s="308"/>
      <c r="G148" s="308"/>
      <c r="H148" s="308"/>
      <c r="I148" s="308"/>
      <c r="J148" s="308"/>
      <c r="K148" s="308"/>
      <c r="L148" s="308"/>
      <c r="M148" s="308"/>
      <c r="N148" s="308"/>
      <c r="O148" s="128"/>
      <c r="P148" s="249"/>
      <c r="Q148" s="92"/>
      <c r="R148" s="58"/>
      <c r="S148" s="250"/>
    </row>
    <row r="149" spans="2:45" s="41" customFormat="1" ht="160" customHeight="1" x14ac:dyDescent="0.35">
      <c r="B149" s="306"/>
      <c r="C149" s="307"/>
      <c r="D149" s="312"/>
      <c r="E149" s="128"/>
      <c r="F149" s="308"/>
      <c r="G149" s="308"/>
      <c r="H149" s="308"/>
      <c r="I149" s="308"/>
      <c r="J149" s="308"/>
      <c r="K149" s="308"/>
      <c r="L149" s="308"/>
      <c r="M149" s="308"/>
      <c r="N149" s="308"/>
      <c r="O149" s="128"/>
      <c r="P149" s="249"/>
      <c r="Q149" s="92"/>
      <c r="R149" s="58"/>
      <c r="S149" s="250"/>
    </row>
    <row r="150" spans="2:45" s="41" customFormat="1" ht="160" customHeight="1" x14ac:dyDescent="0.35">
      <c r="B150" s="306"/>
      <c r="C150" s="307"/>
      <c r="D150" s="312"/>
      <c r="E150" s="128"/>
      <c r="F150" s="308"/>
      <c r="G150" s="308"/>
      <c r="H150" s="308"/>
      <c r="I150" s="308"/>
      <c r="J150" s="308"/>
      <c r="K150" s="308"/>
      <c r="L150" s="308"/>
      <c r="M150" s="308"/>
      <c r="N150" s="308"/>
      <c r="O150" s="128"/>
      <c r="P150" s="249"/>
      <c r="Q150" s="92"/>
      <c r="R150" s="58"/>
      <c r="S150" s="250"/>
    </row>
    <row r="151" spans="2:45" s="41" customFormat="1" ht="36" customHeight="1" x14ac:dyDescent="0.35">
      <c r="B151" s="313" t="s">
        <v>235</v>
      </c>
      <c r="C151" s="313"/>
      <c r="D151" s="313"/>
      <c r="E151" s="313"/>
      <c r="F151" s="313"/>
      <c r="G151" s="313"/>
      <c r="H151" s="313"/>
      <c r="I151" s="313"/>
      <c r="J151" s="313"/>
      <c r="K151" s="313"/>
      <c r="L151" s="313"/>
      <c r="M151" s="313"/>
      <c r="N151" s="313"/>
      <c r="O151" s="313"/>
      <c r="P151" s="313"/>
      <c r="Q151" s="313"/>
      <c r="R151" s="313"/>
      <c r="S151" s="152">
        <f>ROUND(SUMIF(R146:R150,AH2,S146:S150),0)</f>
        <v>0</v>
      </c>
    </row>
    <row r="152" spans="2:45" s="41" customFormat="1" ht="36" customHeight="1" x14ac:dyDescent="0.35">
      <c r="B152" s="313" t="s">
        <v>166</v>
      </c>
      <c r="C152" s="313"/>
      <c r="D152" s="313"/>
      <c r="E152" s="313"/>
      <c r="F152" s="313"/>
      <c r="G152" s="313"/>
      <c r="H152" s="313"/>
      <c r="I152" s="313"/>
      <c r="J152" s="313"/>
      <c r="K152" s="313"/>
      <c r="L152" s="313"/>
      <c r="M152" s="313"/>
      <c r="N152" s="313"/>
      <c r="O152" s="313"/>
      <c r="P152" s="313"/>
      <c r="Q152" s="313"/>
      <c r="R152" s="313"/>
      <c r="S152" s="152">
        <f>ROUND(SUMIF(R146:R150,AH3,S146:S150),0)</f>
        <v>0</v>
      </c>
    </row>
    <row r="153" spans="2:45" s="41" customFormat="1" ht="36" customHeight="1" x14ac:dyDescent="0.35">
      <c r="B153" s="313" t="s">
        <v>214</v>
      </c>
      <c r="C153" s="313"/>
      <c r="D153" s="313"/>
      <c r="E153" s="313"/>
      <c r="F153" s="313"/>
      <c r="G153" s="313"/>
      <c r="H153" s="313"/>
      <c r="I153" s="313"/>
      <c r="J153" s="313"/>
      <c r="K153" s="313"/>
      <c r="L153" s="313"/>
      <c r="M153" s="313"/>
      <c r="N153" s="313"/>
      <c r="O153" s="313"/>
      <c r="P153" s="313"/>
      <c r="Q153" s="313"/>
      <c r="R153" s="313"/>
      <c r="S153" s="152">
        <f>SUM(S151:S152)</f>
        <v>0</v>
      </c>
    </row>
    <row r="154" spans="2:45" s="29" customFormat="1" ht="36" customHeight="1" x14ac:dyDescent="0.35"/>
    <row r="155" spans="2:45" s="29" customFormat="1" ht="36" customHeight="1" x14ac:dyDescent="0.35"/>
    <row r="156" spans="2:45" s="78" customFormat="1" ht="36" customHeight="1" x14ac:dyDescent="0.95">
      <c r="B156" s="46" t="s">
        <v>100</v>
      </c>
      <c r="C156" s="47"/>
      <c r="D156" s="47"/>
      <c r="E156" s="47"/>
      <c r="F156" s="47"/>
      <c r="G156" s="47"/>
      <c r="H156" s="47"/>
      <c r="I156" s="129"/>
      <c r="J156" s="129"/>
      <c r="K156" s="76"/>
      <c r="L156" s="76"/>
      <c r="M156" s="76"/>
      <c r="N156" s="76"/>
      <c r="O156" s="76"/>
      <c r="P156" s="76"/>
      <c r="Q156" s="76"/>
      <c r="R156" s="76"/>
      <c r="S156" s="76"/>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row>
    <row r="157" spans="2:45" s="41" customFormat="1" ht="36" customHeight="1" x14ac:dyDescent="0.4">
      <c r="B157" s="40"/>
      <c r="C157" s="40"/>
      <c r="D157" s="40"/>
      <c r="E157" s="40"/>
      <c r="F157" s="40"/>
      <c r="G157" s="40"/>
      <c r="H157" s="40"/>
      <c r="I157" s="40"/>
      <c r="J157" s="40"/>
      <c r="K157" s="40"/>
    </row>
    <row r="158" spans="2:45" s="78" customFormat="1" ht="36" customHeight="1" x14ac:dyDescent="0.35">
      <c r="B158" s="130"/>
      <c r="C158" s="130"/>
      <c r="D158" s="130"/>
      <c r="E158" s="130"/>
      <c r="F158" s="130"/>
      <c r="G158" s="130"/>
      <c r="H158" s="130"/>
      <c r="I158" s="131"/>
      <c r="J158" s="132"/>
      <c r="K158" s="29"/>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c r="AQ158" s="41"/>
      <c r="AR158" s="41"/>
      <c r="AS158" s="41"/>
    </row>
    <row r="159" spans="2:45" s="132" customFormat="1" ht="55" customHeight="1" x14ac:dyDescent="0.3">
      <c r="B159" s="309" t="s">
        <v>202</v>
      </c>
      <c r="C159" s="310"/>
      <c r="D159" s="310"/>
      <c r="E159" s="311" t="s">
        <v>203</v>
      </c>
      <c r="F159" s="311"/>
      <c r="G159" s="311"/>
      <c r="H159" s="311"/>
      <c r="I159" s="311"/>
      <c r="J159" s="133" t="s">
        <v>164</v>
      </c>
      <c r="K159" s="134" t="s">
        <v>196</v>
      </c>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row>
    <row r="160" spans="2:45" s="132" customFormat="1" ht="160" customHeight="1" x14ac:dyDescent="0.3">
      <c r="B160" s="306"/>
      <c r="C160" s="307"/>
      <c r="D160" s="307"/>
      <c r="E160" s="308"/>
      <c r="F160" s="308"/>
      <c r="G160" s="308"/>
      <c r="H160" s="308"/>
      <c r="I160" s="308"/>
      <c r="J160" s="58"/>
      <c r="K160" s="251"/>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row>
    <row r="161" spans="2:45" s="132" customFormat="1" ht="160" customHeight="1" x14ac:dyDescent="0.3">
      <c r="B161" s="306"/>
      <c r="C161" s="307"/>
      <c r="D161" s="307"/>
      <c r="E161" s="308"/>
      <c r="F161" s="308"/>
      <c r="G161" s="308"/>
      <c r="H161" s="308"/>
      <c r="I161" s="308"/>
      <c r="J161" s="58"/>
      <c r="K161" s="251"/>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row>
    <row r="162" spans="2:45" s="132" customFormat="1" ht="160" customHeight="1" x14ac:dyDescent="0.3">
      <c r="B162" s="306"/>
      <c r="C162" s="307"/>
      <c r="D162" s="307"/>
      <c r="E162" s="308"/>
      <c r="F162" s="308"/>
      <c r="G162" s="308"/>
      <c r="H162" s="308"/>
      <c r="I162" s="308"/>
      <c r="J162" s="58"/>
      <c r="K162" s="251"/>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row>
    <row r="163" spans="2:45" s="132" customFormat="1" ht="160" customHeight="1" x14ac:dyDescent="0.3">
      <c r="B163" s="306"/>
      <c r="C163" s="307"/>
      <c r="D163" s="307"/>
      <c r="E163" s="308"/>
      <c r="F163" s="308"/>
      <c r="G163" s="308"/>
      <c r="H163" s="308"/>
      <c r="I163" s="308"/>
      <c r="J163" s="58"/>
      <c r="K163" s="251"/>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row>
    <row r="164" spans="2:45" s="132" customFormat="1" ht="160" customHeight="1" x14ac:dyDescent="0.3">
      <c r="B164" s="306"/>
      <c r="C164" s="307"/>
      <c r="D164" s="307"/>
      <c r="E164" s="308"/>
      <c r="F164" s="308"/>
      <c r="G164" s="308"/>
      <c r="H164" s="308"/>
      <c r="I164" s="308"/>
      <c r="J164" s="58"/>
      <c r="K164" s="251"/>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row>
    <row r="165" spans="2:45" s="132" customFormat="1" ht="160" customHeight="1" x14ac:dyDescent="0.3">
      <c r="B165" s="306"/>
      <c r="C165" s="307"/>
      <c r="D165" s="307"/>
      <c r="E165" s="308"/>
      <c r="F165" s="308"/>
      <c r="G165" s="308"/>
      <c r="H165" s="308"/>
      <c r="I165" s="308"/>
      <c r="J165" s="58"/>
      <c r="K165" s="251"/>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row>
    <row r="166" spans="2:45" s="132" customFormat="1" ht="160" customHeight="1" x14ac:dyDescent="0.3">
      <c r="B166" s="306"/>
      <c r="C166" s="307"/>
      <c r="D166" s="307"/>
      <c r="E166" s="308"/>
      <c r="F166" s="308"/>
      <c r="G166" s="308"/>
      <c r="H166" s="308"/>
      <c r="I166" s="308"/>
      <c r="J166" s="58"/>
      <c r="K166" s="251"/>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row>
    <row r="167" spans="2:45" s="132" customFormat="1" ht="160" customHeight="1" x14ac:dyDescent="0.3">
      <c r="B167" s="306"/>
      <c r="C167" s="307"/>
      <c r="D167" s="307"/>
      <c r="E167" s="308"/>
      <c r="F167" s="308"/>
      <c r="G167" s="308"/>
      <c r="H167" s="308"/>
      <c r="I167" s="308"/>
      <c r="J167" s="58"/>
      <c r="K167" s="251"/>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row>
    <row r="168" spans="2:45" s="132" customFormat="1" ht="160" customHeight="1" x14ac:dyDescent="0.3">
      <c r="B168" s="306"/>
      <c r="C168" s="307"/>
      <c r="D168" s="307"/>
      <c r="E168" s="308"/>
      <c r="F168" s="308"/>
      <c r="G168" s="308"/>
      <c r="H168" s="308"/>
      <c r="I168" s="308"/>
      <c r="J168" s="58"/>
      <c r="K168" s="251"/>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row>
    <row r="169" spans="2:45" s="132" customFormat="1" ht="160" customHeight="1" x14ac:dyDescent="0.3">
      <c r="B169" s="306"/>
      <c r="C169" s="307"/>
      <c r="D169" s="307"/>
      <c r="E169" s="308"/>
      <c r="F169" s="308"/>
      <c r="G169" s="308"/>
      <c r="H169" s="308"/>
      <c r="I169" s="308"/>
      <c r="J169" s="58"/>
      <c r="K169" s="251"/>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row>
    <row r="170" spans="2:45" s="132" customFormat="1" ht="160" customHeight="1" x14ac:dyDescent="0.3">
      <c r="B170" s="260"/>
      <c r="C170" s="261"/>
      <c r="D170" s="261"/>
      <c r="E170" s="308"/>
      <c r="F170" s="308"/>
      <c r="G170" s="308"/>
      <c r="H170" s="308"/>
      <c r="I170" s="308"/>
      <c r="J170" s="58"/>
      <c r="K170" s="251"/>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row>
    <row r="171" spans="2:45" s="132" customFormat="1" ht="160" customHeight="1" x14ac:dyDescent="0.3">
      <c r="B171" s="260"/>
      <c r="C171" s="261"/>
      <c r="D171" s="261"/>
      <c r="E171" s="308"/>
      <c r="F171" s="308"/>
      <c r="G171" s="308"/>
      <c r="H171" s="308"/>
      <c r="I171" s="308"/>
      <c r="J171" s="58"/>
      <c r="K171" s="251"/>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row>
    <row r="172" spans="2:45" s="132" customFormat="1" ht="160" customHeight="1" x14ac:dyDescent="0.3">
      <c r="B172" s="260"/>
      <c r="C172" s="261"/>
      <c r="D172" s="261"/>
      <c r="E172" s="308"/>
      <c r="F172" s="308"/>
      <c r="G172" s="308"/>
      <c r="H172" s="308"/>
      <c r="I172" s="308"/>
      <c r="J172" s="58"/>
      <c r="K172" s="251"/>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row>
    <row r="173" spans="2:45" s="132" customFormat="1" ht="160" customHeight="1" x14ac:dyDescent="0.3">
      <c r="B173" s="260"/>
      <c r="C173" s="261"/>
      <c r="D173" s="261"/>
      <c r="E173" s="308"/>
      <c r="F173" s="308"/>
      <c r="G173" s="308"/>
      <c r="H173" s="308"/>
      <c r="I173" s="308"/>
      <c r="J173" s="58"/>
      <c r="K173" s="251"/>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row>
    <row r="174" spans="2:45" s="132" customFormat="1" ht="160" customHeight="1" x14ac:dyDescent="0.3">
      <c r="B174" s="306"/>
      <c r="C174" s="307"/>
      <c r="D174" s="307"/>
      <c r="E174" s="308"/>
      <c r="F174" s="308"/>
      <c r="G174" s="308"/>
      <c r="H174" s="308"/>
      <c r="I174" s="308"/>
      <c r="J174" s="58"/>
      <c r="K174" s="251"/>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row>
    <row r="175" spans="2:45" s="132" customFormat="1" ht="160" customHeight="1" x14ac:dyDescent="0.3">
      <c r="B175" s="306"/>
      <c r="C175" s="307"/>
      <c r="D175" s="307"/>
      <c r="E175" s="308"/>
      <c r="F175" s="308"/>
      <c r="G175" s="308"/>
      <c r="H175" s="308"/>
      <c r="I175" s="308"/>
      <c r="J175" s="58"/>
      <c r="K175" s="251"/>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row>
    <row r="176" spans="2:45" s="132" customFormat="1" ht="160" customHeight="1" x14ac:dyDescent="0.3">
      <c r="B176" s="306"/>
      <c r="C176" s="307"/>
      <c r="D176" s="307"/>
      <c r="E176" s="308"/>
      <c r="F176" s="308"/>
      <c r="G176" s="308"/>
      <c r="H176" s="308"/>
      <c r="I176" s="308"/>
      <c r="J176" s="58"/>
      <c r="K176" s="251"/>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row>
    <row r="177" spans="2:46" s="132" customFormat="1" ht="160" customHeight="1" x14ac:dyDescent="0.3">
      <c r="B177" s="306"/>
      <c r="C177" s="307"/>
      <c r="D177" s="307"/>
      <c r="E177" s="308"/>
      <c r="F177" s="308"/>
      <c r="G177" s="308"/>
      <c r="H177" s="308"/>
      <c r="I177" s="308"/>
      <c r="J177" s="58"/>
      <c r="K177" s="251"/>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row>
    <row r="178" spans="2:46" s="132" customFormat="1" ht="160" customHeight="1" x14ac:dyDescent="0.3">
      <c r="B178" s="306"/>
      <c r="C178" s="307"/>
      <c r="D178" s="307"/>
      <c r="E178" s="308"/>
      <c r="F178" s="308"/>
      <c r="G178" s="308"/>
      <c r="H178" s="308"/>
      <c r="I178" s="308"/>
      <c r="J178" s="58"/>
      <c r="K178" s="251"/>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row>
    <row r="179" spans="2:46" s="132" customFormat="1" ht="160" customHeight="1" x14ac:dyDescent="0.3">
      <c r="B179" s="306"/>
      <c r="C179" s="307"/>
      <c r="D179" s="307"/>
      <c r="E179" s="308"/>
      <c r="F179" s="308"/>
      <c r="G179" s="308"/>
      <c r="H179" s="308"/>
      <c r="I179" s="308"/>
      <c r="J179" s="58"/>
      <c r="K179" s="251"/>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row>
    <row r="180" spans="2:46" s="132" customFormat="1" ht="160" customHeight="1" x14ac:dyDescent="0.3">
      <c r="B180" s="306"/>
      <c r="C180" s="307"/>
      <c r="D180" s="307"/>
      <c r="E180" s="308"/>
      <c r="F180" s="308"/>
      <c r="G180" s="308"/>
      <c r="H180" s="308"/>
      <c r="I180" s="308"/>
      <c r="J180" s="58"/>
      <c r="K180" s="251"/>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row>
    <row r="181" spans="2:46" s="132" customFormat="1" ht="160" customHeight="1" x14ac:dyDescent="0.3">
      <c r="B181" s="306"/>
      <c r="C181" s="307"/>
      <c r="D181" s="307"/>
      <c r="E181" s="308"/>
      <c r="F181" s="308"/>
      <c r="G181" s="308"/>
      <c r="H181" s="308"/>
      <c r="I181" s="308"/>
      <c r="J181" s="58"/>
      <c r="K181" s="251"/>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row>
    <row r="182" spans="2:46" s="97" customFormat="1" ht="160" customHeight="1" x14ac:dyDescent="0.4">
      <c r="B182" s="306"/>
      <c r="C182" s="307"/>
      <c r="D182" s="307"/>
      <c r="E182" s="308"/>
      <c r="F182" s="308"/>
      <c r="G182" s="308"/>
      <c r="H182" s="308"/>
      <c r="I182" s="308"/>
      <c r="J182" s="58"/>
      <c r="K182" s="251"/>
      <c r="L182" s="136"/>
      <c r="M182" s="136"/>
      <c r="N182" s="136"/>
      <c r="O182" s="136"/>
      <c r="P182" s="136"/>
      <c r="Q182" s="136"/>
      <c r="R182" s="136"/>
      <c r="S182" s="136"/>
      <c r="T182" s="136"/>
      <c r="U182" s="136"/>
      <c r="V182" s="136"/>
      <c r="W182" s="136"/>
      <c r="X182" s="136"/>
      <c r="Y182" s="136"/>
      <c r="Z182" s="136"/>
      <c r="AA182" s="136"/>
      <c r="AB182" s="136"/>
      <c r="AC182" s="136"/>
      <c r="AD182" s="136"/>
      <c r="AE182" s="136"/>
      <c r="AF182" s="136"/>
      <c r="AG182" s="136"/>
      <c r="AH182" s="136"/>
      <c r="AI182" s="136"/>
      <c r="AJ182" s="136"/>
      <c r="AK182" s="136"/>
      <c r="AL182" s="136"/>
      <c r="AM182" s="136"/>
      <c r="AN182" s="136"/>
      <c r="AO182" s="136"/>
      <c r="AP182" s="136"/>
      <c r="AQ182" s="136"/>
      <c r="AR182" s="136"/>
      <c r="AS182" s="136"/>
    </row>
    <row r="183" spans="2:46" s="78" customFormat="1" ht="160" customHeight="1" x14ac:dyDescent="0.35">
      <c r="B183" s="306"/>
      <c r="C183" s="307"/>
      <c r="D183" s="307"/>
      <c r="E183" s="308"/>
      <c r="F183" s="308"/>
      <c r="G183" s="308"/>
      <c r="H183" s="308"/>
      <c r="I183" s="308"/>
      <c r="J183" s="58"/>
      <c r="K183" s="25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row>
    <row r="184" spans="2:46" s="78" customFormat="1" ht="160" customHeight="1" x14ac:dyDescent="0.35">
      <c r="B184" s="306"/>
      <c r="C184" s="307"/>
      <c r="D184" s="307"/>
      <c r="E184" s="308"/>
      <c r="F184" s="308"/>
      <c r="G184" s="308"/>
      <c r="H184" s="308"/>
      <c r="I184" s="308"/>
      <c r="J184" s="58"/>
      <c r="K184" s="251"/>
      <c r="L184" s="29"/>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row>
    <row r="185" spans="2:46" s="78" customFormat="1" ht="160" customHeight="1" x14ac:dyDescent="0.35">
      <c r="B185" s="306"/>
      <c r="C185" s="307"/>
      <c r="D185" s="307"/>
      <c r="E185" s="308"/>
      <c r="F185" s="308"/>
      <c r="G185" s="308"/>
      <c r="H185" s="308"/>
      <c r="I185" s="308"/>
      <c r="J185" s="58"/>
      <c r="K185" s="251"/>
      <c r="L185" s="127"/>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row>
    <row r="186" spans="2:46" s="78" customFormat="1" ht="160" customHeight="1" x14ac:dyDescent="0.35">
      <c r="B186" s="306"/>
      <c r="C186" s="307"/>
      <c r="D186" s="307"/>
      <c r="E186" s="308"/>
      <c r="F186" s="308"/>
      <c r="G186" s="308"/>
      <c r="H186" s="308"/>
      <c r="I186" s="308"/>
      <c r="J186" s="58"/>
      <c r="K186" s="251"/>
      <c r="L186" s="127"/>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c r="AQ186" s="41"/>
      <c r="AR186" s="41"/>
      <c r="AS186" s="41"/>
      <c r="AT186" s="41"/>
    </row>
    <row r="187" spans="2:46" s="41" customFormat="1" ht="36" customHeight="1" x14ac:dyDescent="0.35">
      <c r="B187" s="302" t="s">
        <v>235</v>
      </c>
      <c r="C187" s="303"/>
      <c r="D187" s="303"/>
      <c r="E187" s="303"/>
      <c r="F187" s="303"/>
      <c r="G187" s="303"/>
      <c r="H187" s="303"/>
      <c r="I187" s="303"/>
      <c r="J187" s="304"/>
      <c r="K187" s="152">
        <f>ROUND(SUMIF(J160:J186,AH2,K160:K186),0)</f>
        <v>0</v>
      </c>
    </row>
    <row r="188" spans="2:46" s="41" customFormat="1" ht="36" customHeight="1" x14ac:dyDescent="0.35">
      <c r="B188" s="302" t="s">
        <v>166</v>
      </c>
      <c r="C188" s="303"/>
      <c r="D188" s="303"/>
      <c r="E188" s="303"/>
      <c r="F188" s="303"/>
      <c r="G188" s="303"/>
      <c r="H188" s="303"/>
      <c r="I188" s="303"/>
      <c r="J188" s="304"/>
      <c r="K188" s="152">
        <f>ROUND(SUMIF(J160:J186,AH3,K160:K186),0)</f>
        <v>0</v>
      </c>
    </row>
    <row r="189" spans="2:46" s="41" customFormat="1" ht="36" customHeight="1" x14ac:dyDescent="0.35">
      <c r="B189" s="302" t="s">
        <v>215</v>
      </c>
      <c r="C189" s="303"/>
      <c r="D189" s="303"/>
      <c r="E189" s="303"/>
      <c r="F189" s="303"/>
      <c r="G189" s="303"/>
      <c r="H189" s="303"/>
      <c r="I189" s="303"/>
      <c r="J189" s="304"/>
      <c r="K189" s="152">
        <f>SUM(K187:K188)</f>
        <v>0</v>
      </c>
    </row>
    <row r="192" spans="2:46" s="41" customFormat="1" ht="36" customHeight="1" x14ac:dyDescent="0.95">
      <c r="B192" s="46" t="s">
        <v>106</v>
      </c>
      <c r="C192" s="47"/>
      <c r="D192" s="47"/>
      <c r="E192" s="47"/>
      <c r="F192" s="47"/>
      <c r="G192" s="47"/>
      <c r="H192" s="47"/>
      <c r="I192" s="47"/>
      <c r="J192" s="47"/>
      <c r="K192" s="47"/>
      <c r="L192" s="76"/>
      <c r="M192" s="76"/>
      <c r="N192" s="76"/>
      <c r="O192" s="76"/>
      <c r="P192" s="76"/>
      <c r="Q192" s="76"/>
      <c r="R192" s="76"/>
      <c r="S192" s="76"/>
    </row>
    <row r="193" spans="2:12" s="41" customFormat="1" ht="36" customHeight="1" x14ac:dyDescent="0.4">
      <c r="B193" s="40"/>
      <c r="C193" s="40"/>
      <c r="D193" s="40"/>
      <c r="E193" s="40"/>
      <c r="F193" s="40"/>
      <c r="G193" s="40"/>
      <c r="H193" s="40"/>
      <c r="I193" s="40"/>
      <c r="J193" s="40"/>
    </row>
    <row r="194" spans="2:12" ht="36" customHeight="1" x14ac:dyDescent="0.4">
      <c r="B194" s="387" t="s">
        <v>232</v>
      </c>
      <c r="C194" s="388"/>
      <c r="D194" s="388"/>
      <c r="E194" s="140"/>
      <c r="F194" s="140"/>
      <c r="G194" s="140"/>
      <c r="H194" s="140"/>
      <c r="I194" s="51"/>
      <c r="J194" s="41"/>
      <c r="K194" s="41"/>
      <c r="L194" s="41"/>
    </row>
    <row r="195" spans="2:12" ht="36" customHeight="1" x14ac:dyDescent="0.4">
      <c r="B195" s="137"/>
      <c r="C195" s="137"/>
      <c r="D195" s="137"/>
      <c r="E195" s="137"/>
      <c r="F195" s="137"/>
      <c r="G195" s="137"/>
      <c r="H195" s="137"/>
      <c r="I195" s="51"/>
      <c r="J195" s="41"/>
      <c r="K195" s="41"/>
      <c r="L195" s="41"/>
    </row>
    <row r="196" spans="2:12" ht="42" customHeight="1" x14ac:dyDescent="0.35">
      <c r="B196" s="305" t="s">
        <v>219</v>
      </c>
      <c r="C196" s="305"/>
      <c r="D196" s="305"/>
      <c r="E196" s="305"/>
      <c r="F196" s="305"/>
      <c r="G196" s="305"/>
      <c r="H196" s="305"/>
      <c r="I196" s="305"/>
      <c r="J196" s="305"/>
      <c r="K196" s="305"/>
      <c r="L196" s="305"/>
    </row>
    <row r="197" spans="2:12" ht="36" customHeight="1" x14ac:dyDescent="0.35">
      <c r="B197" s="141"/>
      <c r="C197" s="141"/>
      <c r="D197" s="141"/>
      <c r="E197" s="141"/>
      <c r="F197" s="141"/>
      <c r="G197" s="141"/>
      <c r="H197" s="141"/>
      <c r="I197" s="41"/>
      <c r="J197" s="41"/>
      <c r="K197" s="41"/>
      <c r="L197" s="41"/>
    </row>
    <row r="198" spans="2:12" ht="36" customHeight="1" x14ac:dyDescent="0.4">
      <c r="B198" s="136" t="s">
        <v>216</v>
      </c>
      <c r="C198" s="127"/>
      <c r="D198" s="127"/>
      <c r="E198" s="127"/>
      <c r="F198" s="127"/>
      <c r="G198" s="127"/>
      <c r="H198" s="127"/>
      <c r="I198" s="41"/>
      <c r="J198" s="41"/>
      <c r="K198" s="41"/>
      <c r="L198" s="41"/>
    </row>
    <row r="199" spans="2:12" ht="36" customHeight="1" x14ac:dyDescent="0.35">
      <c r="B199" s="197"/>
      <c r="C199" s="91"/>
      <c r="D199" s="91"/>
      <c r="E199" s="91"/>
      <c r="F199" s="91"/>
      <c r="G199" s="91"/>
      <c r="H199" s="91"/>
      <c r="I199" s="41"/>
      <c r="J199" s="41"/>
      <c r="K199" s="41"/>
      <c r="L199" s="41"/>
    </row>
    <row r="200" spans="2:12" ht="36" customHeight="1" x14ac:dyDescent="0.35">
      <c r="B200" s="41"/>
      <c r="C200" s="41"/>
      <c r="D200" s="41"/>
      <c r="E200" s="41"/>
      <c r="F200" s="41"/>
      <c r="G200" s="41"/>
      <c r="H200" s="41"/>
      <c r="I200" s="142"/>
      <c r="J200" s="41"/>
      <c r="K200" s="41"/>
      <c r="L200" s="41"/>
    </row>
    <row r="201" spans="2:12" ht="36" customHeight="1" x14ac:dyDescent="0.4">
      <c r="B201" s="136" t="s">
        <v>217</v>
      </c>
      <c r="C201" s="127"/>
      <c r="D201" s="127"/>
      <c r="E201" s="127"/>
      <c r="F201" s="127"/>
      <c r="G201" s="127"/>
      <c r="H201" s="127"/>
      <c r="I201" s="142"/>
      <c r="J201" s="41"/>
      <c r="K201" s="41"/>
      <c r="L201" s="41"/>
    </row>
    <row r="202" spans="2:12" ht="36" customHeight="1" x14ac:dyDescent="0.35">
      <c r="B202" s="287"/>
      <c r="C202" s="287"/>
      <c r="D202" s="287"/>
      <c r="E202" s="287"/>
      <c r="F202" s="287"/>
      <c r="G202" s="287"/>
      <c r="H202" s="287"/>
      <c r="I202" s="287"/>
      <c r="J202" s="287"/>
      <c r="K202" s="287"/>
      <c r="L202" s="287"/>
    </row>
    <row r="203" spans="2:12" ht="36" customHeight="1" x14ac:dyDescent="0.35">
      <c r="B203" s="287"/>
      <c r="C203" s="287"/>
      <c r="D203" s="287"/>
      <c r="E203" s="287"/>
      <c r="F203" s="287"/>
      <c r="G203" s="287"/>
      <c r="H203" s="287"/>
      <c r="I203" s="287"/>
      <c r="J203" s="287"/>
      <c r="K203" s="287"/>
      <c r="L203" s="287"/>
    </row>
    <row r="204" spans="2:12" ht="36" customHeight="1" x14ac:dyDescent="0.35">
      <c r="B204" s="287"/>
      <c r="C204" s="287"/>
      <c r="D204" s="287"/>
      <c r="E204" s="287"/>
      <c r="F204" s="287"/>
      <c r="G204" s="287"/>
      <c r="H204" s="287"/>
      <c r="I204" s="287"/>
      <c r="J204" s="287"/>
      <c r="K204" s="287"/>
      <c r="L204" s="287"/>
    </row>
    <row r="205" spans="2:12" ht="36" customHeight="1" x14ac:dyDescent="0.35">
      <c r="B205" s="287"/>
      <c r="C205" s="287"/>
      <c r="D205" s="287"/>
      <c r="E205" s="287"/>
      <c r="F205" s="287"/>
      <c r="G205" s="287"/>
      <c r="H205" s="287"/>
      <c r="I205" s="287"/>
      <c r="J205" s="287"/>
      <c r="K205" s="287"/>
      <c r="L205" s="287"/>
    </row>
    <row r="206" spans="2:12" ht="36" customHeight="1" x14ac:dyDescent="0.35">
      <c r="B206" s="287"/>
      <c r="C206" s="287"/>
      <c r="D206" s="287"/>
      <c r="E206" s="287"/>
      <c r="F206" s="287"/>
      <c r="G206" s="287"/>
      <c r="H206" s="287"/>
      <c r="I206" s="287"/>
      <c r="J206" s="287"/>
      <c r="K206" s="287"/>
      <c r="L206" s="287"/>
    </row>
    <row r="207" spans="2:12" ht="36" customHeight="1" x14ac:dyDescent="0.35">
      <c r="B207" s="138"/>
      <c r="C207" s="138"/>
      <c r="D207" s="138"/>
      <c r="E207" s="138"/>
      <c r="F207" s="138"/>
      <c r="G207" s="138"/>
      <c r="H207" s="138"/>
      <c r="I207" s="138"/>
      <c r="J207" s="41"/>
      <c r="K207" s="139"/>
      <c r="L207" s="41"/>
    </row>
    <row r="208" spans="2:12" ht="36" customHeight="1" x14ac:dyDescent="0.4">
      <c r="B208" s="188" t="s">
        <v>218</v>
      </c>
      <c r="C208" s="143"/>
      <c r="D208" s="143"/>
      <c r="E208" s="143"/>
      <c r="F208" s="143"/>
      <c r="G208" s="143"/>
      <c r="H208" s="143"/>
      <c r="I208" s="138"/>
      <c r="J208" s="41"/>
      <c r="K208" s="139"/>
      <c r="L208" s="41"/>
    </row>
    <row r="209" spans="2:12" ht="36" customHeight="1" x14ac:dyDescent="0.35">
      <c r="B209" s="288"/>
      <c r="C209" s="289"/>
      <c r="D209" s="289"/>
      <c r="E209" s="289"/>
      <c r="F209" s="289"/>
      <c r="G209" s="289"/>
      <c r="H209" s="289"/>
      <c r="I209" s="289"/>
      <c r="J209" s="289"/>
      <c r="K209" s="289"/>
      <c r="L209" s="290"/>
    </row>
    <row r="210" spans="2:12" ht="36" customHeight="1" x14ac:dyDescent="0.35">
      <c r="B210" s="291"/>
      <c r="C210" s="292"/>
      <c r="D210" s="292"/>
      <c r="E210" s="292"/>
      <c r="F210" s="292"/>
      <c r="G210" s="292"/>
      <c r="H210" s="292"/>
      <c r="I210" s="292"/>
      <c r="J210" s="292"/>
      <c r="K210" s="292"/>
      <c r="L210" s="293"/>
    </row>
    <row r="211" spans="2:12" ht="36" customHeight="1" x14ac:dyDescent="0.35">
      <c r="B211" s="291"/>
      <c r="C211" s="292"/>
      <c r="D211" s="292"/>
      <c r="E211" s="292"/>
      <c r="F211" s="292"/>
      <c r="G211" s="292"/>
      <c r="H211" s="292"/>
      <c r="I211" s="292"/>
      <c r="J211" s="292"/>
      <c r="K211" s="292"/>
      <c r="L211" s="293"/>
    </row>
    <row r="212" spans="2:12" ht="36" customHeight="1" x14ac:dyDescent="0.35">
      <c r="B212" s="291"/>
      <c r="C212" s="292"/>
      <c r="D212" s="292"/>
      <c r="E212" s="292"/>
      <c r="F212" s="292"/>
      <c r="G212" s="292"/>
      <c r="H212" s="292"/>
      <c r="I212" s="292"/>
      <c r="J212" s="292"/>
      <c r="K212" s="292"/>
      <c r="L212" s="293"/>
    </row>
    <row r="213" spans="2:12" ht="36" customHeight="1" x14ac:dyDescent="0.35">
      <c r="B213" s="294"/>
      <c r="C213" s="295"/>
      <c r="D213" s="295"/>
      <c r="E213" s="295"/>
      <c r="F213" s="295"/>
      <c r="G213" s="295"/>
      <c r="H213" s="295"/>
      <c r="I213" s="295"/>
      <c r="J213" s="295"/>
      <c r="K213" s="295"/>
      <c r="L213" s="296"/>
    </row>
    <row r="214" spans="2:12" ht="36" customHeight="1" x14ac:dyDescent="0.35">
      <c r="B214" s="141"/>
      <c r="C214" s="141"/>
      <c r="D214" s="141"/>
      <c r="E214" s="141"/>
      <c r="F214" s="141"/>
      <c r="G214" s="141"/>
      <c r="H214" s="141"/>
      <c r="I214" s="144"/>
      <c r="J214" s="142"/>
      <c r="K214" s="41"/>
      <c r="L214" s="41"/>
    </row>
    <row r="215" spans="2:12" ht="36" customHeight="1" thickBot="1" x14ac:dyDescent="0.45">
      <c r="B215" s="101"/>
      <c r="C215" s="101"/>
      <c r="D215" s="101"/>
      <c r="E215" s="101"/>
      <c r="F215" s="101"/>
      <c r="G215" s="101"/>
      <c r="H215" s="101"/>
      <c r="I215" s="145"/>
      <c r="J215" s="145"/>
      <c r="K215" s="145"/>
      <c r="L215" s="145"/>
    </row>
    <row r="216" spans="2:12" ht="36" customHeight="1" x14ac:dyDescent="0.35">
      <c r="B216" s="297"/>
      <c r="C216" s="297"/>
      <c r="D216" s="297"/>
      <c r="E216" s="297"/>
      <c r="F216" s="297"/>
      <c r="G216" s="297"/>
      <c r="H216" s="297"/>
      <c r="I216" s="297"/>
      <c r="J216" s="297"/>
      <c r="K216" s="297"/>
      <c r="L216" s="297"/>
    </row>
    <row r="217" spans="2:12" ht="36" customHeight="1" x14ac:dyDescent="0.35">
      <c r="B217" s="192"/>
      <c r="C217" s="192"/>
      <c r="D217" s="192"/>
      <c r="E217" s="192"/>
      <c r="F217" s="192"/>
      <c r="G217" s="192"/>
      <c r="H217" s="192"/>
      <c r="I217" s="192"/>
      <c r="J217" s="192"/>
      <c r="K217" s="192"/>
      <c r="L217" s="192"/>
    </row>
    <row r="218" spans="2:12" ht="36" customHeight="1" x14ac:dyDescent="0.4">
      <c r="B218" s="41"/>
      <c r="C218" s="41"/>
      <c r="D218" s="41"/>
      <c r="E218" s="41"/>
      <c r="F218" s="41"/>
      <c r="G218" s="298" t="s">
        <v>233</v>
      </c>
      <c r="H218" s="298"/>
      <c r="I218" s="299"/>
      <c r="J218" s="172"/>
      <c r="K218" s="41"/>
      <c r="L218" s="41"/>
    </row>
    <row r="219" spans="2:12" ht="36" customHeight="1" x14ac:dyDescent="0.4">
      <c r="B219" s="146"/>
      <c r="C219" s="146"/>
      <c r="D219" s="146"/>
      <c r="E219" s="146"/>
      <c r="F219" s="146"/>
      <c r="G219" s="146"/>
      <c r="H219" s="147"/>
      <c r="I219" s="147"/>
      <c r="J219" s="174">
        <f>ROUND(J218,0)</f>
        <v>0</v>
      </c>
      <c r="K219" s="41"/>
      <c r="L219" s="41"/>
    </row>
    <row r="220" spans="2:12" ht="36" customHeight="1" x14ac:dyDescent="0.4">
      <c r="B220" s="41"/>
      <c r="C220" s="41"/>
      <c r="D220" s="41"/>
      <c r="E220" s="41"/>
      <c r="F220" s="41"/>
      <c r="G220" s="41"/>
      <c r="H220" s="300" t="s">
        <v>220</v>
      </c>
      <c r="I220" s="301"/>
      <c r="J220" s="172"/>
      <c r="K220" s="148"/>
      <c r="L220" s="148"/>
    </row>
    <row r="221" spans="2:12" ht="36" customHeight="1" x14ac:dyDescent="0.4">
      <c r="B221" s="149"/>
      <c r="C221" s="149"/>
      <c r="D221" s="149"/>
      <c r="E221" s="149"/>
      <c r="F221" s="149"/>
      <c r="G221" s="149"/>
      <c r="H221" s="150"/>
      <c r="I221" s="79"/>
      <c r="J221" s="151">
        <f>ROUND(J220,0)</f>
        <v>0</v>
      </c>
      <c r="K221" s="148"/>
      <c r="L221" s="148"/>
    </row>
    <row r="222" spans="2:12" ht="36" customHeight="1" x14ac:dyDescent="0.4">
      <c r="B222" s="41"/>
      <c r="C222" s="41"/>
      <c r="D222" s="41"/>
      <c r="E222" s="41"/>
      <c r="F222" s="41"/>
      <c r="G222" s="41"/>
      <c r="H222" s="300" t="s">
        <v>221</v>
      </c>
      <c r="I222" s="301"/>
      <c r="J222" s="152">
        <f>ROUND((J219+J221),0)</f>
        <v>0</v>
      </c>
      <c r="K222" s="153"/>
      <c r="L222" s="153"/>
    </row>
  </sheetData>
  <sheetProtection algorithmName="SHA-512" hashValue="FVwMY1PpfrT1AcMijWpC2LlI6+3EbHNNb2JHPjHMBUdRsqZ2Xl2n4MPMPOjEGhcOsVs0t1OG80z5GufGcb/sjg==" saltValue="eZkBX7Bx5gL+npnUefCs6g==" spinCount="100000" sheet="1" objects="1" scenarios="1" formatCells="0" formatRows="0" insertRows="0"/>
  <mergeCells count="228">
    <mergeCell ref="H220:I220"/>
    <mergeCell ref="H222:I222"/>
    <mergeCell ref="B189:J189"/>
    <mergeCell ref="B196:L196"/>
    <mergeCell ref="B202:L206"/>
    <mergeCell ref="B209:L213"/>
    <mergeCell ref="B216:L216"/>
    <mergeCell ref="G218:I218"/>
    <mergeCell ref="B185:D185"/>
    <mergeCell ref="E185:I185"/>
    <mergeCell ref="B186:D186"/>
    <mergeCell ref="E186:I186"/>
    <mergeCell ref="B187:J187"/>
    <mergeCell ref="B188:J188"/>
    <mergeCell ref="B182:D182"/>
    <mergeCell ref="E182:I182"/>
    <mergeCell ref="B183:D183"/>
    <mergeCell ref="E183:I183"/>
    <mergeCell ref="B184:D184"/>
    <mergeCell ref="E184:I184"/>
    <mergeCell ref="B179:D179"/>
    <mergeCell ref="E179:I179"/>
    <mergeCell ref="B180:D180"/>
    <mergeCell ref="E180:I180"/>
    <mergeCell ref="B181:D181"/>
    <mergeCell ref="E181:I181"/>
    <mergeCell ref="B176:D176"/>
    <mergeCell ref="E176:I176"/>
    <mergeCell ref="B177:D177"/>
    <mergeCell ref="E177:I177"/>
    <mergeCell ref="B178:D178"/>
    <mergeCell ref="E178:I178"/>
    <mergeCell ref="E172:I172"/>
    <mergeCell ref="E173:I173"/>
    <mergeCell ref="B174:D174"/>
    <mergeCell ref="E174:I174"/>
    <mergeCell ref="B175:D175"/>
    <mergeCell ref="E175:I175"/>
    <mergeCell ref="B168:D168"/>
    <mergeCell ref="E168:I168"/>
    <mergeCell ref="B169:D169"/>
    <mergeCell ref="E169:I169"/>
    <mergeCell ref="E170:I170"/>
    <mergeCell ref="E171:I171"/>
    <mergeCell ref="B165:D165"/>
    <mergeCell ref="E165:I165"/>
    <mergeCell ref="B166:D166"/>
    <mergeCell ref="E166:I166"/>
    <mergeCell ref="B167:D167"/>
    <mergeCell ref="E167:I167"/>
    <mergeCell ref="B162:D162"/>
    <mergeCell ref="E162:I162"/>
    <mergeCell ref="B163:D163"/>
    <mergeCell ref="E163:I163"/>
    <mergeCell ref="B164:D164"/>
    <mergeCell ref="E164:I164"/>
    <mergeCell ref="B159:D159"/>
    <mergeCell ref="E159:I159"/>
    <mergeCell ref="B160:D160"/>
    <mergeCell ref="E160:I160"/>
    <mergeCell ref="B161:D161"/>
    <mergeCell ref="E161:I161"/>
    <mergeCell ref="B150:D150"/>
    <mergeCell ref="F150:I150"/>
    <mergeCell ref="J150:N150"/>
    <mergeCell ref="B151:R151"/>
    <mergeCell ref="B152:R152"/>
    <mergeCell ref="B153:R153"/>
    <mergeCell ref="B148:D148"/>
    <mergeCell ref="F148:I148"/>
    <mergeCell ref="J148:N148"/>
    <mergeCell ref="B149:D149"/>
    <mergeCell ref="F149:I149"/>
    <mergeCell ref="J149:N149"/>
    <mergeCell ref="B146:D146"/>
    <mergeCell ref="F146:I146"/>
    <mergeCell ref="J146:N146"/>
    <mergeCell ref="B147:D147"/>
    <mergeCell ref="F147:I147"/>
    <mergeCell ref="J147:N147"/>
    <mergeCell ref="B136:E136"/>
    <mergeCell ref="F136:I136"/>
    <mergeCell ref="B137:J137"/>
    <mergeCell ref="B138:J138"/>
    <mergeCell ref="B139:J139"/>
    <mergeCell ref="B145:D145"/>
    <mergeCell ref="F145:I145"/>
    <mergeCell ref="J145:N145"/>
    <mergeCell ref="B133:E133"/>
    <mergeCell ref="F133:I133"/>
    <mergeCell ref="B134:E134"/>
    <mergeCell ref="F134:I134"/>
    <mergeCell ref="B135:E135"/>
    <mergeCell ref="F135:I135"/>
    <mergeCell ref="B130:E130"/>
    <mergeCell ref="F130:I130"/>
    <mergeCell ref="B131:E131"/>
    <mergeCell ref="F131:I131"/>
    <mergeCell ref="B132:E132"/>
    <mergeCell ref="F132:I132"/>
    <mergeCell ref="B127:E127"/>
    <mergeCell ref="F127:I127"/>
    <mergeCell ref="B128:E128"/>
    <mergeCell ref="F128:I128"/>
    <mergeCell ref="B129:E129"/>
    <mergeCell ref="F129:I129"/>
    <mergeCell ref="B124:E124"/>
    <mergeCell ref="F124:I124"/>
    <mergeCell ref="B125:E125"/>
    <mergeCell ref="F125:I125"/>
    <mergeCell ref="B126:E126"/>
    <mergeCell ref="F126:I126"/>
    <mergeCell ref="B121:E121"/>
    <mergeCell ref="F121:I121"/>
    <mergeCell ref="B122:E122"/>
    <mergeCell ref="F122:I122"/>
    <mergeCell ref="B123:E123"/>
    <mergeCell ref="F123:I123"/>
    <mergeCell ref="B111:E111"/>
    <mergeCell ref="F111:I111"/>
    <mergeCell ref="B112:L112"/>
    <mergeCell ref="B113:L113"/>
    <mergeCell ref="B114:L114"/>
    <mergeCell ref="B120:E120"/>
    <mergeCell ref="F120:I120"/>
    <mergeCell ref="B108:E108"/>
    <mergeCell ref="F108:I108"/>
    <mergeCell ref="B109:E109"/>
    <mergeCell ref="F109:I109"/>
    <mergeCell ref="B110:E110"/>
    <mergeCell ref="F110:I110"/>
    <mergeCell ref="L100:M100"/>
    <mergeCell ref="L101:M101"/>
    <mergeCell ref="B104:S104"/>
    <mergeCell ref="B106:L106"/>
    <mergeCell ref="B107:E107"/>
    <mergeCell ref="F107:I107"/>
    <mergeCell ref="B92:H92"/>
    <mergeCell ref="B93:H93"/>
    <mergeCell ref="B94:M94"/>
    <mergeCell ref="B95:M95"/>
    <mergeCell ref="B96:M96"/>
    <mergeCell ref="L99:M99"/>
    <mergeCell ref="B86:H86"/>
    <mergeCell ref="B87:H87"/>
    <mergeCell ref="B88:H88"/>
    <mergeCell ref="B89:H89"/>
    <mergeCell ref="B90:H90"/>
    <mergeCell ref="B91:H91"/>
    <mergeCell ref="B78:E78"/>
    <mergeCell ref="F78:I78"/>
    <mergeCell ref="B79:R79"/>
    <mergeCell ref="B80:R80"/>
    <mergeCell ref="B81:R81"/>
    <mergeCell ref="B84:D84"/>
    <mergeCell ref="B75:E75"/>
    <mergeCell ref="F75:I75"/>
    <mergeCell ref="B76:E76"/>
    <mergeCell ref="F76:I76"/>
    <mergeCell ref="B77:E77"/>
    <mergeCell ref="F77:I77"/>
    <mergeCell ref="B72:E72"/>
    <mergeCell ref="F72:I72"/>
    <mergeCell ref="B73:E73"/>
    <mergeCell ref="F73:I73"/>
    <mergeCell ref="B74:E74"/>
    <mergeCell ref="F74:I74"/>
    <mergeCell ref="B69:E69"/>
    <mergeCell ref="F69:I69"/>
    <mergeCell ref="B70:E70"/>
    <mergeCell ref="F70:I70"/>
    <mergeCell ref="B71:E71"/>
    <mergeCell ref="F71:I71"/>
    <mergeCell ref="P50:Q50"/>
    <mergeCell ref="P51:Q51"/>
    <mergeCell ref="B53:N57"/>
    <mergeCell ref="B66:S66"/>
    <mergeCell ref="B68:E68"/>
    <mergeCell ref="F68:I68"/>
    <mergeCell ref="B41:P41"/>
    <mergeCell ref="N44:Q44"/>
    <mergeCell ref="P45:Q45"/>
    <mergeCell ref="P46:Q46"/>
    <mergeCell ref="N48:Q48"/>
    <mergeCell ref="P49:Q49"/>
    <mergeCell ref="B37:D37"/>
    <mergeCell ref="E37:L37"/>
    <mergeCell ref="B38:D38"/>
    <mergeCell ref="E38:L38"/>
    <mergeCell ref="B39:P39"/>
    <mergeCell ref="B40:P40"/>
    <mergeCell ref="B34:D34"/>
    <mergeCell ref="E34:L34"/>
    <mergeCell ref="B35:D35"/>
    <mergeCell ref="E35:L35"/>
    <mergeCell ref="B36:D36"/>
    <mergeCell ref="E36:L36"/>
    <mergeCell ref="B31:D31"/>
    <mergeCell ref="E31:L31"/>
    <mergeCell ref="B32:D32"/>
    <mergeCell ref="E32:L32"/>
    <mergeCell ref="B33:D33"/>
    <mergeCell ref="E33:L33"/>
    <mergeCell ref="B28:D28"/>
    <mergeCell ref="E28:L28"/>
    <mergeCell ref="B29:D29"/>
    <mergeCell ref="E29:L29"/>
    <mergeCell ref="B30:D30"/>
    <mergeCell ref="E30:L30"/>
    <mergeCell ref="B25:D25"/>
    <mergeCell ref="E25:L25"/>
    <mergeCell ref="B26:D26"/>
    <mergeCell ref="E26:L26"/>
    <mergeCell ref="B27:D27"/>
    <mergeCell ref="E27:L27"/>
    <mergeCell ref="B22:D22"/>
    <mergeCell ref="E22:L22"/>
    <mergeCell ref="B23:D23"/>
    <mergeCell ref="E23:L23"/>
    <mergeCell ref="B24:D24"/>
    <mergeCell ref="E24:L24"/>
    <mergeCell ref="D5:E5"/>
    <mergeCell ref="H8:I8"/>
    <mergeCell ref="J8:M8"/>
    <mergeCell ref="H9:I9"/>
    <mergeCell ref="J9:M9"/>
    <mergeCell ref="H10:I10"/>
    <mergeCell ref="J10:M10"/>
  </mergeCells>
  <dataValidations count="3">
    <dataValidation type="list" allowBlank="1" showInputMessage="1" showErrorMessage="1" sqref="P23:P38 J121:J136 R69:R78 R146:R150 L108:L111 M87:M93 J160:J186" xr:uid="{6409C01D-7598-4D48-9BC5-52E7F5BF2671}">
      <formula1>$AH$2:$AH$3</formula1>
    </dataValidation>
    <dataValidation type="list" allowBlank="1" showInputMessage="1" showErrorMessage="1" sqref="E146:E150" xr:uid="{A1E322DF-2F89-4D4F-8BC3-ED3351EE77F2}">
      <formula1>$AK$2:$AK$4</formula1>
    </dataValidation>
    <dataValidation type="list" allowBlank="1" showInputMessage="1" showErrorMessage="1" sqref="O146:O150" xr:uid="{330A1D9C-4C1D-42E1-8126-31FE09C1EC3B}">
      <formula1>$AI$2:$AI$7</formula1>
    </dataValidation>
  </dataValidations>
  <pageMargins left="0.7" right="0.7" top="0.75" bottom="0.75" header="0.3" footer="0.3"/>
  <pageSetup scale="29" fitToHeight="0" orientation="landscape" r:id="rId1"/>
  <rowBreaks count="10" manualBreakCount="10">
    <brk id="18" min="1" max="18" man="1"/>
    <brk id="41" min="1" max="18" man="1"/>
    <brk id="59" min="1" max="18" man="1"/>
    <brk id="83" min="1" max="18" man="1"/>
    <brk id="116" min="1" max="18" man="1"/>
    <brk id="141" min="1" max="18" man="1"/>
    <brk id="155" min="1" max="18" man="1"/>
    <brk id="175" min="1" max="18" man="1"/>
    <brk id="191" min="1" max="18" man="1"/>
    <brk id="193" min="1"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Option Button 1">
              <controlPr defaultSize="0" autoFill="0" autoLine="0" autoPict="0">
                <anchor moveWithCells="1">
                  <from>
                    <xdr:col>9</xdr:col>
                    <xdr:colOff>31750</xdr:colOff>
                    <xdr:row>60</xdr:row>
                    <xdr:rowOff>298450</xdr:rowOff>
                  </from>
                  <to>
                    <xdr:col>9</xdr:col>
                    <xdr:colOff>704850</xdr:colOff>
                    <xdr:row>62</xdr:row>
                    <xdr:rowOff>171450</xdr:rowOff>
                  </to>
                </anchor>
              </controlPr>
            </control>
          </mc:Choice>
        </mc:AlternateContent>
        <mc:AlternateContent xmlns:mc="http://schemas.openxmlformats.org/markup-compatibility/2006">
          <mc:Choice Requires="x14">
            <control shapeId="43010" r:id="rId5" name="Option Button 2">
              <controlPr defaultSize="0" autoFill="0" autoLine="0" autoPict="0">
                <anchor moveWithCells="1">
                  <from>
                    <xdr:col>9</xdr:col>
                    <xdr:colOff>38100</xdr:colOff>
                    <xdr:row>62</xdr:row>
                    <xdr:rowOff>400050</xdr:rowOff>
                  </from>
                  <to>
                    <xdr:col>9</xdr:col>
                    <xdr:colOff>374650</xdr:colOff>
                    <xdr:row>64</xdr:row>
                    <xdr:rowOff>69850</xdr:rowOff>
                  </to>
                </anchor>
              </controlPr>
            </control>
          </mc:Choice>
        </mc:AlternateContent>
        <mc:AlternateContent xmlns:mc="http://schemas.openxmlformats.org/markup-compatibility/2006">
          <mc:Choice Requires="x14">
            <control shapeId="43011" r:id="rId6" name="Option Button 3">
              <controlPr defaultSize="0" autoFill="0" autoLine="0" autoPict="0">
                <anchor moveWithCells="1">
                  <from>
                    <xdr:col>1</xdr:col>
                    <xdr:colOff>0</xdr:colOff>
                    <xdr:row>193</xdr:row>
                    <xdr:rowOff>0</xdr:rowOff>
                  </from>
                  <to>
                    <xdr:col>1</xdr:col>
                    <xdr:colOff>38100</xdr:colOff>
                    <xdr:row>194</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7D558-C8DF-4D1E-BA2F-96F5B25B1F13}">
  <sheetPr>
    <tabColor theme="9" tint="0.39997558519241921"/>
    <pageSetUpPr fitToPage="1"/>
  </sheetPr>
  <dimension ref="B2:AT222"/>
  <sheetViews>
    <sheetView zoomScale="57" zoomScaleNormal="57" workbookViewId="0">
      <selection activeCell="B2" sqref="B2"/>
    </sheetView>
  </sheetViews>
  <sheetFormatPr defaultColWidth="15.796875" defaultRowHeight="36" customHeight="1" x14ac:dyDescent="0.35"/>
  <cols>
    <col min="1" max="1" width="5.46484375" style="28" customWidth="1"/>
    <col min="2" max="2" width="23.19921875" style="28" customWidth="1"/>
    <col min="3" max="3" width="19.06640625" style="28" customWidth="1"/>
    <col min="4" max="4" width="18.796875" style="28" customWidth="1"/>
    <col min="5" max="5" width="19.59765625" style="28" customWidth="1"/>
    <col min="6" max="6" width="19.19921875" style="28" customWidth="1"/>
    <col min="7" max="7" width="15.796875" style="28"/>
    <col min="8" max="8" width="14.3984375" style="28" customWidth="1"/>
    <col min="9" max="9" width="34.6640625" style="28" customWidth="1"/>
    <col min="10" max="15" width="15.796875" style="28"/>
    <col min="16" max="16" width="18.19921875" style="28" customWidth="1"/>
    <col min="17" max="32" width="15.796875" style="28"/>
    <col min="33" max="33" width="8.19921875" style="28" customWidth="1"/>
    <col min="34" max="34" width="32.59765625" style="28" customWidth="1"/>
    <col min="35" max="35" width="15.796875" style="28"/>
    <col min="36" max="36" width="24.19921875" style="28" customWidth="1"/>
    <col min="37" max="16384" width="15.796875" style="28"/>
  </cols>
  <sheetData>
    <row r="2" spans="2:37" ht="36" customHeight="1" x14ac:dyDescent="0.35">
      <c r="B2" s="25" t="s">
        <v>222</v>
      </c>
      <c r="C2" s="26"/>
      <c r="D2" s="27"/>
      <c r="E2" s="27"/>
      <c r="F2" s="191"/>
      <c r="G2" s="27"/>
      <c r="H2" s="27"/>
      <c r="I2" s="27"/>
      <c r="J2" s="27"/>
      <c r="K2" s="27"/>
      <c r="L2" s="27"/>
      <c r="AH2" s="29" t="s">
        <v>145</v>
      </c>
      <c r="AI2" s="28" t="s">
        <v>146</v>
      </c>
      <c r="AJ2" s="28" t="s">
        <v>147</v>
      </c>
      <c r="AK2" s="28" t="s">
        <v>148</v>
      </c>
    </row>
    <row r="3" spans="2:37" ht="36" customHeight="1" x14ac:dyDescent="0.4">
      <c r="B3" s="26"/>
      <c r="C3" s="26"/>
      <c r="D3" s="26"/>
      <c r="E3" s="255"/>
      <c r="F3" s="255"/>
      <c r="G3" s="255"/>
      <c r="H3" s="255"/>
      <c r="AH3" s="29" t="s">
        <v>149</v>
      </c>
      <c r="AI3" s="28" t="s">
        <v>150</v>
      </c>
      <c r="AJ3" s="28" t="s">
        <v>151</v>
      </c>
      <c r="AK3" s="28" t="s">
        <v>152</v>
      </c>
    </row>
    <row r="4" spans="2:37" ht="36" customHeight="1" x14ac:dyDescent="0.4">
      <c r="B4" s="30" t="s">
        <v>23</v>
      </c>
      <c r="C4" s="31"/>
      <c r="D4" s="31"/>
      <c r="E4" s="32"/>
      <c r="F4" s="32"/>
      <c r="G4" s="32"/>
      <c r="H4" s="32"/>
      <c r="I4" s="33"/>
      <c r="J4" s="33"/>
      <c r="K4" s="33"/>
      <c r="L4" s="33"/>
      <c r="M4" s="33"/>
      <c r="N4" s="33"/>
      <c r="O4" s="33"/>
      <c r="P4" s="33"/>
      <c r="Q4" s="33"/>
      <c r="R4" s="33"/>
      <c r="S4" s="33"/>
      <c r="AI4" s="28" t="s">
        <v>153</v>
      </c>
      <c r="AK4" s="28" t="s">
        <v>154</v>
      </c>
    </row>
    <row r="5" spans="2:37" ht="36" customHeight="1" thickBot="1" x14ac:dyDescent="0.45">
      <c r="B5" s="255"/>
      <c r="C5" s="255"/>
      <c r="D5" s="375" t="s">
        <v>155</v>
      </c>
      <c r="E5" s="375"/>
      <c r="F5" s="255"/>
      <c r="G5" s="255"/>
      <c r="H5" s="255"/>
      <c r="AI5" s="28" t="s">
        <v>156</v>
      </c>
    </row>
    <row r="6" spans="2:37" ht="61.5" customHeight="1" x14ac:dyDescent="0.4">
      <c r="B6" s="223" t="s">
        <v>12</v>
      </c>
      <c r="C6" s="224" t="s">
        <v>124</v>
      </c>
      <c r="D6" s="218" t="s">
        <v>125</v>
      </c>
      <c r="E6" s="34" t="s">
        <v>237</v>
      </c>
      <c r="F6" s="35" t="s">
        <v>126</v>
      </c>
      <c r="G6" s="36"/>
      <c r="H6" s="199"/>
      <c r="I6" s="200"/>
      <c r="J6" s="200"/>
      <c r="K6" s="200"/>
      <c r="L6" s="200"/>
      <c r="AI6" s="28" t="s">
        <v>157</v>
      </c>
    </row>
    <row r="7" spans="2:37" ht="54" customHeight="1" thickBot="1" x14ac:dyDescent="0.4">
      <c r="B7" s="225" t="s">
        <v>39</v>
      </c>
      <c r="C7" s="226">
        <f>Q39-D7</f>
        <v>0</v>
      </c>
      <c r="D7" s="37"/>
      <c r="E7" s="226">
        <f>Q40</f>
        <v>0</v>
      </c>
      <c r="F7" s="229">
        <f>SUM(C7:E7)</f>
        <v>0</v>
      </c>
      <c r="G7" s="39"/>
      <c r="H7" s="201"/>
      <c r="I7" s="1"/>
      <c r="J7" s="198"/>
      <c r="K7" s="198"/>
      <c r="L7" s="198"/>
      <c r="M7" s="198"/>
      <c r="AI7" s="28" t="s">
        <v>158</v>
      </c>
    </row>
    <row r="8" spans="2:37" ht="52.5" customHeight="1" x14ac:dyDescent="0.35">
      <c r="B8" s="225" t="s">
        <v>128</v>
      </c>
      <c r="C8" s="226">
        <f>IFERROR(P49-D8,0)</f>
        <v>0</v>
      </c>
      <c r="D8" s="37"/>
      <c r="E8" s="226">
        <f>IFERROR(P50,0)</f>
        <v>0</v>
      </c>
      <c r="F8" s="229">
        <f t="shared" ref="F8:F15" si="0">SUM(C8:E8)</f>
        <v>0</v>
      </c>
      <c r="G8" s="39"/>
      <c r="H8" s="376" t="s">
        <v>116</v>
      </c>
      <c r="I8" s="377"/>
      <c r="J8" s="378">
        <f>'Prevention Master Summary'!B6</f>
        <v>0</v>
      </c>
      <c r="K8" s="379"/>
      <c r="L8" s="379"/>
      <c r="M8" s="380"/>
      <c r="N8" s="204"/>
    </row>
    <row r="9" spans="2:37" ht="57" customHeight="1" x14ac:dyDescent="0.35">
      <c r="B9" s="225" t="s">
        <v>129</v>
      </c>
      <c r="C9" s="226">
        <f>N99-D9</f>
        <v>0</v>
      </c>
      <c r="D9" s="37"/>
      <c r="E9" s="226">
        <f>N100</f>
        <v>0</v>
      </c>
      <c r="F9" s="229">
        <f t="shared" si="0"/>
        <v>0</v>
      </c>
      <c r="G9" s="39"/>
      <c r="H9" s="376" t="s">
        <v>117</v>
      </c>
      <c r="I9" s="377"/>
      <c r="J9" s="381">
        <f>'Prevention Master Summary'!B7</f>
        <v>0</v>
      </c>
      <c r="K9" s="382"/>
      <c r="L9" s="382"/>
      <c r="M9" s="383"/>
      <c r="N9" s="160"/>
    </row>
    <row r="10" spans="2:37" ht="57" customHeight="1" thickBot="1" x14ac:dyDescent="0.4">
      <c r="B10" s="225" t="s">
        <v>130</v>
      </c>
      <c r="C10" s="226">
        <f>M112-D10</f>
        <v>0</v>
      </c>
      <c r="D10" s="37"/>
      <c r="E10" s="226">
        <f>M113</f>
        <v>0</v>
      </c>
      <c r="F10" s="229">
        <f t="shared" si="0"/>
        <v>0</v>
      </c>
      <c r="G10" s="39"/>
      <c r="H10" s="376" t="s">
        <v>120</v>
      </c>
      <c r="I10" s="377"/>
      <c r="J10" s="384">
        <f>'Prevention Master Summary'!B10</f>
        <v>0</v>
      </c>
      <c r="K10" s="385"/>
      <c r="L10" s="385"/>
      <c r="M10" s="386"/>
      <c r="N10" s="159"/>
    </row>
    <row r="11" spans="2:37" ht="51" customHeight="1" x14ac:dyDescent="0.35">
      <c r="B11" s="225" t="s">
        <v>131</v>
      </c>
      <c r="C11" s="226">
        <f>K137-D11</f>
        <v>0</v>
      </c>
      <c r="D11" s="37"/>
      <c r="E11" s="226">
        <f>K138</f>
        <v>0</v>
      </c>
      <c r="F11" s="229">
        <f t="shared" si="0"/>
        <v>0</v>
      </c>
      <c r="G11" s="39"/>
      <c r="H11" s="201"/>
      <c r="I11" s="203"/>
      <c r="J11" s="158"/>
      <c r="K11" s="161"/>
      <c r="L11" s="161"/>
      <c r="M11" s="161"/>
      <c r="N11" s="161"/>
    </row>
    <row r="12" spans="2:37" ht="55.5" customHeight="1" x14ac:dyDescent="0.35">
      <c r="B12" s="225" t="s">
        <v>132</v>
      </c>
      <c r="C12" s="226">
        <f>S151-D12</f>
        <v>0</v>
      </c>
      <c r="D12" s="37"/>
      <c r="E12" s="226">
        <f>S152</f>
        <v>0</v>
      </c>
      <c r="F12" s="229">
        <f t="shared" si="0"/>
        <v>0</v>
      </c>
      <c r="G12" s="39"/>
      <c r="H12" s="201"/>
      <c r="I12" s="202"/>
      <c r="J12" s="201"/>
      <c r="K12" s="201"/>
      <c r="L12" s="201"/>
    </row>
    <row r="13" spans="2:37" ht="54" customHeight="1" x14ac:dyDescent="0.35">
      <c r="B13" s="225" t="s">
        <v>133</v>
      </c>
      <c r="C13" s="226">
        <f>K187-D13</f>
        <v>0</v>
      </c>
      <c r="D13" s="37"/>
      <c r="E13" s="226">
        <f>K188</f>
        <v>0</v>
      </c>
      <c r="F13" s="229">
        <f t="shared" si="0"/>
        <v>0</v>
      </c>
      <c r="G13" s="39"/>
      <c r="H13" s="201"/>
      <c r="I13" s="202"/>
      <c r="J13" s="201"/>
      <c r="K13" s="201"/>
      <c r="L13" s="201"/>
      <c r="M13" s="29"/>
      <c r="N13" s="29"/>
      <c r="O13" s="29"/>
    </row>
    <row r="14" spans="2:37" s="41" customFormat="1" ht="55.5" customHeight="1" x14ac:dyDescent="0.35">
      <c r="B14" s="225" t="s">
        <v>134</v>
      </c>
      <c r="C14" s="226">
        <f>SUM(C7:C13)</f>
        <v>0</v>
      </c>
      <c r="D14" s="38">
        <f>SUM(D7:D13)</f>
        <v>0</v>
      </c>
      <c r="E14" s="226">
        <f>SUM(E7:E13)</f>
        <v>0</v>
      </c>
      <c r="F14" s="229">
        <f>SUM(F7:F13)</f>
        <v>0</v>
      </c>
      <c r="G14" s="39"/>
      <c r="H14" s="42"/>
      <c r="I14" s="201"/>
      <c r="J14" s="201"/>
      <c r="K14" s="201"/>
      <c r="L14" s="42"/>
      <c r="M14" s="127"/>
      <c r="N14" s="127"/>
      <c r="O14" s="127"/>
      <c r="P14" s="127"/>
      <c r="Q14" s="127"/>
    </row>
    <row r="15" spans="2:37" ht="51" customHeight="1" x14ac:dyDescent="0.35">
      <c r="B15" s="225" t="s">
        <v>114</v>
      </c>
      <c r="C15" s="226">
        <f>J218-D15</f>
        <v>0</v>
      </c>
      <c r="D15" s="37"/>
      <c r="E15" s="226">
        <f>J220</f>
        <v>0</v>
      </c>
      <c r="F15" s="229">
        <f t="shared" si="0"/>
        <v>0</v>
      </c>
      <c r="G15" s="39"/>
      <c r="H15" s="201"/>
      <c r="I15" s="202"/>
      <c r="J15" s="201"/>
      <c r="K15" s="201"/>
      <c r="L15" s="201"/>
    </row>
    <row r="16" spans="2:37" ht="51" customHeight="1" thickBot="1" x14ac:dyDescent="0.4">
      <c r="B16" s="227" t="s">
        <v>135</v>
      </c>
      <c r="C16" s="228">
        <f>SUM(C14:C15)</f>
        <v>0</v>
      </c>
      <c r="D16" s="228">
        <f>SUM(D14:D15)</f>
        <v>0</v>
      </c>
      <c r="E16" s="228">
        <f>SUM(E14:E15)</f>
        <v>0</v>
      </c>
      <c r="F16" s="230">
        <f>SUM(F14:F15)</f>
        <v>0</v>
      </c>
      <c r="G16" s="42"/>
      <c r="H16" s="42"/>
      <c r="I16" s="42"/>
      <c r="J16" s="42"/>
      <c r="K16" s="42"/>
      <c r="L16" s="42"/>
    </row>
    <row r="18" spans="2:19" s="45" customFormat="1" ht="36" customHeight="1" x14ac:dyDescent="0.35">
      <c r="B18" s="43"/>
      <c r="C18" s="43"/>
      <c r="D18" s="43"/>
      <c r="E18" s="43"/>
      <c r="F18" s="43"/>
      <c r="G18" s="43"/>
      <c r="H18" s="43"/>
      <c r="I18" s="44"/>
      <c r="J18" s="44"/>
      <c r="K18" s="44"/>
      <c r="L18" s="44"/>
      <c r="M18" s="44"/>
    </row>
    <row r="19" spans="2:19" s="45" customFormat="1" ht="36" customHeight="1" x14ac:dyDescent="0.95">
      <c r="B19" s="46" t="s">
        <v>234</v>
      </c>
      <c r="C19" s="47"/>
      <c r="D19" s="47"/>
      <c r="E19" s="47"/>
      <c r="F19" s="47"/>
      <c r="G19" s="47"/>
      <c r="H19" s="47"/>
      <c r="I19" s="48"/>
      <c r="J19" s="48"/>
      <c r="K19" s="48"/>
      <c r="L19" s="48"/>
      <c r="M19" s="48"/>
      <c r="N19" s="49"/>
      <c r="O19" s="49"/>
      <c r="P19" s="49"/>
      <c r="Q19" s="49"/>
      <c r="R19" s="49"/>
      <c r="S19" s="49"/>
    </row>
    <row r="20" spans="2:19" s="45" customFormat="1" ht="36" customHeight="1" x14ac:dyDescent="0.4">
      <c r="B20" s="50"/>
      <c r="C20" s="50"/>
      <c r="D20" s="50"/>
      <c r="E20" s="50"/>
      <c r="F20" s="50"/>
      <c r="G20" s="50"/>
      <c r="H20" s="50"/>
      <c r="I20" s="51"/>
      <c r="J20" s="51"/>
    </row>
    <row r="21" spans="2:19" ht="36" customHeight="1" thickBot="1" x14ac:dyDescent="0.45">
      <c r="B21" s="52"/>
      <c r="C21" s="52"/>
      <c r="D21" s="52"/>
      <c r="E21" s="52"/>
      <c r="F21" s="52"/>
      <c r="G21" s="52"/>
      <c r="H21" s="52"/>
      <c r="I21" s="41"/>
      <c r="J21" s="41"/>
      <c r="K21" s="41"/>
      <c r="L21" s="41"/>
      <c r="M21" s="41"/>
      <c r="N21" s="41"/>
      <c r="O21" s="41"/>
    </row>
    <row r="22" spans="2:19" ht="80.25" customHeight="1" x14ac:dyDescent="0.35">
      <c r="B22" s="371" t="s">
        <v>159</v>
      </c>
      <c r="C22" s="372"/>
      <c r="D22" s="373"/>
      <c r="E22" s="374" t="s">
        <v>160</v>
      </c>
      <c r="F22" s="372"/>
      <c r="G22" s="372"/>
      <c r="H22" s="372"/>
      <c r="I22" s="372"/>
      <c r="J22" s="372"/>
      <c r="K22" s="372"/>
      <c r="L22" s="373"/>
      <c r="M22" s="54" t="s">
        <v>161</v>
      </c>
      <c r="N22" s="254" t="s">
        <v>162</v>
      </c>
      <c r="O22" s="54" t="s">
        <v>163</v>
      </c>
      <c r="P22" s="53" t="s">
        <v>164</v>
      </c>
      <c r="Q22" s="55" t="s">
        <v>165</v>
      </c>
    </row>
    <row r="23" spans="2:19" ht="160" customHeight="1" x14ac:dyDescent="0.35">
      <c r="B23" s="366"/>
      <c r="C23" s="366"/>
      <c r="D23" s="366"/>
      <c r="E23" s="367"/>
      <c r="F23" s="368"/>
      <c r="G23" s="368"/>
      <c r="H23" s="368"/>
      <c r="I23" s="368"/>
      <c r="J23" s="368"/>
      <c r="K23" s="368"/>
      <c r="L23" s="369"/>
      <c r="M23" s="219"/>
      <c r="N23" s="56"/>
      <c r="O23" s="57"/>
      <c r="P23" s="58"/>
      <c r="Q23" s="59">
        <f>ROUND((M23*N23*O23),0)</f>
        <v>0</v>
      </c>
    </row>
    <row r="24" spans="2:19" ht="160" customHeight="1" x14ac:dyDescent="0.35">
      <c r="B24" s="366"/>
      <c r="C24" s="366"/>
      <c r="D24" s="366"/>
      <c r="E24" s="367"/>
      <c r="F24" s="368"/>
      <c r="G24" s="368"/>
      <c r="H24" s="368"/>
      <c r="I24" s="368"/>
      <c r="J24" s="368"/>
      <c r="K24" s="368"/>
      <c r="L24" s="369"/>
      <c r="M24" s="219"/>
      <c r="N24" s="56"/>
      <c r="O24" s="57"/>
      <c r="P24" s="58"/>
      <c r="Q24" s="59">
        <f t="shared" ref="Q24:Q38" si="1">ROUND((M24*N24*O24),0)</f>
        <v>0</v>
      </c>
    </row>
    <row r="25" spans="2:19" ht="160" customHeight="1" x14ac:dyDescent="0.35">
      <c r="B25" s="366"/>
      <c r="C25" s="366"/>
      <c r="D25" s="366"/>
      <c r="E25" s="367"/>
      <c r="F25" s="368"/>
      <c r="G25" s="368"/>
      <c r="H25" s="368"/>
      <c r="I25" s="368"/>
      <c r="J25" s="368"/>
      <c r="K25" s="368"/>
      <c r="L25" s="369"/>
      <c r="M25" s="219"/>
      <c r="N25" s="56"/>
      <c r="O25" s="57"/>
      <c r="P25" s="58"/>
      <c r="Q25" s="59">
        <f t="shared" si="1"/>
        <v>0</v>
      </c>
    </row>
    <row r="26" spans="2:19" ht="160" customHeight="1" x14ac:dyDescent="0.35">
      <c r="B26" s="366"/>
      <c r="C26" s="366"/>
      <c r="D26" s="366"/>
      <c r="E26" s="367"/>
      <c r="F26" s="368"/>
      <c r="G26" s="368"/>
      <c r="H26" s="368"/>
      <c r="I26" s="368"/>
      <c r="J26" s="368"/>
      <c r="K26" s="368"/>
      <c r="L26" s="369"/>
      <c r="M26" s="219"/>
      <c r="N26" s="56"/>
      <c r="O26" s="57"/>
      <c r="P26" s="58"/>
      <c r="Q26" s="59">
        <f t="shared" si="1"/>
        <v>0</v>
      </c>
    </row>
    <row r="27" spans="2:19" ht="160" customHeight="1" x14ac:dyDescent="0.35">
      <c r="B27" s="366"/>
      <c r="C27" s="366"/>
      <c r="D27" s="366"/>
      <c r="E27" s="367"/>
      <c r="F27" s="368"/>
      <c r="G27" s="368"/>
      <c r="H27" s="368"/>
      <c r="I27" s="368"/>
      <c r="J27" s="368"/>
      <c r="K27" s="368"/>
      <c r="L27" s="369"/>
      <c r="M27" s="219"/>
      <c r="N27" s="56"/>
      <c r="O27" s="57"/>
      <c r="P27" s="58"/>
      <c r="Q27" s="59">
        <f t="shared" si="1"/>
        <v>0</v>
      </c>
      <c r="S27" s="60"/>
    </row>
    <row r="28" spans="2:19" ht="160" customHeight="1" x14ac:dyDescent="0.35">
      <c r="B28" s="366"/>
      <c r="C28" s="366"/>
      <c r="D28" s="366"/>
      <c r="E28" s="367"/>
      <c r="F28" s="368"/>
      <c r="G28" s="368"/>
      <c r="H28" s="368"/>
      <c r="I28" s="368"/>
      <c r="J28" s="368"/>
      <c r="K28" s="368"/>
      <c r="L28" s="369"/>
      <c r="M28" s="219"/>
      <c r="N28" s="56"/>
      <c r="O28" s="57"/>
      <c r="P28" s="58"/>
      <c r="Q28" s="59">
        <f t="shared" si="1"/>
        <v>0</v>
      </c>
      <c r="S28" s="60"/>
    </row>
    <row r="29" spans="2:19" ht="160" customHeight="1" x14ac:dyDescent="0.35">
      <c r="B29" s="366"/>
      <c r="C29" s="366"/>
      <c r="D29" s="366"/>
      <c r="E29" s="367"/>
      <c r="F29" s="368"/>
      <c r="G29" s="368"/>
      <c r="H29" s="368"/>
      <c r="I29" s="368"/>
      <c r="J29" s="368"/>
      <c r="K29" s="368"/>
      <c r="L29" s="369"/>
      <c r="M29" s="219"/>
      <c r="N29" s="56"/>
      <c r="O29" s="57"/>
      <c r="P29" s="58"/>
      <c r="Q29" s="59">
        <f t="shared" si="1"/>
        <v>0</v>
      </c>
    </row>
    <row r="30" spans="2:19" ht="160" customHeight="1" x14ac:dyDescent="0.35">
      <c r="B30" s="366"/>
      <c r="C30" s="366"/>
      <c r="D30" s="366"/>
      <c r="E30" s="367"/>
      <c r="F30" s="368"/>
      <c r="G30" s="368"/>
      <c r="H30" s="368"/>
      <c r="I30" s="368"/>
      <c r="J30" s="368"/>
      <c r="K30" s="368"/>
      <c r="L30" s="369"/>
      <c r="M30" s="219"/>
      <c r="N30" s="56"/>
      <c r="O30" s="57"/>
      <c r="P30" s="58"/>
      <c r="Q30" s="59">
        <f t="shared" si="1"/>
        <v>0</v>
      </c>
    </row>
    <row r="31" spans="2:19" ht="160" customHeight="1" x14ac:dyDescent="0.35">
      <c r="B31" s="366"/>
      <c r="C31" s="366"/>
      <c r="D31" s="366"/>
      <c r="E31" s="367"/>
      <c r="F31" s="368"/>
      <c r="G31" s="368"/>
      <c r="H31" s="368"/>
      <c r="I31" s="368"/>
      <c r="J31" s="368"/>
      <c r="K31" s="368"/>
      <c r="L31" s="369"/>
      <c r="M31" s="219"/>
      <c r="N31" s="56"/>
      <c r="O31" s="57"/>
      <c r="P31" s="58"/>
      <c r="Q31" s="59">
        <f t="shared" si="1"/>
        <v>0</v>
      </c>
    </row>
    <row r="32" spans="2:19" ht="160" customHeight="1" x14ac:dyDescent="0.35">
      <c r="B32" s="366"/>
      <c r="C32" s="366"/>
      <c r="D32" s="366"/>
      <c r="E32" s="367"/>
      <c r="F32" s="368"/>
      <c r="G32" s="368"/>
      <c r="H32" s="368"/>
      <c r="I32" s="368"/>
      <c r="J32" s="368"/>
      <c r="K32" s="368"/>
      <c r="L32" s="369"/>
      <c r="M32" s="219"/>
      <c r="N32" s="56"/>
      <c r="O32" s="57"/>
      <c r="P32" s="58"/>
      <c r="Q32" s="59">
        <f t="shared" si="1"/>
        <v>0</v>
      </c>
    </row>
    <row r="33" spans="2:20" ht="160" customHeight="1" x14ac:dyDescent="0.35">
      <c r="B33" s="366"/>
      <c r="C33" s="366"/>
      <c r="D33" s="366"/>
      <c r="E33" s="367"/>
      <c r="F33" s="368"/>
      <c r="G33" s="368"/>
      <c r="H33" s="368"/>
      <c r="I33" s="368"/>
      <c r="J33" s="368"/>
      <c r="K33" s="368"/>
      <c r="L33" s="369"/>
      <c r="M33" s="219"/>
      <c r="N33" s="56"/>
      <c r="O33" s="57"/>
      <c r="P33" s="58"/>
      <c r="Q33" s="59">
        <f t="shared" si="1"/>
        <v>0</v>
      </c>
    </row>
    <row r="34" spans="2:20" ht="172" customHeight="1" x14ac:dyDescent="0.35">
      <c r="B34" s="366"/>
      <c r="C34" s="366"/>
      <c r="D34" s="366"/>
      <c r="E34" s="367"/>
      <c r="F34" s="368"/>
      <c r="G34" s="368"/>
      <c r="H34" s="368"/>
      <c r="I34" s="368"/>
      <c r="J34" s="368"/>
      <c r="K34" s="368"/>
      <c r="L34" s="369"/>
      <c r="M34" s="219"/>
      <c r="N34" s="56"/>
      <c r="O34" s="57"/>
      <c r="P34" s="58"/>
      <c r="Q34" s="59">
        <f t="shared" si="1"/>
        <v>0</v>
      </c>
    </row>
    <row r="35" spans="2:20" ht="160" customHeight="1" x14ac:dyDescent="0.35">
      <c r="B35" s="366"/>
      <c r="C35" s="366"/>
      <c r="D35" s="366"/>
      <c r="E35" s="367"/>
      <c r="F35" s="368"/>
      <c r="G35" s="368"/>
      <c r="H35" s="368"/>
      <c r="I35" s="368"/>
      <c r="J35" s="368"/>
      <c r="K35" s="368"/>
      <c r="L35" s="369"/>
      <c r="M35" s="219"/>
      <c r="N35" s="56"/>
      <c r="O35" s="57"/>
      <c r="P35" s="58"/>
      <c r="Q35" s="59">
        <f t="shared" si="1"/>
        <v>0</v>
      </c>
    </row>
    <row r="36" spans="2:20" ht="160" customHeight="1" x14ac:dyDescent="0.35">
      <c r="B36" s="366"/>
      <c r="C36" s="366"/>
      <c r="D36" s="366"/>
      <c r="E36" s="367"/>
      <c r="F36" s="368"/>
      <c r="G36" s="368"/>
      <c r="H36" s="368"/>
      <c r="I36" s="368"/>
      <c r="J36" s="368"/>
      <c r="K36" s="368"/>
      <c r="L36" s="369"/>
      <c r="M36" s="219"/>
      <c r="N36" s="56"/>
      <c r="O36" s="57"/>
      <c r="P36" s="58"/>
      <c r="Q36" s="59">
        <f t="shared" si="1"/>
        <v>0</v>
      </c>
    </row>
    <row r="37" spans="2:20" ht="160" customHeight="1" x14ac:dyDescent="0.35">
      <c r="B37" s="366"/>
      <c r="C37" s="366"/>
      <c r="D37" s="366"/>
      <c r="E37" s="367"/>
      <c r="F37" s="368"/>
      <c r="G37" s="368"/>
      <c r="H37" s="368"/>
      <c r="I37" s="368"/>
      <c r="J37" s="368"/>
      <c r="K37" s="368"/>
      <c r="L37" s="369"/>
      <c r="M37" s="219"/>
      <c r="N37" s="56"/>
      <c r="O37" s="57"/>
      <c r="P37" s="58"/>
      <c r="Q37" s="59">
        <f t="shared" si="1"/>
        <v>0</v>
      </c>
    </row>
    <row r="38" spans="2:20" ht="160" customHeight="1" x14ac:dyDescent="0.35">
      <c r="B38" s="366"/>
      <c r="C38" s="366"/>
      <c r="D38" s="366"/>
      <c r="E38" s="367"/>
      <c r="F38" s="368"/>
      <c r="G38" s="368"/>
      <c r="H38" s="368"/>
      <c r="I38" s="368"/>
      <c r="J38" s="368"/>
      <c r="K38" s="368"/>
      <c r="L38" s="369"/>
      <c r="M38" s="219"/>
      <c r="N38" s="56"/>
      <c r="O38" s="57"/>
      <c r="P38" s="58"/>
      <c r="Q38" s="59">
        <f t="shared" si="1"/>
        <v>0</v>
      </c>
    </row>
    <row r="39" spans="2:20" ht="36" customHeight="1" x14ac:dyDescent="0.35">
      <c r="B39" s="370" t="s">
        <v>235</v>
      </c>
      <c r="C39" s="319"/>
      <c r="D39" s="319"/>
      <c r="E39" s="319"/>
      <c r="F39" s="319"/>
      <c r="G39" s="319"/>
      <c r="H39" s="319"/>
      <c r="I39" s="319"/>
      <c r="J39" s="319"/>
      <c r="K39" s="319"/>
      <c r="L39" s="319"/>
      <c r="M39" s="319"/>
      <c r="N39" s="319"/>
      <c r="O39" s="319"/>
      <c r="P39" s="320"/>
      <c r="Q39" s="231">
        <f>ROUND(SUMIF(P23:P38,AH2,Q23:Q38),0)</f>
        <v>0</v>
      </c>
    </row>
    <row r="40" spans="2:20" ht="36" customHeight="1" x14ac:dyDescent="0.35">
      <c r="B40" s="370" t="s">
        <v>166</v>
      </c>
      <c r="C40" s="319"/>
      <c r="D40" s="319"/>
      <c r="E40" s="319"/>
      <c r="F40" s="319"/>
      <c r="G40" s="319"/>
      <c r="H40" s="319"/>
      <c r="I40" s="319"/>
      <c r="J40" s="319"/>
      <c r="K40" s="319"/>
      <c r="L40" s="319"/>
      <c r="M40" s="319"/>
      <c r="N40" s="319"/>
      <c r="O40" s="319"/>
      <c r="P40" s="320"/>
      <c r="Q40" s="231">
        <f>ROUND(SUMIF(P23:P38,AH3,Q23:Q38),0)</f>
        <v>0</v>
      </c>
    </row>
    <row r="41" spans="2:20" ht="36" customHeight="1" thickBot="1" x14ac:dyDescent="0.4">
      <c r="B41" s="359" t="s">
        <v>167</v>
      </c>
      <c r="C41" s="360"/>
      <c r="D41" s="360"/>
      <c r="E41" s="360"/>
      <c r="F41" s="360"/>
      <c r="G41" s="360"/>
      <c r="H41" s="360"/>
      <c r="I41" s="360"/>
      <c r="J41" s="360"/>
      <c r="K41" s="360"/>
      <c r="L41" s="360"/>
      <c r="M41" s="360"/>
      <c r="N41" s="360"/>
      <c r="O41" s="360"/>
      <c r="P41" s="361"/>
      <c r="Q41" s="232">
        <f>SUM(Q39:Q40)</f>
        <v>0</v>
      </c>
    </row>
    <row r="42" spans="2:20" ht="36" customHeight="1" x14ac:dyDescent="0.4">
      <c r="B42" s="61"/>
      <c r="C42" s="61"/>
      <c r="D42" s="61"/>
      <c r="E42" s="61"/>
      <c r="F42" s="61"/>
      <c r="G42" s="61"/>
      <c r="H42" s="61"/>
      <c r="I42" s="61"/>
      <c r="J42" s="61"/>
      <c r="K42" s="61"/>
      <c r="L42" s="61"/>
      <c r="M42" s="61"/>
      <c r="N42" s="61"/>
      <c r="O42" s="62"/>
    </row>
    <row r="43" spans="2:20" ht="36" customHeight="1" x14ac:dyDescent="0.95">
      <c r="B43" s="64" t="s">
        <v>128</v>
      </c>
      <c r="C43" s="63"/>
      <c r="D43" s="63"/>
      <c r="E43" s="63"/>
      <c r="F43" s="63"/>
      <c r="G43" s="63"/>
      <c r="H43" s="63"/>
      <c r="I43" s="29"/>
      <c r="J43" s="29"/>
      <c r="K43" s="29"/>
      <c r="L43" s="29"/>
      <c r="M43" s="29"/>
      <c r="N43" s="29"/>
      <c r="O43" s="65"/>
    </row>
    <row r="44" spans="2:20" ht="36" customHeight="1" x14ac:dyDescent="0.4">
      <c r="B44" s="66"/>
      <c r="C44" s="66"/>
      <c r="D44" s="66"/>
      <c r="E44" s="66"/>
      <c r="F44" s="66"/>
      <c r="G44" s="66"/>
      <c r="H44" s="66"/>
      <c r="I44" s="70"/>
      <c r="J44" s="70"/>
      <c r="K44" s="70"/>
      <c r="L44" s="70"/>
      <c r="M44" s="70"/>
      <c r="N44" s="362" t="s">
        <v>168</v>
      </c>
      <c r="O44" s="362"/>
      <c r="P44" s="362"/>
      <c r="Q44" s="362"/>
      <c r="T44" s="60"/>
    </row>
    <row r="45" spans="2:20" ht="36" customHeight="1" x14ac:dyDescent="0.35">
      <c r="J45" s="67"/>
      <c r="K45" s="68"/>
      <c r="L45" s="68"/>
      <c r="M45" s="41"/>
      <c r="N45" s="41"/>
      <c r="O45" s="69" t="s">
        <v>169</v>
      </c>
      <c r="P45" s="363">
        <v>0</v>
      </c>
      <c r="Q45" s="363"/>
      <c r="S45" s="60"/>
    </row>
    <row r="46" spans="2:20" ht="36" customHeight="1" x14ac:dyDescent="0.35">
      <c r="K46" s="28" t="s">
        <v>170</v>
      </c>
      <c r="O46" s="69" t="s">
        <v>171</v>
      </c>
      <c r="P46" s="364"/>
      <c r="Q46" s="364"/>
    </row>
    <row r="48" spans="2:20" ht="36" customHeight="1" x14ac:dyDescent="0.4">
      <c r="L48" s="28" t="s">
        <v>170</v>
      </c>
      <c r="N48" s="365" t="s">
        <v>172</v>
      </c>
      <c r="O48" s="365"/>
      <c r="P48" s="365"/>
      <c r="Q48" s="365"/>
    </row>
    <row r="49" spans="2:19" ht="36" customHeight="1" x14ac:dyDescent="0.35">
      <c r="O49" s="69" t="s">
        <v>173</v>
      </c>
      <c r="P49" s="345" t="e">
        <f>ROUND(IF(P45&gt;0,Q39*P45,(P46*(Q39/Q41))),0)</f>
        <v>#DIV/0!</v>
      </c>
      <c r="Q49" s="345"/>
    </row>
    <row r="50" spans="2:19" ht="36" customHeight="1" x14ac:dyDescent="0.35">
      <c r="O50" s="69" t="s">
        <v>174</v>
      </c>
      <c r="P50" s="345" t="e">
        <f>ROUND(IF(P45&gt;0,Q40*P45,(P46*(Q40/Q41))),0)</f>
        <v>#DIV/0!</v>
      </c>
      <c r="Q50" s="345"/>
    </row>
    <row r="51" spans="2:19" ht="36" customHeight="1" x14ac:dyDescent="0.35">
      <c r="O51" s="69" t="s">
        <v>175</v>
      </c>
      <c r="P51" s="345" t="e">
        <f>SUM(P49:P50)</f>
        <v>#DIV/0!</v>
      </c>
      <c r="Q51" s="345"/>
    </row>
    <row r="52" spans="2:19" ht="36" customHeight="1" x14ac:dyDescent="0.4">
      <c r="B52" s="63" t="s">
        <v>176</v>
      </c>
      <c r="C52" s="70"/>
      <c r="D52" s="70"/>
      <c r="E52" s="70"/>
      <c r="F52" s="70"/>
      <c r="G52" s="70"/>
      <c r="H52" s="70"/>
      <c r="I52" s="66"/>
      <c r="J52" s="70"/>
      <c r="K52" s="70"/>
      <c r="L52" s="70"/>
      <c r="M52" s="70"/>
      <c r="N52" s="70"/>
      <c r="O52" s="70"/>
      <c r="P52" s="65"/>
    </row>
    <row r="53" spans="2:19" ht="36" customHeight="1" x14ac:dyDescent="0.35">
      <c r="B53" s="346"/>
      <c r="C53" s="347"/>
      <c r="D53" s="347"/>
      <c r="E53" s="347"/>
      <c r="F53" s="347"/>
      <c r="G53" s="347"/>
      <c r="H53" s="347"/>
      <c r="I53" s="347"/>
      <c r="J53" s="347"/>
      <c r="K53" s="347"/>
      <c r="L53" s="347"/>
      <c r="M53" s="347"/>
      <c r="N53" s="348"/>
      <c r="O53" s="71"/>
    </row>
    <row r="54" spans="2:19" ht="36" customHeight="1" x14ac:dyDescent="0.35">
      <c r="B54" s="349"/>
      <c r="C54" s="350"/>
      <c r="D54" s="350"/>
      <c r="E54" s="350"/>
      <c r="F54" s="350"/>
      <c r="G54" s="350"/>
      <c r="H54" s="350"/>
      <c r="I54" s="350"/>
      <c r="J54" s="350"/>
      <c r="K54" s="350"/>
      <c r="L54" s="350"/>
      <c r="M54" s="350"/>
      <c r="N54" s="351"/>
      <c r="O54" s="71"/>
      <c r="P54" s="72"/>
    </row>
    <row r="55" spans="2:19" ht="36" customHeight="1" x14ac:dyDescent="0.35">
      <c r="B55" s="349"/>
      <c r="C55" s="350"/>
      <c r="D55" s="350"/>
      <c r="E55" s="350"/>
      <c r="F55" s="350"/>
      <c r="G55" s="350"/>
      <c r="H55" s="350"/>
      <c r="I55" s="350"/>
      <c r="J55" s="350"/>
      <c r="K55" s="350"/>
      <c r="L55" s="350"/>
      <c r="M55" s="350"/>
      <c r="N55" s="351"/>
      <c r="O55" s="71"/>
      <c r="P55" s="73"/>
    </row>
    <row r="56" spans="2:19" ht="36" customHeight="1" x14ac:dyDescent="0.35">
      <c r="B56" s="349"/>
      <c r="C56" s="350"/>
      <c r="D56" s="350"/>
      <c r="E56" s="350"/>
      <c r="F56" s="350"/>
      <c r="G56" s="350"/>
      <c r="H56" s="350"/>
      <c r="I56" s="350"/>
      <c r="J56" s="350"/>
      <c r="K56" s="350"/>
      <c r="L56" s="350"/>
      <c r="M56" s="350"/>
      <c r="N56" s="351"/>
      <c r="O56" s="71"/>
    </row>
    <row r="57" spans="2:19" ht="36" customHeight="1" x14ac:dyDescent="0.35">
      <c r="B57" s="352"/>
      <c r="C57" s="353"/>
      <c r="D57" s="353"/>
      <c r="E57" s="353"/>
      <c r="F57" s="353"/>
      <c r="G57" s="353"/>
      <c r="H57" s="353"/>
      <c r="I57" s="353"/>
      <c r="J57" s="353"/>
      <c r="K57" s="353"/>
      <c r="L57" s="353"/>
      <c r="M57" s="353"/>
      <c r="N57" s="354"/>
      <c r="O57" s="71"/>
    </row>
    <row r="58" spans="2:19" s="29" customFormat="1" ht="36" customHeight="1" x14ac:dyDescent="0.35">
      <c r="J58" s="67"/>
      <c r="K58" s="67"/>
      <c r="L58" s="74"/>
      <c r="M58" s="74"/>
      <c r="N58" s="41"/>
      <c r="O58" s="41"/>
      <c r="P58" s="75"/>
    </row>
    <row r="59" spans="2:19" s="41" customFormat="1" ht="36" customHeight="1" x14ac:dyDescent="0.35"/>
    <row r="60" spans="2:19" s="41" customFormat="1" ht="36" customHeight="1" x14ac:dyDescent="0.95">
      <c r="B60" s="46" t="s">
        <v>49</v>
      </c>
      <c r="C60" s="47"/>
      <c r="D60" s="47"/>
      <c r="E60" s="47"/>
      <c r="F60" s="47"/>
      <c r="G60" s="47"/>
      <c r="H60" s="47"/>
      <c r="I60" s="76"/>
      <c r="J60" s="76"/>
      <c r="K60" s="76"/>
      <c r="L60" s="76"/>
      <c r="M60" s="76"/>
      <c r="N60" s="76"/>
      <c r="O60" s="76"/>
      <c r="P60" s="76"/>
      <c r="Q60" s="76"/>
      <c r="R60" s="77"/>
      <c r="S60" s="77"/>
    </row>
    <row r="61" spans="2:19" s="41" customFormat="1" ht="36" customHeight="1" x14ac:dyDescent="0.4">
      <c r="B61" s="40"/>
      <c r="C61" s="40"/>
      <c r="D61" s="40"/>
      <c r="E61" s="40"/>
      <c r="F61" s="40"/>
      <c r="G61" s="40"/>
      <c r="H61" s="40"/>
      <c r="I61" s="40"/>
      <c r="J61" s="40"/>
      <c r="K61" s="40"/>
      <c r="L61" s="40"/>
    </row>
    <row r="62" spans="2:19" s="78" customFormat="1" ht="34.5" customHeight="1" x14ac:dyDescent="0.7">
      <c r="I62" s="258" t="s">
        <v>177</v>
      </c>
      <c r="J62" s="389"/>
      <c r="L62" s="79"/>
      <c r="M62" s="79"/>
      <c r="N62" s="79"/>
      <c r="Q62" s="40"/>
      <c r="R62" s="40"/>
      <c r="S62" s="40"/>
    </row>
    <row r="63" spans="2:19" s="78" customFormat="1" ht="36" customHeight="1" x14ac:dyDescent="0.4">
      <c r="I63" s="80"/>
      <c r="J63" s="81" t="s">
        <v>178</v>
      </c>
      <c r="K63" s="82"/>
      <c r="L63" s="190" t="s">
        <v>179</v>
      </c>
      <c r="M63" s="259"/>
      <c r="N63" s="40"/>
      <c r="O63" s="40"/>
      <c r="P63" s="83"/>
      <c r="Q63" s="83"/>
      <c r="R63" s="83"/>
    </row>
    <row r="64" spans="2:19" s="78" customFormat="1" ht="36" customHeight="1" x14ac:dyDescent="0.5">
      <c r="B64" s="84"/>
      <c r="C64" s="84"/>
      <c r="D64" s="84"/>
      <c r="E64" s="84"/>
      <c r="F64" s="84"/>
      <c r="G64" s="84"/>
      <c r="H64" s="84"/>
      <c r="J64" s="242"/>
      <c r="N64" s="85"/>
      <c r="O64" s="85"/>
      <c r="P64" s="83"/>
      <c r="Q64" s="83"/>
      <c r="R64" s="83"/>
    </row>
    <row r="65" spans="2:20" s="78" customFormat="1" ht="36" customHeight="1" x14ac:dyDescent="0.35">
      <c r="B65" s="84"/>
      <c r="C65" s="84"/>
      <c r="D65" s="84"/>
      <c r="E65" s="84"/>
      <c r="F65" s="84"/>
      <c r="G65" s="84"/>
      <c r="H65" s="84"/>
      <c r="I65" s="86"/>
      <c r="J65" s="87" t="s">
        <v>180</v>
      </c>
      <c r="K65" s="88"/>
      <c r="L65" s="83"/>
      <c r="M65" s="259"/>
      <c r="N65" s="85"/>
      <c r="O65" s="85"/>
      <c r="P65" s="83"/>
      <c r="Q65" s="83"/>
      <c r="R65" s="83"/>
    </row>
    <row r="66" spans="2:20" s="78" customFormat="1" ht="36" customHeight="1" thickBot="1" x14ac:dyDescent="0.45">
      <c r="B66" s="355" t="s">
        <v>52</v>
      </c>
      <c r="C66" s="355"/>
      <c r="D66" s="355"/>
      <c r="E66" s="355"/>
      <c r="F66" s="355"/>
      <c r="G66" s="355"/>
      <c r="H66" s="355"/>
      <c r="I66" s="355"/>
      <c r="J66" s="355"/>
      <c r="K66" s="355"/>
      <c r="L66" s="355"/>
      <c r="M66" s="355"/>
      <c r="N66" s="355"/>
      <c r="O66" s="355"/>
      <c r="P66" s="355"/>
      <c r="Q66" s="355"/>
      <c r="R66" s="355"/>
      <c r="S66" s="355"/>
    </row>
    <row r="67" spans="2:20" s="78" customFormat="1" ht="36" customHeight="1" x14ac:dyDescent="0.35">
      <c r="R67" s="41"/>
      <c r="S67" s="41"/>
    </row>
    <row r="68" spans="2:20" s="91" customFormat="1" ht="47.25" customHeight="1" x14ac:dyDescent="0.35">
      <c r="B68" s="309" t="s">
        <v>181</v>
      </c>
      <c r="C68" s="310"/>
      <c r="D68" s="310"/>
      <c r="E68" s="317"/>
      <c r="F68" s="356" t="s">
        <v>160</v>
      </c>
      <c r="G68" s="357"/>
      <c r="H68" s="357"/>
      <c r="I68" s="358"/>
      <c r="J68" s="262" t="s">
        <v>182</v>
      </c>
      <c r="K68" s="262" t="s">
        <v>183</v>
      </c>
      <c r="L68" s="262" t="s">
        <v>184</v>
      </c>
      <c r="M68" s="89" t="s">
        <v>185</v>
      </c>
      <c r="N68" s="89" t="s">
        <v>186</v>
      </c>
      <c r="O68" s="89" t="s">
        <v>187</v>
      </c>
      <c r="P68" s="89" t="s">
        <v>188</v>
      </c>
      <c r="Q68" s="89" t="s">
        <v>189</v>
      </c>
      <c r="R68" s="89" t="s">
        <v>164</v>
      </c>
      <c r="S68" s="89" t="s">
        <v>190</v>
      </c>
      <c r="T68" s="90"/>
    </row>
    <row r="69" spans="2:20" s="97" customFormat="1" ht="160" customHeight="1" x14ac:dyDescent="0.4">
      <c r="B69" s="341"/>
      <c r="C69" s="342"/>
      <c r="D69" s="342"/>
      <c r="E69" s="343"/>
      <c r="F69" s="341"/>
      <c r="G69" s="342"/>
      <c r="H69" s="342"/>
      <c r="I69" s="343"/>
      <c r="J69" s="92"/>
      <c r="K69" s="92"/>
      <c r="L69" s="92"/>
      <c r="M69" s="93"/>
      <c r="N69" s="93"/>
      <c r="O69" s="93"/>
      <c r="P69" s="94"/>
      <c r="Q69" s="94"/>
      <c r="R69" s="58"/>
      <c r="S69" s="95">
        <f>ROUND((M69+N69+O69+P69+Q69),0)</f>
        <v>0</v>
      </c>
      <c r="T69" s="96"/>
    </row>
    <row r="70" spans="2:20" s="97" customFormat="1" ht="160" customHeight="1" x14ac:dyDescent="0.4">
      <c r="B70" s="341"/>
      <c r="C70" s="342"/>
      <c r="D70" s="342"/>
      <c r="E70" s="343"/>
      <c r="F70" s="341"/>
      <c r="G70" s="342"/>
      <c r="H70" s="342"/>
      <c r="I70" s="343"/>
      <c r="J70" s="92"/>
      <c r="K70" s="92"/>
      <c r="L70" s="92"/>
      <c r="M70" s="93"/>
      <c r="N70" s="93"/>
      <c r="O70" s="93"/>
      <c r="P70" s="94"/>
      <c r="Q70" s="94"/>
      <c r="R70" s="58"/>
      <c r="S70" s="95">
        <f t="shared" ref="S70:S78" si="2">ROUND((M70+N70+O70+P70+Q70),0)</f>
        <v>0</v>
      </c>
      <c r="T70" s="96"/>
    </row>
    <row r="71" spans="2:20" s="97" customFormat="1" ht="160" customHeight="1" x14ac:dyDescent="0.4">
      <c r="B71" s="341"/>
      <c r="C71" s="342"/>
      <c r="D71" s="342"/>
      <c r="E71" s="343"/>
      <c r="F71" s="341"/>
      <c r="G71" s="342"/>
      <c r="H71" s="342"/>
      <c r="I71" s="343"/>
      <c r="J71" s="92"/>
      <c r="K71" s="92"/>
      <c r="L71" s="92"/>
      <c r="M71" s="93"/>
      <c r="N71" s="93"/>
      <c r="O71" s="93"/>
      <c r="P71" s="94"/>
      <c r="Q71" s="94"/>
      <c r="R71" s="58"/>
      <c r="S71" s="95">
        <f t="shared" si="2"/>
        <v>0</v>
      </c>
      <c r="T71" s="96"/>
    </row>
    <row r="72" spans="2:20" s="97" customFormat="1" ht="160" customHeight="1" x14ac:dyDescent="0.4">
      <c r="B72" s="341"/>
      <c r="C72" s="342"/>
      <c r="D72" s="342"/>
      <c r="E72" s="343"/>
      <c r="F72" s="341"/>
      <c r="G72" s="342"/>
      <c r="H72" s="342"/>
      <c r="I72" s="343"/>
      <c r="J72" s="92"/>
      <c r="K72" s="92"/>
      <c r="L72" s="92"/>
      <c r="M72" s="93"/>
      <c r="N72" s="93"/>
      <c r="O72" s="93"/>
      <c r="P72" s="94"/>
      <c r="Q72" s="94"/>
      <c r="R72" s="58"/>
      <c r="S72" s="95">
        <f t="shared" si="2"/>
        <v>0</v>
      </c>
      <c r="T72" s="96"/>
    </row>
    <row r="73" spans="2:20" s="97" customFormat="1" ht="160" customHeight="1" x14ac:dyDescent="0.4">
      <c r="B73" s="341"/>
      <c r="C73" s="342"/>
      <c r="D73" s="342"/>
      <c r="E73" s="343"/>
      <c r="F73" s="341"/>
      <c r="G73" s="342"/>
      <c r="H73" s="342"/>
      <c r="I73" s="343"/>
      <c r="J73" s="92"/>
      <c r="K73" s="92"/>
      <c r="L73" s="92"/>
      <c r="M73" s="93"/>
      <c r="N73" s="93"/>
      <c r="O73" s="93"/>
      <c r="P73" s="94"/>
      <c r="Q73" s="94"/>
      <c r="R73" s="58"/>
      <c r="S73" s="95">
        <f t="shared" si="2"/>
        <v>0</v>
      </c>
      <c r="T73" s="96"/>
    </row>
    <row r="74" spans="2:20" s="97" customFormat="1" ht="160" customHeight="1" x14ac:dyDescent="0.4">
      <c r="B74" s="341"/>
      <c r="C74" s="342"/>
      <c r="D74" s="342"/>
      <c r="E74" s="343"/>
      <c r="F74" s="341"/>
      <c r="G74" s="342"/>
      <c r="H74" s="342"/>
      <c r="I74" s="343"/>
      <c r="J74" s="92"/>
      <c r="K74" s="92"/>
      <c r="L74" s="92"/>
      <c r="M74" s="93"/>
      <c r="N74" s="93"/>
      <c r="O74" s="93"/>
      <c r="P74" s="94"/>
      <c r="Q74" s="94"/>
      <c r="R74" s="58"/>
      <c r="S74" s="95">
        <f t="shared" si="2"/>
        <v>0</v>
      </c>
      <c r="T74" s="96"/>
    </row>
    <row r="75" spans="2:20" s="97" customFormat="1" ht="160" customHeight="1" x14ac:dyDescent="0.4">
      <c r="B75" s="341"/>
      <c r="C75" s="342"/>
      <c r="D75" s="342"/>
      <c r="E75" s="343"/>
      <c r="F75" s="341"/>
      <c r="G75" s="342"/>
      <c r="H75" s="342"/>
      <c r="I75" s="343"/>
      <c r="J75" s="92"/>
      <c r="K75" s="92"/>
      <c r="L75" s="92"/>
      <c r="M75" s="93"/>
      <c r="N75" s="93"/>
      <c r="O75" s="93"/>
      <c r="P75" s="94"/>
      <c r="Q75" s="94"/>
      <c r="R75" s="58"/>
      <c r="S75" s="95">
        <f t="shared" si="2"/>
        <v>0</v>
      </c>
    </row>
    <row r="76" spans="2:20" s="78" customFormat="1" ht="160" customHeight="1" x14ac:dyDescent="0.35">
      <c r="B76" s="341"/>
      <c r="C76" s="342"/>
      <c r="D76" s="342"/>
      <c r="E76" s="343"/>
      <c r="F76" s="341"/>
      <c r="G76" s="342"/>
      <c r="H76" s="342"/>
      <c r="I76" s="343"/>
      <c r="J76" s="92"/>
      <c r="K76" s="92"/>
      <c r="L76" s="92"/>
      <c r="M76" s="93"/>
      <c r="N76" s="93"/>
      <c r="O76" s="93"/>
      <c r="P76" s="94"/>
      <c r="Q76" s="94"/>
      <c r="R76" s="58"/>
      <c r="S76" s="95">
        <f t="shared" si="2"/>
        <v>0</v>
      </c>
    </row>
    <row r="77" spans="2:20" s="78" customFormat="1" ht="160" customHeight="1" x14ac:dyDescent="0.35">
      <c r="B77" s="341"/>
      <c r="C77" s="342"/>
      <c r="D77" s="342"/>
      <c r="E77" s="343"/>
      <c r="F77" s="341"/>
      <c r="G77" s="342"/>
      <c r="H77" s="342"/>
      <c r="I77" s="343"/>
      <c r="J77" s="92"/>
      <c r="K77" s="92"/>
      <c r="L77" s="92"/>
      <c r="M77" s="93"/>
      <c r="N77" s="93"/>
      <c r="O77" s="93"/>
      <c r="P77" s="94"/>
      <c r="Q77" s="94"/>
      <c r="R77" s="58"/>
      <c r="S77" s="95">
        <f t="shared" si="2"/>
        <v>0</v>
      </c>
    </row>
    <row r="78" spans="2:20" s="78" customFormat="1" ht="160" customHeight="1" x14ac:dyDescent="0.35">
      <c r="B78" s="341"/>
      <c r="C78" s="342"/>
      <c r="D78" s="342"/>
      <c r="E78" s="343"/>
      <c r="F78" s="341"/>
      <c r="G78" s="342"/>
      <c r="H78" s="342"/>
      <c r="I78" s="343"/>
      <c r="J78" s="92"/>
      <c r="K78" s="92"/>
      <c r="L78" s="92"/>
      <c r="M78" s="93"/>
      <c r="N78" s="93"/>
      <c r="O78" s="93"/>
      <c r="P78" s="94"/>
      <c r="Q78" s="94"/>
      <c r="R78" s="58"/>
      <c r="S78" s="95">
        <f t="shared" si="2"/>
        <v>0</v>
      </c>
    </row>
    <row r="79" spans="2:20" s="41" customFormat="1" ht="36" customHeight="1" x14ac:dyDescent="0.35">
      <c r="B79" s="330" t="s">
        <v>236</v>
      </c>
      <c r="C79" s="331"/>
      <c r="D79" s="331"/>
      <c r="E79" s="331"/>
      <c r="F79" s="331"/>
      <c r="G79" s="331"/>
      <c r="H79" s="331"/>
      <c r="I79" s="331"/>
      <c r="J79" s="331"/>
      <c r="K79" s="331"/>
      <c r="L79" s="331"/>
      <c r="M79" s="331"/>
      <c r="N79" s="331"/>
      <c r="O79" s="331"/>
      <c r="P79" s="331"/>
      <c r="Q79" s="331"/>
      <c r="R79" s="332"/>
      <c r="S79" s="243">
        <f>ROUND(SUMIF(R69:R78,AH2,S69:S78),0)</f>
        <v>0</v>
      </c>
    </row>
    <row r="80" spans="2:20" s="41" customFormat="1" ht="36" customHeight="1" x14ac:dyDescent="0.35">
      <c r="B80" s="330" t="s">
        <v>191</v>
      </c>
      <c r="C80" s="331"/>
      <c r="D80" s="331"/>
      <c r="E80" s="331"/>
      <c r="F80" s="331"/>
      <c r="G80" s="331"/>
      <c r="H80" s="331"/>
      <c r="I80" s="331"/>
      <c r="J80" s="331"/>
      <c r="K80" s="331"/>
      <c r="L80" s="331"/>
      <c r="M80" s="331"/>
      <c r="N80" s="331"/>
      <c r="O80" s="331"/>
      <c r="P80" s="331"/>
      <c r="Q80" s="331"/>
      <c r="R80" s="332"/>
      <c r="S80" s="243">
        <f>ROUND(SUMIF(R69:R78,AH3,S69:S78),0)</f>
        <v>0</v>
      </c>
    </row>
    <row r="81" spans="2:19" s="41" customFormat="1" ht="36" customHeight="1" x14ac:dyDescent="0.35">
      <c r="B81" s="330" t="s">
        <v>192</v>
      </c>
      <c r="C81" s="331"/>
      <c r="D81" s="331"/>
      <c r="E81" s="331"/>
      <c r="F81" s="331"/>
      <c r="G81" s="331"/>
      <c r="H81" s="331"/>
      <c r="I81" s="331"/>
      <c r="J81" s="331"/>
      <c r="K81" s="331"/>
      <c r="L81" s="331"/>
      <c r="M81" s="331"/>
      <c r="N81" s="331"/>
      <c r="O81" s="331"/>
      <c r="P81" s="331"/>
      <c r="Q81" s="331"/>
      <c r="R81" s="332"/>
      <c r="S81" s="244">
        <f>ROUND(SUM(S79:S80),0)</f>
        <v>0</v>
      </c>
    </row>
    <row r="82" spans="2:19" s="41" customFormat="1" ht="36" customHeight="1" x14ac:dyDescent="0.4">
      <c r="B82" s="98"/>
      <c r="C82" s="98"/>
      <c r="D82" s="98"/>
      <c r="E82" s="98"/>
      <c r="F82" s="98"/>
      <c r="G82" s="98"/>
      <c r="H82" s="98"/>
      <c r="I82" s="98"/>
      <c r="J82" s="98"/>
      <c r="K82" s="98"/>
      <c r="L82" s="98"/>
      <c r="M82" s="98"/>
      <c r="N82" s="98"/>
      <c r="O82" s="98"/>
      <c r="P82" s="98"/>
      <c r="Q82" s="98"/>
      <c r="R82" s="98"/>
      <c r="S82" s="99"/>
    </row>
    <row r="83" spans="2:19" s="41" customFormat="1" ht="36" customHeight="1" x14ac:dyDescent="0.35">
      <c r="B83" s="98"/>
      <c r="C83" s="98"/>
      <c r="D83" s="98"/>
      <c r="E83" s="98"/>
      <c r="F83" s="98"/>
      <c r="G83" s="98"/>
      <c r="H83" s="98"/>
      <c r="I83" s="98"/>
      <c r="J83" s="98"/>
      <c r="K83" s="98"/>
      <c r="L83" s="98"/>
      <c r="M83" s="98"/>
      <c r="N83" s="98"/>
      <c r="O83" s="98"/>
      <c r="P83" s="98"/>
      <c r="Q83" s="98"/>
      <c r="R83" s="98"/>
      <c r="S83" s="100"/>
    </row>
    <row r="84" spans="2:19" s="41" customFormat="1" ht="36" customHeight="1" thickBot="1" x14ac:dyDescent="0.45">
      <c r="B84" s="344" t="s">
        <v>67</v>
      </c>
      <c r="C84" s="344"/>
      <c r="D84" s="344"/>
      <c r="E84" s="256"/>
      <c r="F84" s="256"/>
      <c r="G84" s="256"/>
      <c r="H84" s="256"/>
      <c r="I84" s="256"/>
      <c r="J84" s="256"/>
      <c r="K84" s="256"/>
      <c r="L84" s="256"/>
      <c r="M84" s="256"/>
      <c r="N84" s="256"/>
      <c r="O84" s="256"/>
      <c r="P84" s="256"/>
      <c r="Q84" s="256"/>
      <c r="R84" s="256"/>
      <c r="S84" s="101"/>
    </row>
    <row r="85" spans="2:19" s="78" customFormat="1" ht="36" customHeight="1" x14ac:dyDescent="0.35">
      <c r="B85" s="102"/>
      <c r="C85" s="102"/>
      <c r="D85" s="102"/>
      <c r="E85" s="102"/>
      <c r="F85" s="102"/>
      <c r="G85" s="102"/>
      <c r="H85" s="102"/>
      <c r="I85" s="102"/>
      <c r="J85" s="102"/>
      <c r="K85" s="103"/>
      <c r="L85" s="102"/>
      <c r="M85" s="104"/>
      <c r="N85" s="104"/>
      <c r="O85" s="105"/>
      <c r="P85" s="106"/>
      <c r="Q85" s="106"/>
    </row>
    <row r="86" spans="2:19" s="91" customFormat="1" ht="52.5" customHeight="1" x14ac:dyDescent="0.4">
      <c r="B86" s="338" t="s">
        <v>160</v>
      </c>
      <c r="C86" s="339"/>
      <c r="D86" s="339"/>
      <c r="E86" s="339"/>
      <c r="F86" s="339"/>
      <c r="G86" s="339"/>
      <c r="H86" s="340"/>
      <c r="I86" s="262" t="s">
        <v>193</v>
      </c>
      <c r="J86" s="262" t="s">
        <v>194</v>
      </c>
      <c r="K86" s="262" t="s">
        <v>195</v>
      </c>
      <c r="L86" s="262" t="s">
        <v>189</v>
      </c>
      <c r="M86" s="89" t="s">
        <v>164</v>
      </c>
      <c r="N86" s="262" t="s">
        <v>196</v>
      </c>
      <c r="O86" s="78"/>
      <c r="P86" s="163"/>
      <c r="Q86" s="163"/>
    </row>
    <row r="87" spans="2:19" s="97" customFormat="1" ht="160" customHeight="1" x14ac:dyDescent="0.4">
      <c r="B87" s="327"/>
      <c r="C87" s="328"/>
      <c r="D87" s="328"/>
      <c r="E87" s="328"/>
      <c r="F87" s="328"/>
      <c r="G87" s="328"/>
      <c r="H87" s="329"/>
      <c r="I87" s="245"/>
      <c r="J87" s="92"/>
      <c r="K87" s="246">
        <f t="shared" ref="K87:K93" si="3">J87*I87</f>
        <v>0</v>
      </c>
      <c r="L87" s="247"/>
      <c r="M87" s="58"/>
      <c r="N87" s="244">
        <f>ROUND(SUM(K87:L87),0)</f>
        <v>0</v>
      </c>
      <c r="O87" s="78"/>
      <c r="P87" s="164"/>
      <c r="Q87" s="164"/>
    </row>
    <row r="88" spans="2:19" s="97" customFormat="1" ht="160" customHeight="1" x14ac:dyDescent="0.4">
      <c r="B88" s="327"/>
      <c r="C88" s="328"/>
      <c r="D88" s="328"/>
      <c r="E88" s="328"/>
      <c r="F88" s="328"/>
      <c r="G88" s="328"/>
      <c r="H88" s="329"/>
      <c r="I88" s="245"/>
      <c r="J88" s="92"/>
      <c r="K88" s="246">
        <f t="shared" si="3"/>
        <v>0</v>
      </c>
      <c r="L88" s="247"/>
      <c r="M88" s="58"/>
      <c r="N88" s="244">
        <f t="shared" ref="N88:N93" si="4">ROUND(SUM(K88:L88),0)</f>
        <v>0</v>
      </c>
      <c r="O88" s="91"/>
      <c r="P88" s="107"/>
      <c r="Q88" s="107"/>
      <c r="S88" s="96"/>
    </row>
    <row r="89" spans="2:19" s="97" customFormat="1" ht="160" customHeight="1" x14ac:dyDescent="0.4">
      <c r="B89" s="327"/>
      <c r="C89" s="328"/>
      <c r="D89" s="328"/>
      <c r="E89" s="328"/>
      <c r="F89" s="328"/>
      <c r="G89" s="328"/>
      <c r="H89" s="329"/>
      <c r="I89" s="245"/>
      <c r="J89" s="92"/>
      <c r="K89" s="246">
        <f t="shared" si="3"/>
        <v>0</v>
      </c>
      <c r="L89" s="247"/>
      <c r="M89" s="58"/>
      <c r="N89" s="244">
        <f t="shared" si="4"/>
        <v>0</v>
      </c>
      <c r="P89" s="107"/>
      <c r="Q89" s="107"/>
    </row>
    <row r="90" spans="2:19" s="78" customFormat="1" ht="160" customHeight="1" x14ac:dyDescent="0.4">
      <c r="B90" s="327"/>
      <c r="C90" s="328"/>
      <c r="D90" s="328"/>
      <c r="E90" s="328"/>
      <c r="F90" s="328"/>
      <c r="G90" s="328"/>
      <c r="H90" s="329"/>
      <c r="I90" s="245"/>
      <c r="J90" s="92"/>
      <c r="K90" s="246">
        <f t="shared" si="3"/>
        <v>0</v>
      </c>
      <c r="L90" s="247"/>
      <c r="M90" s="58"/>
      <c r="N90" s="244">
        <f t="shared" si="4"/>
        <v>0</v>
      </c>
      <c r="O90" s="97"/>
      <c r="P90" s="107"/>
      <c r="Q90" s="107"/>
    </row>
    <row r="91" spans="2:19" s="78" customFormat="1" ht="160" customHeight="1" x14ac:dyDescent="0.4">
      <c r="B91" s="327"/>
      <c r="C91" s="328"/>
      <c r="D91" s="328"/>
      <c r="E91" s="328"/>
      <c r="F91" s="328"/>
      <c r="G91" s="328"/>
      <c r="H91" s="329"/>
      <c r="I91" s="245"/>
      <c r="J91" s="92"/>
      <c r="K91" s="246">
        <f t="shared" si="3"/>
        <v>0</v>
      </c>
      <c r="L91" s="247"/>
      <c r="M91" s="58"/>
      <c r="N91" s="244">
        <f t="shared" si="4"/>
        <v>0</v>
      </c>
      <c r="O91" s="97"/>
      <c r="P91" s="107"/>
      <c r="Q91" s="107"/>
    </row>
    <row r="92" spans="2:19" s="78" customFormat="1" ht="160" customHeight="1" x14ac:dyDescent="0.35">
      <c r="B92" s="327"/>
      <c r="C92" s="328"/>
      <c r="D92" s="328"/>
      <c r="E92" s="328"/>
      <c r="F92" s="328"/>
      <c r="G92" s="328"/>
      <c r="H92" s="329"/>
      <c r="I92" s="245"/>
      <c r="J92" s="92"/>
      <c r="K92" s="246">
        <f t="shared" si="3"/>
        <v>0</v>
      </c>
      <c r="L92" s="247"/>
      <c r="M92" s="58"/>
      <c r="N92" s="244">
        <f t="shared" si="4"/>
        <v>0</v>
      </c>
      <c r="P92" s="107"/>
      <c r="Q92" s="107"/>
    </row>
    <row r="93" spans="2:19" s="78" customFormat="1" ht="160" customHeight="1" x14ac:dyDescent="0.35">
      <c r="B93" s="327"/>
      <c r="C93" s="328"/>
      <c r="D93" s="328"/>
      <c r="E93" s="328"/>
      <c r="F93" s="328"/>
      <c r="G93" s="328"/>
      <c r="H93" s="329"/>
      <c r="I93" s="245"/>
      <c r="J93" s="92"/>
      <c r="K93" s="246">
        <f t="shared" si="3"/>
        <v>0</v>
      </c>
      <c r="L93" s="247"/>
      <c r="M93" s="58"/>
      <c r="N93" s="244">
        <f t="shared" si="4"/>
        <v>0</v>
      </c>
      <c r="P93" s="107"/>
      <c r="Q93" s="107"/>
    </row>
    <row r="94" spans="2:19" s="41" customFormat="1" ht="36" customHeight="1" x14ac:dyDescent="0.35">
      <c r="B94" s="330" t="s">
        <v>197</v>
      </c>
      <c r="C94" s="331"/>
      <c r="D94" s="331"/>
      <c r="E94" s="331"/>
      <c r="F94" s="331"/>
      <c r="G94" s="331"/>
      <c r="H94" s="331"/>
      <c r="I94" s="331"/>
      <c r="J94" s="331"/>
      <c r="K94" s="331"/>
      <c r="L94" s="331"/>
      <c r="M94" s="332"/>
      <c r="N94" s="248">
        <f>ROUND(SUMIF(M87:M93,AH2,N87:N93),0)</f>
        <v>0</v>
      </c>
      <c r="P94" s="107"/>
      <c r="Q94" s="107"/>
    </row>
    <row r="95" spans="2:19" s="41" customFormat="1" ht="36" customHeight="1" x14ac:dyDescent="0.35">
      <c r="B95" s="330" t="s">
        <v>198</v>
      </c>
      <c r="C95" s="331"/>
      <c r="D95" s="331"/>
      <c r="E95" s="331"/>
      <c r="F95" s="331"/>
      <c r="G95" s="331"/>
      <c r="H95" s="331"/>
      <c r="I95" s="331"/>
      <c r="J95" s="331"/>
      <c r="K95" s="331"/>
      <c r="L95" s="331"/>
      <c r="M95" s="332"/>
      <c r="N95" s="248">
        <f>ROUND(SUMIF(M87:M93,AH3,N87:N93),0)</f>
        <v>0</v>
      </c>
      <c r="P95" s="107"/>
      <c r="Q95" s="107"/>
    </row>
    <row r="96" spans="2:19" s="41" customFormat="1" ht="36" customHeight="1" x14ac:dyDescent="0.35">
      <c r="B96" s="333" t="s">
        <v>199</v>
      </c>
      <c r="C96" s="334"/>
      <c r="D96" s="334"/>
      <c r="E96" s="334"/>
      <c r="F96" s="334"/>
      <c r="G96" s="334"/>
      <c r="H96" s="334"/>
      <c r="I96" s="334"/>
      <c r="J96" s="334"/>
      <c r="K96" s="334"/>
      <c r="L96" s="334"/>
      <c r="M96" s="335"/>
      <c r="N96" s="152">
        <f>SUM(N94:N95)</f>
        <v>0</v>
      </c>
      <c r="P96" s="107"/>
      <c r="Q96" s="107"/>
    </row>
    <row r="97" spans="2:19" s="41" customFormat="1" ht="36" customHeight="1" x14ac:dyDescent="0.35">
      <c r="B97" s="108"/>
      <c r="C97" s="108"/>
      <c r="D97" s="108"/>
      <c r="E97" s="108"/>
      <c r="F97" s="108"/>
      <c r="G97" s="108"/>
      <c r="H97" s="108"/>
      <c r="I97" s="108"/>
      <c r="J97" s="108"/>
      <c r="K97" s="108"/>
      <c r="L97" s="108"/>
      <c r="M97" s="109"/>
      <c r="N97" s="110"/>
      <c r="P97" s="107"/>
      <c r="Q97" s="107"/>
      <c r="R97" s="111"/>
    </row>
    <row r="98" spans="2:19" s="41" customFormat="1" ht="36" customHeight="1" x14ac:dyDescent="0.4">
      <c r="B98" s="112"/>
      <c r="C98" s="112"/>
      <c r="D98" s="112"/>
      <c r="E98" s="112"/>
      <c r="F98" s="112"/>
      <c r="G98" s="112"/>
      <c r="H98" s="112"/>
      <c r="I98" s="112"/>
      <c r="J98" s="112"/>
      <c r="L98" s="112"/>
      <c r="M98" s="112"/>
      <c r="N98" s="113"/>
    </row>
    <row r="99" spans="2:19" s="41" customFormat="1" ht="36" customHeight="1" x14ac:dyDescent="0.4">
      <c r="B99" s="259"/>
      <c r="C99" s="259"/>
      <c r="D99" s="259"/>
      <c r="E99" s="259"/>
      <c r="F99" s="259"/>
      <c r="G99" s="259"/>
      <c r="H99" s="259"/>
      <c r="I99" s="114"/>
      <c r="L99" s="336" t="s">
        <v>200</v>
      </c>
      <c r="M99" s="337"/>
      <c r="N99" s="244">
        <f>N94+S79</f>
        <v>0</v>
      </c>
      <c r="O99" s="115"/>
      <c r="R99" s="111"/>
      <c r="S99" s="116"/>
    </row>
    <row r="100" spans="2:19" s="41" customFormat="1" ht="36" customHeight="1" x14ac:dyDescent="0.4">
      <c r="B100" s="257"/>
      <c r="C100" s="257"/>
      <c r="D100" s="257"/>
      <c r="E100" s="257"/>
      <c r="F100" s="257"/>
      <c r="G100" s="257"/>
      <c r="H100" s="257"/>
      <c r="I100" s="114"/>
      <c r="L100" s="321" t="s">
        <v>166</v>
      </c>
      <c r="M100" s="322"/>
      <c r="N100" s="244">
        <f>N95+S80</f>
        <v>0</v>
      </c>
    </row>
    <row r="101" spans="2:19" s="41" customFormat="1" ht="36" customHeight="1" x14ac:dyDescent="0.4">
      <c r="B101" s="258"/>
      <c r="C101" s="258"/>
      <c r="D101" s="258"/>
      <c r="E101" s="258"/>
      <c r="F101" s="258"/>
      <c r="G101" s="258"/>
      <c r="H101" s="258"/>
      <c r="I101" s="114"/>
      <c r="L101" s="323" t="s">
        <v>201</v>
      </c>
      <c r="M101" s="324"/>
      <c r="N101" s="244">
        <f>SUM(N99:N100)</f>
        <v>0</v>
      </c>
      <c r="R101" s="116"/>
    </row>
    <row r="102" spans="2:19" s="29" customFormat="1" ht="36" customHeight="1" x14ac:dyDescent="0.35"/>
    <row r="103" spans="2:19" s="29" customFormat="1" ht="36" customHeight="1" x14ac:dyDescent="0.35"/>
    <row r="104" spans="2:19" s="78" customFormat="1" ht="36" customHeight="1" x14ac:dyDescent="0.95">
      <c r="B104" s="325" t="s">
        <v>76</v>
      </c>
      <c r="C104" s="325"/>
      <c r="D104" s="325"/>
      <c r="E104" s="325"/>
      <c r="F104" s="325"/>
      <c r="G104" s="325"/>
      <c r="H104" s="325"/>
      <c r="I104" s="325"/>
      <c r="J104" s="325"/>
      <c r="K104" s="325"/>
      <c r="L104" s="325"/>
      <c r="M104" s="325"/>
      <c r="N104" s="325"/>
      <c r="O104" s="325"/>
      <c r="P104" s="325"/>
      <c r="Q104" s="325"/>
      <c r="R104" s="325"/>
      <c r="S104" s="325"/>
    </row>
    <row r="105" spans="2:19" s="41" customFormat="1" ht="36" customHeight="1" x14ac:dyDescent="0.4">
      <c r="B105" s="40"/>
      <c r="C105" s="40"/>
      <c r="D105" s="40"/>
      <c r="E105" s="40"/>
      <c r="F105" s="40"/>
      <c r="G105" s="40"/>
      <c r="H105" s="40"/>
    </row>
    <row r="106" spans="2:19" s="78" customFormat="1" ht="36" customHeight="1" x14ac:dyDescent="0.35">
      <c r="B106" s="326" t="s">
        <v>170</v>
      </c>
      <c r="C106" s="326"/>
      <c r="D106" s="326"/>
      <c r="E106" s="326"/>
      <c r="F106" s="326"/>
      <c r="G106" s="326"/>
      <c r="H106" s="326"/>
      <c r="I106" s="326"/>
      <c r="J106" s="326"/>
      <c r="K106" s="326"/>
      <c r="L106" s="326"/>
      <c r="M106" s="41"/>
    </row>
    <row r="107" spans="2:19" s="78" customFormat="1" ht="62.5" customHeight="1" x14ac:dyDescent="0.4">
      <c r="B107" s="309" t="s">
        <v>202</v>
      </c>
      <c r="C107" s="310"/>
      <c r="D107" s="310"/>
      <c r="E107" s="317"/>
      <c r="F107" s="309" t="s">
        <v>203</v>
      </c>
      <c r="G107" s="310"/>
      <c r="H107" s="310"/>
      <c r="I107" s="317"/>
      <c r="J107" s="262" t="s">
        <v>204</v>
      </c>
      <c r="K107" s="262" t="s">
        <v>205</v>
      </c>
      <c r="L107" s="117" t="s">
        <v>164</v>
      </c>
      <c r="M107" s="262" t="s">
        <v>196</v>
      </c>
      <c r="N107" s="163"/>
    </row>
    <row r="108" spans="2:19" s="78" customFormat="1" ht="160" customHeight="1" x14ac:dyDescent="0.35">
      <c r="B108" s="306"/>
      <c r="C108" s="307"/>
      <c r="D108" s="307"/>
      <c r="E108" s="312"/>
      <c r="F108" s="306"/>
      <c r="G108" s="307"/>
      <c r="H108" s="307"/>
      <c r="I108" s="312"/>
      <c r="J108" s="118"/>
      <c r="K108" s="119"/>
      <c r="L108" s="58"/>
      <c r="M108" s="173">
        <f>ROUND((J108*K108),0)</f>
        <v>0</v>
      </c>
      <c r="N108" s="100"/>
    </row>
    <row r="109" spans="2:19" s="78" customFormat="1" ht="160" customHeight="1" x14ac:dyDescent="0.35">
      <c r="B109" s="306"/>
      <c r="C109" s="307"/>
      <c r="D109" s="307"/>
      <c r="E109" s="312"/>
      <c r="F109" s="306"/>
      <c r="G109" s="307"/>
      <c r="H109" s="307"/>
      <c r="I109" s="312"/>
      <c r="J109" s="118"/>
      <c r="K109" s="119"/>
      <c r="L109" s="58"/>
      <c r="M109" s="173">
        <f>ROUND((J109*K109),0)</f>
        <v>0</v>
      </c>
      <c r="N109" s="100"/>
    </row>
    <row r="110" spans="2:19" s="78" customFormat="1" ht="160" customHeight="1" x14ac:dyDescent="0.35">
      <c r="B110" s="306"/>
      <c r="C110" s="307"/>
      <c r="D110" s="307"/>
      <c r="E110" s="312"/>
      <c r="F110" s="306"/>
      <c r="G110" s="307"/>
      <c r="H110" s="307"/>
      <c r="I110" s="312"/>
      <c r="J110" s="118"/>
      <c r="K110" s="119"/>
      <c r="L110" s="58"/>
      <c r="M110" s="173">
        <f>ROUND((J110*K110),0)</f>
        <v>0</v>
      </c>
      <c r="N110" s="100"/>
    </row>
    <row r="111" spans="2:19" s="78" customFormat="1" ht="160" customHeight="1" x14ac:dyDescent="0.35">
      <c r="B111" s="306"/>
      <c r="C111" s="307"/>
      <c r="D111" s="307"/>
      <c r="E111" s="312"/>
      <c r="F111" s="306"/>
      <c r="G111" s="307"/>
      <c r="H111" s="307"/>
      <c r="I111" s="312"/>
      <c r="J111" s="118"/>
      <c r="K111" s="119"/>
      <c r="L111" s="58"/>
      <c r="M111" s="173">
        <f>ROUND((J111*K111),0)</f>
        <v>0</v>
      </c>
      <c r="N111" s="100"/>
    </row>
    <row r="112" spans="2:19" s="78" customFormat="1" ht="36" customHeight="1" x14ac:dyDescent="0.35">
      <c r="B112" s="318" t="s">
        <v>235</v>
      </c>
      <c r="C112" s="319"/>
      <c r="D112" s="319"/>
      <c r="E112" s="319"/>
      <c r="F112" s="319"/>
      <c r="G112" s="319"/>
      <c r="H112" s="319"/>
      <c r="I112" s="319"/>
      <c r="J112" s="319"/>
      <c r="K112" s="319"/>
      <c r="L112" s="320"/>
      <c r="M112" s="244">
        <f>ROUND(SUMIF(L108:L111,AH2,M108:M111),0)</f>
        <v>0</v>
      </c>
      <c r="N112" s="100"/>
    </row>
    <row r="113" spans="2:19" s="78" customFormat="1" ht="36" customHeight="1" x14ac:dyDescent="0.35">
      <c r="B113" s="318" t="s">
        <v>166</v>
      </c>
      <c r="C113" s="319"/>
      <c r="D113" s="319"/>
      <c r="E113" s="319"/>
      <c r="F113" s="319"/>
      <c r="G113" s="319"/>
      <c r="H113" s="319"/>
      <c r="I113" s="319"/>
      <c r="J113" s="319"/>
      <c r="K113" s="319"/>
      <c r="L113" s="320"/>
      <c r="M113" s="244">
        <f>ROUND(SUMIF(L108:L111,AH3,M108:M111),0)</f>
        <v>0</v>
      </c>
      <c r="N113" s="100"/>
    </row>
    <row r="114" spans="2:19" s="78" customFormat="1" ht="36" customHeight="1" x14ac:dyDescent="0.35">
      <c r="B114" s="318" t="s">
        <v>206</v>
      </c>
      <c r="C114" s="319"/>
      <c r="D114" s="319"/>
      <c r="E114" s="319"/>
      <c r="F114" s="319"/>
      <c r="G114" s="319"/>
      <c r="H114" s="319"/>
      <c r="I114" s="319"/>
      <c r="J114" s="319"/>
      <c r="K114" s="319"/>
      <c r="L114" s="320"/>
      <c r="M114" s="244">
        <f>ROUND(SUM(M112:M113),0)</f>
        <v>0</v>
      </c>
      <c r="N114" s="120"/>
    </row>
    <row r="115" spans="2:19" s="29" customFormat="1" ht="36" customHeight="1" x14ac:dyDescent="0.35"/>
    <row r="116" spans="2:19" s="29" customFormat="1" ht="36" customHeight="1" x14ac:dyDescent="0.35"/>
    <row r="117" spans="2:19" s="41" customFormat="1" ht="36" customHeight="1" x14ac:dyDescent="0.95">
      <c r="B117" s="46" t="s">
        <v>84</v>
      </c>
      <c r="C117" s="47"/>
      <c r="D117" s="47"/>
      <c r="E117" s="47"/>
      <c r="F117" s="47"/>
      <c r="G117" s="47"/>
      <c r="H117" s="47"/>
      <c r="I117" s="47"/>
      <c r="J117" s="47"/>
      <c r="K117" s="76"/>
      <c r="L117" s="76"/>
      <c r="M117" s="76"/>
      <c r="N117" s="76"/>
      <c r="O117" s="76"/>
      <c r="P117" s="76"/>
      <c r="Q117" s="76"/>
      <c r="R117" s="76"/>
      <c r="S117" s="76"/>
    </row>
    <row r="118" spans="2:19" s="41" customFormat="1" ht="36" customHeight="1" x14ac:dyDescent="0.4">
      <c r="B118" s="40"/>
      <c r="C118" s="40"/>
      <c r="D118" s="40"/>
      <c r="E118" s="40"/>
      <c r="F118" s="40"/>
      <c r="G118" s="40"/>
      <c r="H118" s="40"/>
      <c r="I118" s="40"/>
      <c r="J118" s="40"/>
      <c r="K118" s="40"/>
    </row>
    <row r="119" spans="2:19" s="41" customFormat="1" ht="36" customHeight="1" x14ac:dyDescent="0.35">
      <c r="B119" s="121"/>
      <c r="C119" s="121"/>
      <c r="D119" s="121"/>
      <c r="E119" s="121"/>
      <c r="F119" s="121"/>
      <c r="G119" s="121"/>
      <c r="H119" s="121"/>
      <c r="I119" s="121"/>
      <c r="J119" s="121"/>
    </row>
    <row r="120" spans="2:19" s="78" customFormat="1" ht="53.5" customHeight="1" x14ac:dyDescent="0.35">
      <c r="B120" s="309" t="s">
        <v>202</v>
      </c>
      <c r="C120" s="310"/>
      <c r="D120" s="310"/>
      <c r="E120" s="317"/>
      <c r="F120" s="309" t="s">
        <v>203</v>
      </c>
      <c r="G120" s="310"/>
      <c r="H120" s="310"/>
      <c r="I120" s="317"/>
      <c r="J120" s="117" t="s">
        <v>164</v>
      </c>
      <c r="K120" s="262" t="s">
        <v>196</v>
      </c>
    </row>
    <row r="121" spans="2:19" s="78" customFormat="1" ht="160" customHeight="1" x14ac:dyDescent="0.35">
      <c r="B121" s="306"/>
      <c r="C121" s="307"/>
      <c r="D121" s="307"/>
      <c r="E121" s="312"/>
      <c r="F121" s="306"/>
      <c r="G121" s="307"/>
      <c r="H121" s="307"/>
      <c r="I121" s="312"/>
      <c r="J121" s="58"/>
      <c r="K121" s="122"/>
    </row>
    <row r="122" spans="2:19" s="78" customFormat="1" ht="160" customHeight="1" x14ac:dyDescent="0.35">
      <c r="B122" s="306"/>
      <c r="C122" s="307"/>
      <c r="D122" s="307"/>
      <c r="E122" s="312"/>
      <c r="F122" s="306"/>
      <c r="G122" s="307"/>
      <c r="H122" s="307"/>
      <c r="I122" s="312"/>
      <c r="J122" s="58"/>
      <c r="K122" s="122"/>
    </row>
    <row r="123" spans="2:19" s="78" customFormat="1" ht="160" customHeight="1" x14ac:dyDescent="0.35">
      <c r="B123" s="306"/>
      <c r="C123" s="307"/>
      <c r="D123" s="307"/>
      <c r="E123" s="312"/>
      <c r="F123" s="306"/>
      <c r="G123" s="307"/>
      <c r="H123" s="307"/>
      <c r="I123" s="312"/>
      <c r="J123" s="58"/>
      <c r="K123" s="122"/>
    </row>
    <row r="124" spans="2:19" s="78" customFormat="1" ht="160" customHeight="1" x14ac:dyDescent="0.35">
      <c r="B124" s="306"/>
      <c r="C124" s="307"/>
      <c r="D124" s="307"/>
      <c r="E124" s="312"/>
      <c r="F124" s="306"/>
      <c r="G124" s="307"/>
      <c r="H124" s="307"/>
      <c r="I124" s="312"/>
      <c r="J124" s="58"/>
      <c r="K124" s="122"/>
    </row>
    <row r="125" spans="2:19" s="78" customFormat="1" ht="160" customHeight="1" x14ac:dyDescent="0.35">
      <c r="B125" s="306"/>
      <c r="C125" s="307"/>
      <c r="D125" s="307"/>
      <c r="E125" s="312"/>
      <c r="F125" s="306"/>
      <c r="G125" s="307"/>
      <c r="H125" s="307"/>
      <c r="I125" s="312"/>
      <c r="J125" s="58"/>
      <c r="K125" s="122"/>
    </row>
    <row r="126" spans="2:19" s="78" customFormat="1" ht="160" customHeight="1" x14ac:dyDescent="0.35">
      <c r="B126" s="306"/>
      <c r="C126" s="307"/>
      <c r="D126" s="307"/>
      <c r="E126" s="312"/>
      <c r="F126" s="306"/>
      <c r="G126" s="307"/>
      <c r="H126" s="307"/>
      <c r="I126" s="312"/>
      <c r="J126" s="58"/>
      <c r="K126" s="122"/>
    </row>
    <row r="127" spans="2:19" s="78" customFormat="1" ht="160" customHeight="1" x14ac:dyDescent="0.35">
      <c r="B127" s="306"/>
      <c r="C127" s="307"/>
      <c r="D127" s="307"/>
      <c r="E127" s="312"/>
      <c r="F127" s="306"/>
      <c r="G127" s="307"/>
      <c r="H127" s="307"/>
      <c r="I127" s="312"/>
      <c r="J127" s="58"/>
      <c r="K127" s="122"/>
    </row>
    <row r="128" spans="2:19" s="78" customFormat="1" ht="160" customHeight="1" x14ac:dyDescent="0.35">
      <c r="B128" s="306"/>
      <c r="C128" s="307"/>
      <c r="D128" s="307"/>
      <c r="E128" s="312"/>
      <c r="F128" s="306"/>
      <c r="G128" s="307"/>
      <c r="H128" s="307"/>
      <c r="I128" s="312"/>
      <c r="J128" s="58"/>
      <c r="K128" s="122"/>
    </row>
    <row r="129" spans="2:19" s="78" customFormat="1" ht="160" customHeight="1" x14ac:dyDescent="0.35">
      <c r="B129" s="306"/>
      <c r="C129" s="307"/>
      <c r="D129" s="307"/>
      <c r="E129" s="312"/>
      <c r="F129" s="306"/>
      <c r="G129" s="307"/>
      <c r="H129" s="307"/>
      <c r="I129" s="312"/>
      <c r="J129" s="58"/>
      <c r="K129" s="122"/>
    </row>
    <row r="130" spans="2:19" s="78" customFormat="1" ht="160" customHeight="1" x14ac:dyDescent="0.35">
      <c r="B130" s="306"/>
      <c r="C130" s="307"/>
      <c r="D130" s="307"/>
      <c r="E130" s="312"/>
      <c r="F130" s="306"/>
      <c r="G130" s="307"/>
      <c r="H130" s="307"/>
      <c r="I130" s="312"/>
      <c r="J130" s="58"/>
      <c r="K130" s="122"/>
    </row>
    <row r="131" spans="2:19" s="78" customFormat="1" ht="160" customHeight="1" x14ac:dyDescent="0.35">
      <c r="B131" s="306"/>
      <c r="C131" s="307"/>
      <c r="D131" s="307"/>
      <c r="E131" s="312"/>
      <c r="F131" s="306"/>
      <c r="G131" s="307"/>
      <c r="H131" s="307"/>
      <c r="I131" s="312"/>
      <c r="J131" s="58"/>
      <c r="K131" s="122"/>
    </row>
    <row r="132" spans="2:19" s="78" customFormat="1" ht="160" customHeight="1" x14ac:dyDescent="0.35">
      <c r="B132" s="306"/>
      <c r="C132" s="307"/>
      <c r="D132" s="307"/>
      <c r="E132" s="312"/>
      <c r="F132" s="306"/>
      <c r="G132" s="307"/>
      <c r="H132" s="307"/>
      <c r="I132" s="312"/>
      <c r="J132" s="58"/>
      <c r="K132" s="122"/>
    </row>
    <row r="133" spans="2:19" s="78" customFormat="1" ht="160" customHeight="1" x14ac:dyDescent="0.35">
      <c r="B133" s="306"/>
      <c r="C133" s="307"/>
      <c r="D133" s="307"/>
      <c r="E133" s="312"/>
      <c r="F133" s="306"/>
      <c r="G133" s="307"/>
      <c r="H133" s="307"/>
      <c r="I133" s="312"/>
      <c r="J133" s="58"/>
      <c r="K133" s="122"/>
    </row>
    <row r="134" spans="2:19" s="78" customFormat="1" ht="160" customHeight="1" x14ac:dyDescent="0.35">
      <c r="B134" s="306"/>
      <c r="C134" s="307"/>
      <c r="D134" s="307"/>
      <c r="E134" s="312"/>
      <c r="F134" s="306"/>
      <c r="G134" s="307"/>
      <c r="H134" s="307"/>
      <c r="I134" s="312"/>
      <c r="J134" s="58"/>
      <c r="K134" s="122"/>
    </row>
    <row r="135" spans="2:19" s="78" customFormat="1" ht="160" customHeight="1" x14ac:dyDescent="0.35">
      <c r="B135" s="306"/>
      <c r="C135" s="307"/>
      <c r="D135" s="307"/>
      <c r="E135" s="312"/>
      <c r="F135" s="306"/>
      <c r="G135" s="307"/>
      <c r="H135" s="307"/>
      <c r="I135" s="312"/>
      <c r="J135" s="58"/>
      <c r="K135" s="122"/>
    </row>
    <row r="136" spans="2:19" s="78" customFormat="1" ht="160" customHeight="1" x14ac:dyDescent="0.35">
      <c r="B136" s="306"/>
      <c r="C136" s="307"/>
      <c r="D136" s="307"/>
      <c r="E136" s="312"/>
      <c r="F136" s="306"/>
      <c r="G136" s="307"/>
      <c r="H136" s="307"/>
      <c r="I136" s="312"/>
      <c r="J136" s="58"/>
      <c r="K136" s="122"/>
    </row>
    <row r="137" spans="2:19" s="41" customFormat="1" ht="36" customHeight="1" x14ac:dyDescent="0.35">
      <c r="B137" s="302" t="s">
        <v>235</v>
      </c>
      <c r="C137" s="303"/>
      <c r="D137" s="303"/>
      <c r="E137" s="303"/>
      <c r="F137" s="303"/>
      <c r="G137" s="303"/>
      <c r="H137" s="303"/>
      <c r="I137" s="303"/>
      <c r="J137" s="304"/>
      <c r="K137" s="152">
        <f>ROUND(SUMIF(J121:J136,AH2,K121:K136),0)</f>
        <v>0</v>
      </c>
    </row>
    <row r="138" spans="2:19" s="41" customFormat="1" ht="36" customHeight="1" x14ac:dyDescent="0.35">
      <c r="B138" s="302" t="s">
        <v>166</v>
      </c>
      <c r="C138" s="303"/>
      <c r="D138" s="303"/>
      <c r="E138" s="303"/>
      <c r="F138" s="303"/>
      <c r="G138" s="303"/>
      <c r="H138" s="303"/>
      <c r="I138" s="303"/>
      <c r="J138" s="304"/>
      <c r="K138" s="152">
        <f>ROUND(SUMIF(J121:J136,AH3,K121:K136),0)</f>
        <v>0</v>
      </c>
    </row>
    <row r="139" spans="2:19" s="41" customFormat="1" ht="36" customHeight="1" x14ac:dyDescent="0.35">
      <c r="B139" s="314" t="s">
        <v>207</v>
      </c>
      <c r="C139" s="315"/>
      <c r="D139" s="315"/>
      <c r="E139" s="315"/>
      <c r="F139" s="315"/>
      <c r="G139" s="315"/>
      <c r="H139" s="315"/>
      <c r="I139" s="315"/>
      <c r="J139" s="316"/>
      <c r="K139" s="244">
        <f>SUM(K137:K138)</f>
        <v>0</v>
      </c>
      <c r="L139" s="123"/>
    </row>
    <row r="140" spans="2:19" s="29" customFormat="1" ht="36" customHeight="1" x14ac:dyDescent="0.35"/>
    <row r="141" spans="2:19" s="29" customFormat="1" ht="36" customHeight="1" x14ac:dyDescent="0.35"/>
    <row r="142" spans="2:19" s="41" customFormat="1" ht="36" customHeight="1" x14ac:dyDescent="0.95">
      <c r="B142" s="46" t="s">
        <v>90</v>
      </c>
      <c r="C142" s="47"/>
      <c r="D142" s="47"/>
      <c r="E142" s="47"/>
      <c r="F142" s="47"/>
      <c r="G142" s="47"/>
      <c r="H142" s="47"/>
      <c r="I142" s="47"/>
      <c r="J142" s="47"/>
      <c r="K142" s="76"/>
      <c r="L142" s="76"/>
      <c r="M142" s="76"/>
      <c r="N142" s="76"/>
      <c r="O142" s="76"/>
      <c r="P142" s="76"/>
      <c r="Q142" s="76"/>
      <c r="R142" s="76"/>
      <c r="S142" s="76"/>
    </row>
    <row r="143" spans="2:19" s="41" customFormat="1" ht="36" customHeight="1" x14ac:dyDescent="0.4">
      <c r="B143" s="40"/>
      <c r="C143" s="40"/>
      <c r="D143" s="40"/>
      <c r="E143" s="40"/>
      <c r="F143" s="40"/>
      <c r="G143" s="40"/>
      <c r="H143" s="40"/>
      <c r="I143" s="40"/>
      <c r="J143" s="40"/>
      <c r="K143" s="40"/>
    </row>
    <row r="144" spans="2:19" s="41" customFormat="1" ht="36" customHeight="1" x14ac:dyDescent="0.35">
      <c r="B144" s="124"/>
      <c r="C144" s="124"/>
      <c r="D144" s="124"/>
      <c r="E144" s="124"/>
      <c r="F144" s="124"/>
      <c r="G144" s="124"/>
      <c r="H144" s="124"/>
      <c r="I144" s="125"/>
      <c r="J144" s="125"/>
      <c r="K144" s="125"/>
      <c r="L144" s="125"/>
      <c r="M144" s="125"/>
      <c r="N144" s="125"/>
      <c r="O144" s="125"/>
    </row>
    <row r="145" spans="2:45" s="41" customFormat="1" ht="52" customHeight="1" x14ac:dyDescent="0.35">
      <c r="B145" s="309" t="s">
        <v>208</v>
      </c>
      <c r="C145" s="310"/>
      <c r="D145" s="310"/>
      <c r="E145" s="262" t="s">
        <v>209</v>
      </c>
      <c r="F145" s="309" t="s">
        <v>210</v>
      </c>
      <c r="G145" s="310"/>
      <c r="H145" s="310"/>
      <c r="I145" s="317"/>
      <c r="J145" s="311" t="s">
        <v>160</v>
      </c>
      <c r="K145" s="311"/>
      <c r="L145" s="311"/>
      <c r="M145" s="311"/>
      <c r="N145" s="311"/>
      <c r="O145" s="262" t="s">
        <v>211</v>
      </c>
      <c r="P145" s="262" t="s">
        <v>212</v>
      </c>
      <c r="Q145" s="262" t="s">
        <v>213</v>
      </c>
      <c r="R145" s="126" t="s">
        <v>164</v>
      </c>
      <c r="S145" s="262" t="s">
        <v>196</v>
      </c>
    </row>
    <row r="146" spans="2:45" s="127" customFormat="1" ht="160" customHeight="1" x14ac:dyDescent="0.35">
      <c r="B146" s="306"/>
      <c r="C146" s="307"/>
      <c r="D146" s="312"/>
      <c r="E146" s="128"/>
      <c r="F146" s="308"/>
      <c r="G146" s="308"/>
      <c r="H146" s="308"/>
      <c r="I146" s="308"/>
      <c r="J146" s="308"/>
      <c r="K146" s="308"/>
      <c r="L146" s="308"/>
      <c r="M146" s="308"/>
      <c r="N146" s="308"/>
      <c r="O146" s="128"/>
      <c r="P146" s="249"/>
      <c r="Q146" s="92"/>
      <c r="R146" s="58"/>
      <c r="S146" s="250"/>
    </row>
    <row r="147" spans="2:45" s="41" customFormat="1" ht="160" customHeight="1" x14ac:dyDescent="0.35">
      <c r="B147" s="306"/>
      <c r="C147" s="307"/>
      <c r="D147" s="312"/>
      <c r="E147" s="128"/>
      <c r="F147" s="308"/>
      <c r="G147" s="308"/>
      <c r="H147" s="308"/>
      <c r="I147" s="308"/>
      <c r="J147" s="308"/>
      <c r="K147" s="308"/>
      <c r="L147" s="308"/>
      <c r="M147" s="308"/>
      <c r="N147" s="308"/>
      <c r="O147" s="128"/>
      <c r="P147" s="249"/>
      <c r="Q147" s="92"/>
      <c r="R147" s="58"/>
      <c r="S147" s="250"/>
    </row>
    <row r="148" spans="2:45" s="41" customFormat="1" ht="160" customHeight="1" x14ac:dyDescent="0.35">
      <c r="B148" s="306"/>
      <c r="C148" s="307"/>
      <c r="D148" s="312"/>
      <c r="E148" s="128"/>
      <c r="F148" s="308"/>
      <c r="G148" s="308"/>
      <c r="H148" s="308"/>
      <c r="I148" s="308"/>
      <c r="J148" s="308"/>
      <c r="K148" s="308"/>
      <c r="L148" s="308"/>
      <c r="M148" s="308"/>
      <c r="N148" s="308"/>
      <c r="O148" s="128"/>
      <c r="P148" s="249"/>
      <c r="Q148" s="92"/>
      <c r="R148" s="58"/>
      <c r="S148" s="250"/>
    </row>
    <row r="149" spans="2:45" s="41" customFormat="1" ht="160" customHeight="1" x14ac:dyDescent="0.35">
      <c r="B149" s="306"/>
      <c r="C149" s="307"/>
      <c r="D149" s="312"/>
      <c r="E149" s="128"/>
      <c r="F149" s="308"/>
      <c r="G149" s="308"/>
      <c r="H149" s="308"/>
      <c r="I149" s="308"/>
      <c r="J149" s="308"/>
      <c r="K149" s="308"/>
      <c r="L149" s="308"/>
      <c r="M149" s="308"/>
      <c r="N149" s="308"/>
      <c r="O149" s="128"/>
      <c r="P149" s="249"/>
      <c r="Q149" s="92"/>
      <c r="R149" s="58"/>
      <c r="S149" s="250"/>
    </row>
    <row r="150" spans="2:45" s="41" customFormat="1" ht="160" customHeight="1" x14ac:dyDescent="0.35">
      <c r="B150" s="306"/>
      <c r="C150" s="307"/>
      <c r="D150" s="312"/>
      <c r="E150" s="128"/>
      <c r="F150" s="308"/>
      <c r="G150" s="308"/>
      <c r="H150" s="308"/>
      <c r="I150" s="308"/>
      <c r="J150" s="308"/>
      <c r="K150" s="308"/>
      <c r="L150" s="308"/>
      <c r="M150" s="308"/>
      <c r="N150" s="308"/>
      <c r="O150" s="128"/>
      <c r="P150" s="249"/>
      <c r="Q150" s="92"/>
      <c r="R150" s="58"/>
      <c r="S150" s="250"/>
    </row>
    <row r="151" spans="2:45" s="41" customFormat="1" ht="36" customHeight="1" x14ac:dyDescent="0.35">
      <c r="B151" s="313" t="s">
        <v>235</v>
      </c>
      <c r="C151" s="313"/>
      <c r="D151" s="313"/>
      <c r="E151" s="313"/>
      <c r="F151" s="313"/>
      <c r="G151" s="313"/>
      <c r="H151" s="313"/>
      <c r="I151" s="313"/>
      <c r="J151" s="313"/>
      <c r="K151" s="313"/>
      <c r="L151" s="313"/>
      <c r="M151" s="313"/>
      <c r="N151" s="313"/>
      <c r="O151" s="313"/>
      <c r="P151" s="313"/>
      <c r="Q151" s="313"/>
      <c r="R151" s="313"/>
      <c r="S151" s="152">
        <f>ROUND(SUMIF(R146:R150,AH2,S146:S150),0)</f>
        <v>0</v>
      </c>
    </row>
    <row r="152" spans="2:45" s="41" customFormat="1" ht="36" customHeight="1" x14ac:dyDescent="0.35">
      <c r="B152" s="313" t="s">
        <v>166</v>
      </c>
      <c r="C152" s="313"/>
      <c r="D152" s="313"/>
      <c r="E152" s="313"/>
      <c r="F152" s="313"/>
      <c r="G152" s="313"/>
      <c r="H152" s="313"/>
      <c r="I152" s="313"/>
      <c r="J152" s="313"/>
      <c r="K152" s="313"/>
      <c r="L152" s="313"/>
      <c r="M152" s="313"/>
      <c r="N152" s="313"/>
      <c r="O152" s="313"/>
      <c r="P152" s="313"/>
      <c r="Q152" s="313"/>
      <c r="R152" s="313"/>
      <c r="S152" s="152">
        <f>ROUND(SUMIF(R146:R150,AH3,S146:S150),0)</f>
        <v>0</v>
      </c>
    </row>
    <row r="153" spans="2:45" s="41" customFormat="1" ht="36" customHeight="1" x14ac:dyDescent="0.35">
      <c r="B153" s="313" t="s">
        <v>214</v>
      </c>
      <c r="C153" s="313"/>
      <c r="D153" s="313"/>
      <c r="E153" s="313"/>
      <c r="F153" s="313"/>
      <c r="G153" s="313"/>
      <c r="H153" s="313"/>
      <c r="I153" s="313"/>
      <c r="J153" s="313"/>
      <c r="K153" s="313"/>
      <c r="L153" s="313"/>
      <c r="M153" s="313"/>
      <c r="N153" s="313"/>
      <c r="O153" s="313"/>
      <c r="P153" s="313"/>
      <c r="Q153" s="313"/>
      <c r="R153" s="313"/>
      <c r="S153" s="152">
        <f>SUM(S151:S152)</f>
        <v>0</v>
      </c>
    </row>
    <row r="154" spans="2:45" s="29" customFormat="1" ht="36" customHeight="1" x14ac:dyDescent="0.35"/>
    <row r="155" spans="2:45" s="29" customFormat="1" ht="36" customHeight="1" x14ac:dyDescent="0.35"/>
    <row r="156" spans="2:45" s="78" customFormat="1" ht="36" customHeight="1" x14ac:dyDescent="0.95">
      <c r="B156" s="46" t="s">
        <v>100</v>
      </c>
      <c r="C156" s="47"/>
      <c r="D156" s="47"/>
      <c r="E156" s="47"/>
      <c r="F156" s="47"/>
      <c r="G156" s="47"/>
      <c r="H156" s="47"/>
      <c r="I156" s="129"/>
      <c r="J156" s="129"/>
      <c r="K156" s="76"/>
      <c r="L156" s="76"/>
      <c r="M156" s="76"/>
      <c r="N156" s="76"/>
      <c r="O156" s="76"/>
      <c r="P156" s="76"/>
      <c r="Q156" s="76"/>
      <c r="R156" s="76"/>
      <c r="S156" s="76"/>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row>
    <row r="157" spans="2:45" s="41" customFormat="1" ht="36" customHeight="1" x14ac:dyDescent="0.4">
      <c r="B157" s="40"/>
      <c r="C157" s="40"/>
      <c r="D157" s="40"/>
      <c r="E157" s="40"/>
      <c r="F157" s="40"/>
      <c r="G157" s="40"/>
      <c r="H157" s="40"/>
      <c r="I157" s="40"/>
      <c r="J157" s="40"/>
      <c r="K157" s="40"/>
    </row>
    <row r="158" spans="2:45" s="78" customFormat="1" ht="36" customHeight="1" x14ac:dyDescent="0.35">
      <c r="B158" s="130"/>
      <c r="C158" s="130"/>
      <c r="D158" s="130"/>
      <c r="E158" s="130"/>
      <c r="F158" s="130"/>
      <c r="G158" s="130"/>
      <c r="H158" s="130"/>
      <c r="I158" s="131"/>
      <c r="J158" s="132"/>
      <c r="K158" s="29"/>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c r="AQ158" s="41"/>
      <c r="AR158" s="41"/>
      <c r="AS158" s="41"/>
    </row>
    <row r="159" spans="2:45" s="132" customFormat="1" ht="55" customHeight="1" x14ac:dyDescent="0.3">
      <c r="B159" s="309" t="s">
        <v>202</v>
      </c>
      <c r="C159" s="310"/>
      <c r="D159" s="310"/>
      <c r="E159" s="311" t="s">
        <v>203</v>
      </c>
      <c r="F159" s="311"/>
      <c r="G159" s="311"/>
      <c r="H159" s="311"/>
      <c r="I159" s="311"/>
      <c r="J159" s="133" t="s">
        <v>164</v>
      </c>
      <c r="K159" s="134" t="s">
        <v>196</v>
      </c>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row>
    <row r="160" spans="2:45" s="132" customFormat="1" ht="160" customHeight="1" x14ac:dyDescent="0.3">
      <c r="B160" s="306"/>
      <c r="C160" s="307"/>
      <c r="D160" s="307"/>
      <c r="E160" s="308"/>
      <c r="F160" s="308"/>
      <c r="G160" s="308"/>
      <c r="H160" s="308"/>
      <c r="I160" s="308"/>
      <c r="J160" s="58"/>
      <c r="K160" s="251"/>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row>
    <row r="161" spans="2:45" s="132" customFormat="1" ht="160" customHeight="1" x14ac:dyDescent="0.3">
      <c r="B161" s="306"/>
      <c r="C161" s="307"/>
      <c r="D161" s="307"/>
      <c r="E161" s="308"/>
      <c r="F161" s="308"/>
      <c r="G161" s="308"/>
      <c r="H161" s="308"/>
      <c r="I161" s="308"/>
      <c r="J161" s="58"/>
      <c r="K161" s="251"/>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row>
    <row r="162" spans="2:45" s="132" customFormat="1" ht="160" customHeight="1" x14ac:dyDescent="0.3">
      <c r="B162" s="306"/>
      <c r="C162" s="307"/>
      <c r="D162" s="307"/>
      <c r="E162" s="308"/>
      <c r="F162" s="308"/>
      <c r="G162" s="308"/>
      <c r="H162" s="308"/>
      <c r="I162" s="308"/>
      <c r="J162" s="58"/>
      <c r="K162" s="251"/>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row>
    <row r="163" spans="2:45" s="132" customFormat="1" ht="160" customHeight="1" x14ac:dyDescent="0.3">
      <c r="B163" s="306"/>
      <c r="C163" s="307"/>
      <c r="D163" s="307"/>
      <c r="E163" s="308"/>
      <c r="F163" s="308"/>
      <c r="G163" s="308"/>
      <c r="H163" s="308"/>
      <c r="I163" s="308"/>
      <c r="J163" s="58"/>
      <c r="K163" s="251"/>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row>
    <row r="164" spans="2:45" s="132" customFormat="1" ht="160" customHeight="1" x14ac:dyDescent="0.3">
      <c r="B164" s="306"/>
      <c r="C164" s="307"/>
      <c r="D164" s="307"/>
      <c r="E164" s="308"/>
      <c r="F164" s="308"/>
      <c r="G164" s="308"/>
      <c r="H164" s="308"/>
      <c r="I164" s="308"/>
      <c r="J164" s="58"/>
      <c r="K164" s="251"/>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row>
    <row r="165" spans="2:45" s="132" customFormat="1" ht="160" customHeight="1" x14ac:dyDescent="0.3">
      <c r="B165" s="306"/>
      <c r="C165" s="307"/>
      <c r="D165" s="307"/>
      <c r="E165" s="308"/>
      <c r="F165" s="308"/>
      <c r="G165" s="308"/>
      <c r="H165" s="308"/>
      <c r="I165" s="308"/>
      <c r="J165" s="58"/>
      <c r="K165" s="251"/>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row>
    <row r="166" spans="2:45" s="132" customFormat="1" ht="160" customHeight="1" x14ac:dyDescent="0.3">
      <c r="B166" s="306"/>
      <c r="C166" s="307"/>
      <c r="D166" s="307"/>
      <c r="E166" s="308"/>
      <c r="F166" s="308"/>
      <c r="G166" s="308"/>
      <c r="H166" s="308"/>
      <c r="I166" s="308"/>
      <c r="J166" s="58"/>
      <c r="K166" s="251"/>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row>
    <row r="167" spans="2:45" s="132" customFormat="1" ht="160" customHeight="1" x14ac:dyDescent="0.3">
      <c r="B167" s="306"/>
      <c r="C167" s="307"/>
      <c r="D167" s="307"/>
      <c r="E167" s="308"/>
      <c r="F167" s="308"/>
      <c r="G167" s="308"/>
      <c r="H167" s="308"/>
      <c r="I167" s="308"/>
      <c r="J167" s="58"/>
      <c r="K167" s="251"/>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row>
    <row r="168" spans="2:45" s="132" customFormat="1" ht="160" customHeight="1" x14ac:dyDescent="0.3">
      <c r="B168" s="306"/>
      <c r="C168" s="307"/>
      <c r="D168" s="307"/>
      <c r="E168" s="308"/>
      <c r="F168" s="308"/>
      <c r="G168" s="308"/>
      <c r="H168" s="308"/>
      <c r="I168" s="308"/>
      <c r="J168" s="58"/>
      <c r="K168" s="251"/>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row>
    <row r="169" spans="2:45" s="132" customFormat="1" ht="160" customHeight="1" x14ac:dyDescent="0.3">
      <c r="B169" s="306"/>
      <c r="C169" s="307"/>
      <c r="D169" s="307"/>
      <c r="E169" s="308"/>
      <c r="F169" s="308"/>
      <c r="G169" s="308"/>
      <c r="H169" s="308"/>
      <c r="I169" s="308"/>
      <c r="J169" s="58"/>
      <c r="K169" s="251"/>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row>
    <row r="170" spans="2:45" s="132" customFormat="1" ht="160" customHeight="1" x14ac:dyDescent="0.3">
      <c r="B170" s="260"/>
      <c r="C170" s="261"/>
      <c r="D170" s="261"/>
      <c r="E170" s="308"/>
      <c r="F170" s="308"/>
      <c r="G170" s="308"/>
      <c r="H170" s="308"/>
      <c r="I170" s="308"/>
      <c r="J170" s="58"/>
      <c r="K170" s="251"/>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row>
    <row r="171" spans="2:45" s="132" customFormat="1" ht="160" customHeight="1" x14ac:dyDescent="0.3">
      <c r="B171" s="260"/>
      <c r="C171" s="261"/>
      <c r="D171" s="261"/>
      <c r="E171" s="308"/>
      <c r="F171" s="308"/>
      <c r="G171" s="308"/>
      <c r="H171" s="308"/>
      <c r="I171" s="308"/>
      <c r="J171" s="58"/>
      <c r="K171" s="251"/>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row>
    <row r="172" spans="2:45" s="132" customFormat="1" ht="160" customHeight="1" x14ac:dyDescent="0.3">
      <c r="B172" s="260"/>
      <c r="C172" s="261"/>
      <c r="D172" s="261"/>
      <c r="E172" s="308"/>
      <c r="F172" s="308"/>
      <c r="G172" s="308"/>
      <c r="H172" s="308"/>
      <c r="I172" s="308"/>
      <c r="J172" s="58"/>
      <c r="K172" s="251"/>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row>
    <row r="173" spans="2:45" s="132" customFormat="1" ht="160" customHeight="1" x14ac:dyDescent="0.3">
      <c r="B173" s="260"/>
      <c r="C173" s="261"/>
      <c r="D173" s="261"/>
      <c r="E173" s="308"/>
      <c r="F173" s="308"/>
      <c r="G173" s="308"/>
      <c r="H173" s="308"/>
      <c r="I173" s="308"/>
      <c r="J173" s="58"/>
      <c r="K173" s="251"/>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row>
    <row r="174" spans="2:45" s="132" customFormat="1" ht="160" customHeight="1" x14ac:dyDescent="0.3">
      <c r="B174" s="306"/>
      <c r="C174" s="307"/>
      <c r="D174" s="307"/>
      <c r="E174" s="308"/>
      <c r="F174" s="308"/>
      <c r="G174" s="308"/>
      <c r="H174" s="308"/>
      <c r="I174" s="308"/>
      <c r="J174" s="58"/>
      <c r="K174" s="251"/>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row>
    <row r="175" spans="2:45" s="132" customFormat="1" ht="160" customHeight="1" x14ac:dyDescent="0.3">
      <c r="B175" s="306"/>
      <c r="C175" s="307"/>
      <c r="D175" s="307"/>
      <c r="E175" s="308"/>
      <c r="F175" s="308"/>
      <c r="G175" s="308"/>
      <c r="H175" s="308"/>
      <c r="I175" s="308"/>
      <c r="J175" s="58"/>
      <c r="K175" s="251"/>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row>
    <row r="176" spans="2:45" s="132" customFormat="1" ht="160" customHeight="1" x14ac:dyDescent="0.3">
      <c r="B176" s="306"/>
      <c r="C176" s="307"/>
      <c r="D176" s="307"/>
      <c r="E176" s="308"/>
      <c r="F176" s="308"/>
      <c r="G176" s="308"/>
      <c r="H176" s="308"/>
      <c r="I176" s="308"/>
      <c r="J176" s="58"/>
      <c r="K176" s="251"/>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row>
    <row r="177" spans="2:46" s="132" customFormat="1" ht="160" customHeight="1" x14ac:dyDescent="0.3">
      <c r="B177" s="306"/>
      <c r="C177" s="307"/>
      <c r="D177" s="307"/>
      <c r="E177" s="308"/>
      <c r="F177" s="308"/>
      <c r="G177" s="308"/>
      <c r="H177" s="308"/>
      <c r="I177" s="308"/>
      <c r="J177" s="58"/>
      <c r="K177" s="251"/>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row>
    <row r="178" spans="2:46" s="132" customFormat="1" ht="160" customHeight="1" x14ac:dyDescent="0.3">
      <c r="B178" s="306"/>
      <c r="C178" s="307"/>
      <c r="D178" s="307"/>
      <c r="E178" s="308"/>
      <c r="F178" s="308"/>
      <c r="G178" s="308"/>
      <c r="H178" s="308"/>
      <c r="I178" s="308"/>
      <c r="J178" s="58"/>
      <c r="K178" s="251"/>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row>
    <row r="179" spans="2:46" s="132" customFormat="1" ht="160" customHeight="1" x14ac:dyDescent="0.3">
      <c r="B179" s="306"/>
      <c r="C179" s="307"/>
      <c r="D179" s="307"/>
      <c r="E179" s="308"/>
      <c r="F179" s="308"/>
      <c r="G179" s="308"/>
      <c r="H179" s="308"/>
      <c r="I179" s="308"/>
      <c r="J179" s="58"/>
      <c r="K179" s="251"/>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row>
    <row r="180" spans="2:46" s="132" customFormat="1" ht="160" customHeight="1" x14ac:dyDescent="0.3">
      <c r="B180" s="306"/>
      <c r="C180" s="307"/>
      <c r="D180" s="307"/>
      <c r="E180" s="308"/>
      <c r="F180" s="308"/>
      <c r="G180" s="308"/>
      <c r="H180" s="308"/>
      <c r="I180" s="308"/>
      <c r="J180" s="58"/>
      <c r="K180" s="251"/>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row>
    <row r="181" spans="2:46" s="132" customFormat="1" ht="160" customHeight="1" x14ac:dyDescent="0.3">
      <c r="B181" s="306"/>
      <c r="C181" s="307"/>
      <c r="D181" s="307"/>
      <c r="E181" s="308"/>
      <c r="F181" s="308"/>
      <c r="G181" s="308"/>
      <c r="H181" s="308"/>
      <c r="I181" s="308"/>
      <c r="J181" s="58"/>
      <c r="K181" s="251"/>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row>
    <row r="182" spans="2:46" s="97" customFormat="1" ht="160" customHeight="1" x14ac:dyDescent="0.4">
      <c r="B182" s="306"/>
      <c r="C182" s="307"/>
      <c r="D182" s="307"/>
      <c r="E182" s="308"/>
      <c r="F182" s="308"/>
      <c r="G182" s="308"/>
      <c r="H182" s="308"/>
      <c r="I182" s="308"/>
      <c r="J182" s="58"/>
      <c r="K182" s="251"/>
      <c r="L182" s="136"/>
      <c r="M182" s="136"/>
      <c r="N182" s="136"/>
      <c r="O182" s="136"/>
      <c r="P182" s="136"/>
      <c r="Q182" s="136"/>
      <c r="R182" s="136"/>
      <c r="S182" s="136"/>
      <c r="T182" s="136"/>
      <c r="U182" s="136"/>
      <c r="V182" s="136"/>
      <c r="W182" s="136"/>
      <c r="X182" s="136"/>
      <c r="Y182" s="136"/>
      <c r="Z182" s="136"/>
      <c r="AA182" s="136"/>
      <c r="AB182" s="136"/>
      <c r="AC182" s="136"/>
      <c r="AD182" s="136"/>
      <c r="AE182" s="136"/>
      <c r="AF182" s="136"/>
      <c r="AG182" s="136"/>
      <c r="AH182" s="136"/>
      <c r="AI182" s="136"/>
      <c r="AJ182" s="136"/>
      <c r="AK182" s="136"/>
      <c r="AL182" s="136"/>
      <c r="AM182" s="136"/>
      <c r="AN182" s="136"/>
      <c r="AO182" s="136"/>
      <c r="AP182" s="136"/>
      <c r="AQ182" s="136"/>
      <c r="AR182" s="136"/>
      <c r="AS182" s="136"/>
    </row>
    <row r="183" spans="2:46" s="78" customFormat="1" ht="160" customHeight="1" x14ac:dyDescent="0.35">
      <c r="B183" s="306"/>
      <c r="C183" s="307"/>
      <c r="D183" s="307"/>
      <c r="E183" s="308"/>
      <c r="F183" s="308"/>
      <c r="G183" s="308"/>
      <c r="H183" s="308"/>
      <c r="I183" s="308"/>
      <c r="J183" s="58"/>
      <c r="K183" s="25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row>
    <row r="184" spans="2:46" s="78" customFormat="1" ht="160" customHeight="1" x14ac:dyDescent="0.35">
      <c r="B184" s="306"/>
      <c r="C184" s="307"/>
      <c r="D184" s="307"/>
      <c r="E184" s="308"/>
      <c r="F184" s="308"/>
      <c r="G184" s="308"/>
      <c r="H184" s="308"/>
      <c r="I184" s="308"/>
      <c r="J184" s="58"/>
      <c r="K184" s="251"/>
      <c r="L184" s="29"/>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row>
    <row r="185" spans="2:46" s="78" customFormat="1" ht="160" customHeight="1" x14ac:dyDescent="0.35">
      <c r="B185" s="306"/>
      <c r="C185" s="307"/>
      <c r="D185" s="307"/>
      <c r="E185" s="308"/>
      <c r="F185" s="308"/>
      <c r="G185" s="308"/>
      <c r="H185" s="308"/>
      <c r="I185" s="308"/>
      <c r="J185" s="58"/>
      <c r="K185" s="251"/>
      <c r="L185" s="127"/>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row>
    <row r="186" spans="2:46" s="78" customFormat="1" ht="160" customHeight="1" x14ac:dyDescent="0.35">
      <c r="B186" s="306"/>
      <c r="C186" s="307"/>
      <c r="D186" s="307"/>
      <c r="E186" s="308"/>
      <c r="F186" s="308"/>
      <c r="G186" s="308"/>
      <c r="H186" s="308"/>
      <c r="I186" s="308"/>
      <c r="J186" s="58"/>
      <c r="K186" s="251"/>
      <c r="L186" s="127"/>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c r="AQ186" s="41"/>
      <c r="AR186" s="41"/>
      <c r="AS186" s="41"/>
      <c r="AT186" s="41"/>
    </row>
    <row r="187" spans="2:46" s="41" customFormat="1" ht="36" customHeight="1" x14ac:dyDescent="0.35">
      <c r="B187" s="302" t="s">
        <v>235</v>
      </c>
      <c r="C187" s="303"/>
      <c r="D187" s="303"/>
      <c r="E187" s="303"/>
      <c r="F187" s="303"/>
      <c r="G187" s="303"/>
      <c r="H187" s="303"/>
      <c r="I187" s="303"/>
      <c r="J187" s="304"/>
      <c r="K187" s="152">
        <f>ROUND(SUMIF(J160:J186,AH2,K160:K186),0)</f>
        <v>0</v>
      </c>
    </row>
    <row r="188" spans="2:46" s="41" customFormat="1" ht="36" customHeight="1" x14ac:dyDescent="0.35">
      <c r="B188" s="302" t="s">
        <v>166</v>
      </c>
      <c r="C188" s="303"/>
      <c r="D188" s="303"/>
      <c r="E188" s="303"/>
      <c r="F188" s="303"/>
      <c r="G188" s="303"/>
      <c r="H188" s="303"/>
      <c r="I188" s="303"/>
      <c r="J188" s="304"/>
      <c r="K188" s="152">
        <f>ROUND(SUMIF(J160:J186,AH3,K160:K186),0)</f>
        <v>0</v>
      </c>
    </row>
    <row r="189" spans="2:46" s="41" customFormat="1" ht="36" customHeight="1" x14ac:dyDescent="0.35">
      <c r="B189" s="302" t="s">
        <v>215</v>
      </c>
      <c r="C189" s="303"/>
      <c r="D189" s="303"/>
      <c r="E189" s="303"/>
      <c r="F189" s="303"/>
      <c r="G189" s="303"/>
      <c r="H189" s="303"/>
      <c r="I189" s="303"/>
      <c r="J189" s="304"/>
      <c r="K189" s="152">
        <f>SUM(K187:K188)</f>
        <v>0</v>
      </c>
    </row>
    <row r="192" spans="2:46" s="41" customFormat="1" ht="36" customHeight="1" x14ac:dyDescent="0.95">
      <c r="B192" s="46" t="s">
        <v>106</v>
      </c>
      <c r="C192" s="47"/>
      <c r="D192" s="47"/>
      <c r="E192" s="47"/>
      <c r="F192" s="47"/>
      <c r="G192" s="47"/>
      <c r="H192" s="47"/>
      <c r="I192" s="47"/>
      <c r="J192" s="47"/>
      <c r="K192" s="47"/>
      <c r="L192" s="76"/>
      <c r="M192" s="76"/>
      <c r="N192" s="76"/>
      <c r="O192" s="76"/>
      <c r="P192" s="76"/>
      <c r="Q192" s="76"/>
      <c r="R192" s="76"/>
      <c r="S192" s="76"/>
    </row>
    <row r="193" spans="2:12" s="41" customFormat="1" ht="36" customHeight="1" x14ac:dyDescent="0.4">
      <c r="B193" s="40"/>
      <c r="C193" s="40"/>
      <c r="D193" s="40"/>
      <c r="E193" s="40"/>
      <c r="F193" s="40"/>
      <c r="G193" s="40"/>
      <c r="H193" s="40"/>
      <c r="I193" s="40"/>
      <c r="J193" s="40"/>
    </row>
    <row r="194" spans="2:12" ht="36" customHeight="1" x14ac:dyDescent="0.4">
      <c r="B194" s="387" t="s">
        <v>232</v>
      </c>
      <c r="C194" s="388"/>
      <c r="D194" s="388"/>
      <c r="E194" s="140"/>
      <c r="F194" s="140"/>
      <c r="G194" s="140"/>
      <c r="H194" s="140"/>
      <c r="I194" s="51"/>
      <c r="J194" s="41"/>
      <c r="K194" s="41"/>
      <c r="L194" s="41"/>
    </row>
    <row r="195" spans="2:12" ht="36" customHeight="1" x14ac:dyDescent="0.4">
      <c r="B195" s="137"/>
      <c r="C195" s="137"/>
      <c r="D195" s="137"/>
      <c r="E195" s="137"/>
      <c r="F195" s="137"/>
      <c r="G195" s="137"/>
      <c r="H195" s="137"/>
      <c r="I195" s="51"/>
      <c r="J195" s="41"/>
      <c r="K195" s="41"/>
      <c r="L195" s="41"/>
    </row>
    <row r="196" spans="2:12" ht="42" customHeight="1" x14ac:dyDescent="0.35">
      <c r="B196" s="305" t="s">
        <v>219</v>
      </c>
      <c r="C196" s="305"/>
      <c r="D196" s="305"/>
      <c r="E196" s="305"/>
      <c r="F196" s="305"/>
      <c r="G196" s="305"/>
      <c r="H196" s="305"/>
      <c r="I196" s="305"/>
      <c r="J196" s="305"/>
      <c r="K196" s="305"/>
      <c r="L196" s="305"/>
    </row>
    <row r="197" spans="2:12" ht="36" customHeight="1" x14ac:dyDescent="0.35">
      <c r="B197" s="141"/>
      <c r="C197" s="141"/>
      <c r="D197" s="141"/>
      <c r="E197" s="141"/>
      <c r="F197" s="141"/>
      <c r="G197" s="141"/>
      <c r="H197" s="141"/>
      <c r="I197" s="41"/>
      <c r="J197" s="41"/>
      <c r="K197" s="41"/>
      <c r="L197" s="41"/>
    </row>
    <row r="198" spans="2:12" ht="36" customHeight="1" x14ac:dyDescent="0.4">
      <c r="B198" s="136" t="s">
        <v>216</v>
      </c>
      <c r="C198" s="127"/>
      <c r="D198" s="127"/>
      <c r="E198" s="127"/>
      <c r="F198" s="127"/>
      <c r="G198" s="127"/>
      <c r="H198" s="127"/>
      <c r="I198" s="41"/>
      <c r="J198" s="41"/>
      <c r="K198" s="41"/>
      <c r="L198" s="41"/>
    </row>
    <row r="199" spans="2:12" ht="36" customHeight="1" x14ac:dyDescent="0.35">
      <c r="B199" s="197"/>
      <c r="C199" s="91"/>
      <c r="D199" s="91"/>
      <c r="E199" s="91"/>
      <c r="F199" s="91"/>
      <c r="G199" s="91"/>
      <c r="H199" s="91"/>
      <c r="I199" s="41"/>
      <c r="J199" s="41"/>
      <c r="K199" s="41"/>
      <c r="L199" s="41"/>
    </row>
    <row r="200" spans="2:12" ht="36" customHeight="1" x14ac:dyDescent="0.35">
      <c r="B200" s="41"/>
      <c r="C200" s="41"/>
      <c r="D200" s="41"/>
      <c r="E200" s="41"/>
      <c r="F200" s="41"/>
      <c r="G200" s="41"/>
      <c r="H200" s="41"/>
      <c r="I200" s="142"/>
      <c r="J200" s="41"/>
      <c r="K200" s="41"/>
      <c r="L200" s="41"/>
    </row>
    <row r="201" spans="2:12" ht="36" customHeight="1" x14ac:dyDescent="0.4">
      <c r="B201" s="136" t="s">
        <v>217</v>
      </c>
      <c r="C201" s="127"/>
      <c r="D201" s="127"/>
      <c r="E201" s="127"/>
      <c r="F201" s="127"/>
      <c r="G201" s="127"/>
      <c r="H201" s="127"/>
      <c r="I201" s="142"/>
      <c r="J201" s="41"/>
      <c r="K201" s="41"/>
      <c r="L201" s="41"/>
    </row>
    <row r="202" spans="2:12" ht="36" customHeight="1" x14ac:dyDescent="0.35">
      <c r="B202" s="287"/>
      <c r="C202" s="287"/>
      <c r="D202" s="287"/>
      <c r="E202" s="287"/>
      <c r="F202" s="287"/>
      <c r="G202" s="287"/>
      <c r="H202" s="287"/>
      <c r="I202" s="287"/>
      <c r="J202" s="287"/>
      <c r="K202" s="287"/>
      <c r="L202" s="287"/>
    </row>
    <row r="203" spans="2:12" ht="36" customHeight="1" x14ac:dyDescent="0.35">
      <c r="B203" s="287"/>
      <c r="C203" s="287"/>
      <c r="D203" s="287"/>
      <c r="E203" s="287"/>
      <c r="F203" s="287"/>
      <c r="G203" s="287"/>
      <c r="H203" s="287"/>
      <c r="I203" s="287"/>
      <c r="J203" s="287"/>
      <c r="K203" s="287"/>
      <c r="L203" s="287"/>
    </row>
    <row r="204" spans="2:12" ht="36" customHeight="1" x14ac:dyDescent="0.35">
      <c r="B204" s="287"/>
      <c r="C204" s="287"/>
      <c r="D204" s="287"/>
      <c r="E204" s="287"/>
      <c r="F204" s="287"/>
      <c r="G204" s="287"/>
      <c r="H204" s="287"/>
      <c r="I204" s="287"/>
      <c r="J204" s="287"/>
      <c r="K204" s="287"/>
      <c r="L204" s="287"/>
    </row>
    <row r="205" spans="2:12" ht="36" customHeight="1" x14ac:dyDescent="0.35">
      <c r="B205" s="287"/>
      <c r="C205" s="287"/>
      <c r="D205" s="287"/>
      <c r="E205" s="287"/>
      <c r="F205" s="287"/>
      <c r="G205" s="287"/>
      <c r="H205" s="287"/>
      <c r="I205" s="287"/>
      <c r="J205" s="287"/>
      <c r="K205" s="287"/>
      <c r="L205" s="287"/>
    </row>
    <row r="206" spans="2:12" ht="36" customHeight="1" x14ac:dyDescent="0.35">
      <c r="B206" s="287"/>
      <c r="C206" s="287"/>
      <c r="D206" s="287"/>
      <c r="E206" s="287"/>
      <c r="F206" s="287"/>
      <c r="G206" s="287"/>
      <c r="H206" s="287"/>
      <c r="I206" s="287"/>
      <c r="J206" s="287"/>
      <c r="K206" s="287"/>
      <c r="L206" s="287"/>
    </row>
    <row r="207" spans="2:12" ht="36" customHeight="1" x14ac:dyDescent="0.35">
      <c r="B207" s="138"/>
      <c r="C207" s="138"/>
      <c r="D207" s="138"/>
      <c r="E207" s="138"/>
      <c r="F207" s="138"/>
      <c r="G207" s="138"/>
      <c r="H207" s="138"/>
      <c r="I207" s="138"/>
      <c r="J207" s="41"/>
      <c r="K207" s="139"/>
      <c r="L207" s="41"/>
    </row>
    <row r="208" spans="2:12" ht="36" customHeight="1" x14ac:dyDescent="0.4">
      <c r="B208" s="188" t="s">
        <v>218</v>
      </c>
      <c r="C208" s="143"/>
      <c r="D208" s="143"/>
      <c r="E208" s="143"/>
      <c r="F208" s="143"/>
      <c r="G208" s="143"/>
      <c r="H208" s="143"/>
      <c r="I208" s="138"/>
      <c r="J208" s="41"/>
      <c r="K208" s="139"/>
      <c r="L208" s="41"/>
    </row>
    <row r="209" spans="2:12" ht="36" customHeight="1" x14ac:dyDescent="0.35">
      <c r="B209" s="288"/>
      <c r="C209" s="289"/>
      <c r="D209" s="289"/>
      <c r="E209" s="289"/>
      <c r="F209" s="289"/>
      <c r="G209" s="289"/>
      <c r="H209" s="289"/>
      <c r="I209" s="289"/>
      <c r="J209" s="289"/>
      <c r="K209" s="289"/>
      <c r="L209" s="290"/>
    </row>
    <row r="210" spans="2:12" ht="36" customHeight="1" x14ac:dyDescent="0.35">
      <c r="B210" s="291"/>
      <c r="C210" s="292"/>
      <c r="D210" s="292"/>
      <c r="E210" s="292"/>
      <c r="F210" s="292"/>
      <c r="G210" s="292"/>
      <c r="H210" s="292"/>
      <c r="I210" s="292"/>
      <c r="J210" s="292"/>
      <c r="K210" s="292"/>
      <c r="L210" s="293"/>
    </row>
    <row r="211" spans="2:12" ht="36" customHeight="1" x14ac:dyDescent="0.35">
      <c r="B211" s="291"/>
      <c r="C211" s="292"/>
      <c r="D211" s="292"/>
      <c r="E211" s="292"/>
      <c r="F211" s="292"/>
      <c r="G211" s="292"/>
      <c r="H211" s="292"/>
      <c r="I211" s="292"/>
      <c r="J211" s="292"/>
      <c r="K211" s="292"/>
      <c r="L211" s="293"/>
    </row>
    <row r="212" spans="2:12" ht="36" customHeight="1" x14ac:dyDescent="0.35">
      <c r="B212" s="291"/>
      <c r="C212" s="292"/>
      <c r="D212" s="292"/>
      <c r="E212" s="292"/>
      <c r="F212" s="292"/>
      <c r="G212" s="292"/>
      <c r="H212" s="292"/>
      <c r="I212" s="292"/>
      <c r="J212" s="292"/>
      <c r="K212" s="292"/>
      <c r="L212" s="293"/>
    </row>
    <row r="213" spans="2:12" ht="36" customHeight="1" x14ac:dyDescent="0.35">
      <c r="B213" s="294"/>
      <c r="C213" s="295"/>
      <c r="D213" s="295"/>
      <c r="E213" s="295"/>
      <c r="F213" s="295"/>
      <c r="G213" s="295"/>
      <c r="H213" s="295"/>
      <c r="I213" s="295"/>
      <c r="J213" s="295"/>
      <c r="K213" s="295"/>
      <c r="L213" s="296"/>
    </row>
    <row r="214" spans="2:12" ht="36" customHeight="1" x14ac:dyDescent="0.35">
      <c r="B214" s="141"/>
      <c r="C214" s="141"/>
      <c r="D214" s="141"/>
      <c r="E214" s="141"/>
      <c r="F214" s="141"/>
      <c r="G214" s="141"/>
      <c r="H214" s="141"/>
      <c r="I214" s="144"/>
      <c r="J214" s="142"/>
      <c r="K214" s="41"/>
      <c r="L214" s="41"/>
    </row>
    <row r="215" spans="2:12" ht="36" customHeight="1" thickBot="1" x14ac:dyDescent="0.45">
      <c r="B215" s="101"/>
      <c r="C215" s="101"/>
      <c r="D215" s="101"/>
      <c r="E215" s="101"/>
      <c r="F215" s="101"/>
      <c r="G215" s="101"/>
      <c r="H215" s="101"/>
      <c r="I215" s="145"/>
      <c r="J215" s="145"/>
      <c r="K215" s="145"/>
      <c r="L215" s="145"/>
    </row>
    <row r="216" spans="2:12" ht="36" customHeight="1" x14ac:dyDescent="0.35">
      <c r="B216" s="297"/>
      <c r="C216" s="297"/>
      <c r="D216" s="297"/>
      <c r="E216" s="297"/>
      <c r="F216" s="297"/>
      <c r="G216" s="297"/>
      <c r="H216" s="297"/>
      <c r="I216" s="297"/>
      <c r="J216" s="297"/>
      <c r="K216" s="297"/>
      <c r="L216" s="297"/>
    </row>
    <row r="217" spans="2:12" ht="36" customHeight="1" x14ac:dyDescent="0.35">
      <c r="B217" s="192"/>
      <c r="C217" s="192"/>
      <c r="D217" s="192"/>
      <c r="E217" s="192"/>
      <c r="F217" s="192"/>
      <c r="G217" s="192"/>
      <c r="H217" s="192"/>
      <c r="I217" s="192"/>
      <c r="J217" s="192"/>
      <c r="K217" s="192"/>
      <c r="L217" s="192"/>
    </row>
    <row r="218" spans="2:12" ht="36" customHeight="1" x14ac:dyDescent="0.4">
      <c r="B218" s="41"/>
      <c r="C218" s="41"/>
      <c r="D218" s="41"/>
      <c r="E218" s="41"/>
      <c r="F218" s="41"/>
      <c r="G218" s="298" t="s">
        <v>233</v>
      </c>
      <c r="H218" s="298"/>
      <c r="I218" s="299"/>
      <c r="J218" s="172"/>
      <c r="K218" s="41"/>
      <c r="L218" s="41"/>
    </row>
    <row r="219" spans="2:12" ht="36" customHeight="1" x14ac:dyDescent="0.4">
      <c r="B219" s="146"/>
      <c r="C219" s="146"/>
      <c r="D219" s="146"/>
      <c r="E219" s="146"/>
      <c r="F219" s="146"/>
      <c r="G219" s="146"/>
      <c r="H219" s="147"/>
      <c r="I219" s="147"/>
      <c r="J219" s="174">
        <f>ROUND(J218,0)</f>
        <v>0</v>
      </c>
      <c r="K219" s="41"/>
      <c r="L219" s="41"/>
    </row>
    <row r="220" spans="2:12" ht="36" customHeight="1" x14ac:dyDescent="0.4">
      <c r="B220" s="41"/>
      <c r="C220" s="41"/>
      <c r="D220" s="41"/>
      <c r="E220" s="41"/>
      <c r="F220" s="41"/>
      <c r="G220" s="41"/>
      <c r="H220" s="300" t="s">
        <v>220</v>
      </c>
      <c r="I220" s="301"/>
      <c r="J220" s="172"/>
      <c r="K220" s="148"/>
      <c r="L220" s="148"/>
    </row>
    <row r="221" spans="2:12" ht="36" customHeight="1" x14ac:dyDescent="0.4">
      <c r="B221" s="149"/>
      <c r="C221" s="149"/>
      <c r="D221" s="149"/>
      <c r="E221" s="149"/>
      <c r="F221" s="149"/>
      <c r="G221" s="149"/>
      <c r="H221" s="150"/>
      <c r="I221" s="79"/>
      <c r="J221" s="151">
        <f>ROUND(J220,0)</f>
        <v>0</v>
      </c>
      <c r="K221" s="148"/>
      <c r="L221" s="148"/>
    </row>
    <row r="222" spans="2:12" ht="36" customHeight="1" x14ac:dyDescent="0.4">
      <c r="B222" s="41"/>
      <c r="C222" s="41"/>
      <c r="D222" s="41"/>
      <c r="E222" s="41"/>
      <c r="F222" s="41"/>
      <c r="G222" s="41"/>
      <c r="H222" s="300" t="s">
        <v>221</v>
      </c>
      <c r="I222" s="301"/>
      <c r="J222" s="152">
        <f>ROUND((J219+J221),0)</f>
        <v>0</v>
      </c>
      <c r="K222" s="153"/>
      <c r="L222" s="153"/>
    </row>
  </sheetData>
  <sheetProtection algorithmName="SHA-512" hashValue="+ohHUfprQdYjOsIiyme4vTnWQHUAo0ebjylvFMsglZYYtnWYmjLybjcMnfw8wlCOoO3PN15Ko1uZCieYB6cbxA==" saltValue="IZgbNGrfp8I1vKrbkr2dgg==" spinCount="100000" sheet="1" objects="1" scenarios="1" formatCells="0" formatRows="0" insertRows="0"/>
  <mergeCells count="228">
    <mergeCell ref="H220:I220"/>
    <mergeCell ref="H222:I222"/>
    <mergeCell ref="B189:J189"/>
    <mergeCell ref="B196:L196"/>
    <mergeCell ref="B202:L206"/>
    <mergeCell ref="B209:L213"/>
    <mergeCell ref="B216:L216"/>
    <mergeCell ref="G218:I218"/>
    <mergeCell ref="B185:D185"/>
    <mergeCell ref="E185:I185"/>
    <mergeCell ref="B186:D186"/>
    <mergeCell ref="E186:I186"/>
    <mergeCell ref="B187:J187"/>
    <mergeCell ref="B188:J188"/>
    <mergeCell ref="B182:D182"/>
    <mergeCell ref="E182:I182"/>
    <mergeCell ref="B183:D183"/>
    <mergeCell ref="E183:I183"/>
    <mergeCell ref="B184:D184"/>
    <mergeCell ref="E184:I184"/>
    <mergeCell ref="B179:D179"/>
    <mergeCell ref="E179:I179"/>
    <mergeCell ref="B180:D180"/>
    <mergeCell ref="E180:I180"/>
    <mergeCell ref="B181:D181"/>
    <mergeCell ref="E181:I181"/>
    <mergeCell ref="B176:D176"/>
    <mergeCell ref="E176:I176"/>
    <mergeCell ref="B177:D177"/>
    <mergeCell ref="E177:I177"/>
    <mergeCell ref="B178:D178"/>
    <mergeCell ref="E178:I178"/>
    <mergeCell ref="E172:I172"/>
    <mergeCell ref="E173:I173"/>
    <mergeCell ref="B174:D174"/>
    <mergeCell ref="E174:I174"/>
    <mergeCell ref="B175:D175"/>
    <mergeCell ref="E175:I175"/>
    <mergeCell ref="B168:D168"/>
    <mergeCell ref="E168:I168"/>
    <mergeCell ref="B169:D169"/>
    <mergeCell ref="E169:I169"/>
    <mergeCell ref="E170:I170"/>
    <mergeCell ref="E171:I171"/>
    <mergeCell ref="B165:D165"/>
    <mergeCell ref="E165:I165"/>
    <mergeCell ref="B166:D166"/>
    <mergeCell ref="E166:I166"/>
    <mergeCell ref="B167:D167"/>
    <mergeCell ref="E167:I167"/>
    <mergeCell ref="B162:D162"/>
    <mergeCell ref="E162:I162"/>
    <mergeCell ref="B163:D163"/>
    <mergeCell ref="E163:I163"/>
    <mergeCell ref="B164:D164"/>
    <mergeCell ref="E164:I164"/>
    <mergeCell ref="B159:D159"/>
    <mergeCell ref="E159:I159"/>
    <mergeCell ref="B160:D160"/>
    <mergeCell ref="E160:I160"/>
    <mergeCell ref="B161:D161"/>
    <mergeCell ref="E161:I161"/>
    <mergeCell ref="B150:D150"/>
    <mergeCell ref="F150:I150"/>
    <mergeCell ref="J150:N150"/>
    <mergeCell ref="B151:R151"/>
    <mergeCell ref="B152:R152"/>
    <mergeCell ref="B153:R153"/>
    <mergeCell ref="B148:D148"/>
    <mergeCell ref="F148:I148"/>
    <mergeCell ref="J148:N148"/>
    <mergeCell ref="B149:D149"/>
    <mergeCell ref="F149:I149"/>
    <mergeCell ref="J149:N149"/>
    <mergeCell ref="B146:D146"/>
    <mergeCell ref="F146:I146"/>
    <mergeCell ref="J146:N146"/>
    <mergeCell ref="B147:D147"/>
    <mergeCell ref="F147:I147"/>
    <mergeCell ref="J147:N147"/>
    <mergeCell ref="B136:E136"/>
    <mergeCell ref="F136:I136"/>
    <mergeCell ref="B137:J137"/>
    <mergeCell ref="B138:J138"/>
    <mergeCell ref="B139:J139"/>
    <mergeCell ref="B145:D145"/>
    <mergeCell ref="F145:I145"/>
    <mergeCell ref="J145:N145"/>
    <mergeCell ref="B133:E133"/>
    <mergeCell ref="F133:I133"/>
    <mergeCell ref="B134:E134"/>
    <mergeCell ref="F134:I134"/>
    <mergeCell ref="B135:E135"/>
    <mergeCell ref="F135:I135"/>
    <mergeCell ref="B130:E130"/>
    <mergeCell ref="F130:I130"/>
    <mergeCell ref="B131:E131"/>
    <mergeCell ref="F131:I131"/>
    <mergeCell ref="B132:E132"/>
    <mergeCell ref="F132:I132"/>
    <mergeCell ref="B127:E127"/>
    <mergeCell ref="F127:I127"/>
    <mergeCell ref="B128:E128"/>
    <mergeCell ref="F128:I128"/>
    <mergeCell ref="B129:E129"/>
    <mergeCell ref="F129:I129"/>
    <mergeCell ref="B124:E124"/>
    <mergeCell ref="F124:I124"/>
    <mergeCell ref="B125:E125"/>
    <mergeCell ref="F125:I125"/>
    <mergeCell ref="B126:E126"/>
    <mergeCell ref="F126:I126"/>
    <mergeCell ref="B121:E121"/>
    <mergeCell ref="F121:I121"/>
    <mergeCell ref="B122:E122"/>
    <mergeCell ref="F122:I122"/>
    <mergeCell ref="B123:E123"/>
    <mergeCell ref="F123:I123"/>
    <mergeCell ref="B111:E111"/>
    <mergeCell ref="F111:I111"/>
    <mergeCell ref="B112:L112"/>
    <mergeCell ref="B113:L113"/>
    <mergeCell ref="B114:L114"/>
    <mergeCell ref="B120:E120"/>
    <mergeCell ref="F120:I120"/>
    <mergeCell ref="B108:E108"/>
    <mergeCell ref="F108:I108"/>
    <mergeCell ref="B109:E109"/>
    <mergeCell ref="F109:I109"/>
    <mergeCell ref="B110:E110"/>
    <mergeCell ref="F110:I110"/>
    <mergeCell ref="L100:M100"/>
    <mergeCell ref="L101:M101"/>
    <mergeCell ref="B104:S104"/>
    <mergeCell ref="B106:L106"/>
    <mergeCell ref="B107:E107"/>
    <mergeCell ref="F107:I107"/>
    <mergeCell ref="B92:H92"/>
    <mergeCell ref="B93:H93"/>
    <mergeCell ref="B94:M94"/>
    <mergeCell ref="B95:M95"/>
    <mergeCell ref="B96:M96"/>
    <mergeCell ref="L99:M99"/>
    <mergeCell ref="B86:H86"/>
    <mergeCell ref="B87:H87"/>
    <mergeCell ref="B88:H88"/>
    <mergeCell ref="B89:H89"/>
    <mergeCell ref="B90:H90"/>
    <mergeCell ref="B91:H91"/>
    <mergeCell ref="B78:E78"/>
    <mergeCell ref="F78:I78"/>
    <mergeCell ref="B79:R79"/>
    <mergeCell ref="B80:R80"/>
    <mergeCell ref="B81:R81"/>
    <mergeCell ref="B84:D84"/>
    <mergeCell ref="B75:E75"/>
    <mergeCell ref="F75:I75"/>
    <mergeCell ref="B76:E76"/>
    <mergeCell ref="F76:I76"/>
    <mergeCell ref="B77:E77"/>
    <mergeCell ref="F77:I77"/>
    <mergeCell ref="B72:E72"/>
    <mergeCell ref="F72:I72"/>
    <mergeCell ref="B73:E73"/>
    <mergeCell ref="F73:I73"/>
    <mergeCell ref="B74:E74"/>
    <mergeCell ref="F74:I74"/>
    <mergeCell ref="B69:E69"/>
    <mergeCell ref="F69:I69"/>
    <mergeCell ref="B70:E70"/>
    <mergeCell ref="F70:I70"/>
    <mergeCell ref="B71:E71"/>
    <mergeCell ref="F71:I71"/>
    <mergeCell ref="P50:Q50"/>
    <mergeCell ref="P51:Q51"/>
    <mergeCell ref="B53:N57"/>
    <mergeCell ref="B66:S66"/>
    <mergeCell ref="B68:E68"/>
    <mergeCell ref="F68:I68"/>
    <mergeCell ref="B41:P41"/>
    <mergeCell ref="N44:Q44"/>
    <mergeCell ref="P45:Q45"/>
    <mergeCell ref="P46:Q46"/>
    <mergeCell ref="N48:Q48"/>
    <mergeCell ref="P49:Q49"/>
    <mergeCell ref="B37:D37"/>
    <mergeCell ref="E37:L37"/>
    <mergeCell ref="B38:D38"/>
    <mergeCell ref="E38:L38"/>
    <mergeCell ref="B39:P39"/>
    <mergeCell ref="B40:P40"/>
    <mergeCell ref="B34:D34"/>
    <mergeCell ref="E34:L34"/>
    <mergeCell ref="B35:D35"/>
    <mergeCell ref="E35:L35"/>
    <mergeCell ref="B36:D36"/>
    <mergeCell ref="E36:L36"/>
    <mergeCell ref="B31:D31"/>
    <mergeCell ref="E31:L31"/>
    <mergeCell ref="B32:D32"/>
    <mergeCell ref="E32:L32"/>
    <mergeCell ref="B33:D33"/>
    <mergeCell ref="E33:L33"/>
    <mergeCell ref="B28:D28"/>
    <mergeCell ref="E28:L28"/>
    <mergeCell ref="B29:D29"/>
    <mergeCell ref="E29:L29"/>
    <mergeCell ref="B30:D30"/>
    <mergeCell ref="E30:L30"/>
    <mergeCell ref="B25:D25"/>
    <mergeCell ref="E25:L25"/>
    <mergeCell ref="B26:D26"/>
    <mergeCell ref="E26:L26"/>
    <mergeCell ref="B27:D27"/>
    <mergeCell ref="E27:L27"/>
    <mergeCell ref="B22:D22"/>
    <mergeCell ref="E22:L22"/>
    <mergeCell ref="B23:D23"/>
    <mergeCell ref="E23:L23"/>
    <mergeCell ref="B24:D24"/>
    <mergeCell ref="E24:L24"/>
    <mergeCell ref="D5:E5"/>
    <mergeCell ref="H8:I8"/>
    <mergeCell ref="J8:M8"/>
    <mergeCell ref="H9:I9"/>
    <mergeCell ref="J9:M9"/>
    <mergeCell ref="H10:I10"/>
    <mergeCell ref="J10:M10"/>
  </mergeCells>
  <dataValidations count="3">
    <dataValidation type="list" allowBlank="1" showInputMessage="1" showErrorMessage="1" sqref="O146:O150" xr:uid="{2D527933-2043-41E4-82E6-B49CB6CDAF64}">
      <formula1>$AI$2:$AI$7</formula1>
    </dataValidation>
    <dataValidation type="list" allowBlank="1" showInputMessage="1" showErrorMessage="1" sqref="E146:E150" xr:uid="{547188A6-E6B9-4E48-9315-5FD286103CDA}">
      <formula1>$AK$2:$AK$4</formula1>
    </dataValidation>
    <dataValidation type="list" allowBlank="1" showInputMessage="1" showErrorMessage="1" sqref="P23:P38 J121:J136 R69:R78 R146:R150 L108:L111 M87:M93 J160:J186" xr:uid="{3FF02FBD-E56E-49F6-8C45-22444AEA7494}">
      <formula1>$AH$2:$AH$3</formula1>
    </dataValidation>
  </dataValidations>
  <pageMargins left="0.7" right="0.7" top="0.75" bottom="0.75" header="0.3" footer="0.3"/>
  <pageSetup scale="29" fitToHeight="0" orientation="landscape" r:id="rId1"/>
  <rowBreaks count="10" manualBreakCount="10">
    <brk id="18" min="1" max="18" man="1"/>
    <brk id="41" min="1" max="18" man="1"/>
    <brk id="59" min="1" max="18" man="1"/>
    <brk id="83" min="1" max="18" man="1"/>
    <brk id="116" min="1" max="18" man="1"/>
    <brk id="141" min="1" max="18" man="1"/>
    <brk id="155" min="1" max="18" man="1"/>
    <brk id="175" min="1" max="18" man="1"/>
    <brk id="191" min="1" max="18" man="1"/>
    <brk id="193" min="1"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44033" r:id="rId4" name="Option Button 1">
              <controlPr defaultSize="0" autoFill="0" autoLine="0" autoPict="0">
                <anchor moveWithCells="1">
                  <from>
                    <xdr:col>9</xdr:col>
                    <xdr:colOff>31750</xdr:colOff>
                    <xdr:row>60</xdr:row>
                    <xdr:rowOff>298450</xdr:rowOff>
                  </from>
                  <to>
                    <xdr:col>9</xdr:col>
                    <xdr:colOff>704850</xdr:colOff>
                    <xdr:row>62</xdr:row>
                    <xdr:rowOff>171450</xdr:rowOff>
                  </to>
                </anchor>
              </controlPr>
            </control>
          </mc:Choice>
        </mc:AlternateContent>
        <mc:AlternateContent xmlns:mc="http://schemas.openxmlformats.org/markup-compatibility/2006">
          <mc:Choice Requires="x14">
            <control shapeId="44034" r:id="rId5" name="Option Button 2">
              <controlPr defaultSize="0" autoFill="0" autoLine="0" autoPict="0">
                <anchor moveWithCells="1">
                  <from>
                    <xdr:col>9</xdr:col>
                    <xdr:colOff>38100</xdr:colOff>
                    <xdr:row>62</xdr:row>
                    <xdr:rowOff>400050</xdr:rowOff>
                  </from>
                  <to>
                    <xdr:col>9</xdr:col>
                    <xdr:colOff>374650</xdr:colOff>
                    <xdr:row>64</xdr:row>
                    <xdr:rowOff>69850</xdr:rowOff>
                  </to>
                </anchor>
              </controlPr>
            </control>
          </mc:Choice>
        </mc:AlternateContent>
        <mc:AlternateContent xmlns:mc="http://schemas.openxmlformats.org/markup-compatibility/2006">
          <mc:Choice Requires="x14">
            <control shapeId="44035" r:id="rId6" name="Option Button 3">
              <controlPr defaultSize="0" autoFill="0" autoLine="0" autoPict="0">
                <anchor moveWithCells="1">
                  <from>
                    <xdr:col>1</xdr:col>
                    <xdr:colOff>0</xdr:colOff>
                    <xdr:row>193</xdr:row>
                    <xdr:rowOff>0</xdr:rowOff>
                  </from>
                  <to>
                    <xdr:col>1</xdr:col>
                    <xdr:colOff>38100</xdr:colOff>
                    <xdr:row>194</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DD4CD-ECB7-481C-AE3C-A342CB3E3290}">
  <sheetPr>
    <tabColor theme="9" tint="0.39997558519241921"/>
    <pageSetUpPr fitToPage="1"/>
  </sheetPr>
  <dimension ref="B2:AT222"/>
  <sheetViews>
    <sheetView zoomScale="57" zoomScaleNormal="57" workbookViewId="0">
      <selection activeCell="B2" sqref="B2"/>
    </sheetView>
  </sheetViews>
  <sheetFormatPr defaultColWidth="15.796875" defaultRowHeight="36" customHeight="1" x14ac:dyDescent="0.35"/>
  <cols>
    <col min="1" max="1" width="5.46484375" style="28" customWidth="1"/>
    <col min="2" max="2" width="23.19921875" style="28" customWidth="1"/>
    <col min="3" max="3" width="19.06640625" style="28" customWidth="1"/>
    <col min="4" max="4" width="18.796875" style="28" customWidth="1"/>
    <col min="5" max="5" width="19.59765625" style="28" customWidth="1"/>
    <col min="6" max="6" width="19.19921875" style="28" customWidth="1"/>
    <col min="7" max="7" width="15.796875" style="28"/>
    <col min="8" max="8" width="14.3984375" style="28" customWidth="1"/>
    <col min="9" max="9" width="34.6640625" style="28" customWidth="1"/>
    <col min="10" max="15" width="15.796875" style="28"/>
    <col min="16" max="16" width="18.19921875" style="28" customWidth="1"/>
    <col min="17" max="32" width="15.796875" style="28"/>
    <col min="33" max="33" width="8.19921875" style="28" customWidth="1"/>
    <col min="34" max="34" width="32.59765625" style="28" customWidth="1"/>
    <col min="35" max="35" width="15.796875" style="28"/>
    <col min="36" max="36" width="24.19921875" style="28" customWidth="1"/>
    <col min="37" max="16384" width="15.796875" style="28"/>
  </cols>
  <sheetData>
    <row r="2" spans="2:37" ht="36" customHeight="1" x14ac:dyDescent="0.35">
      <c r="B2" s="25" t="s">
        <v>226</v>
      </c>
      <c r="C2" s="26"/>
      <c r="D2" s="27"/>
      <c r="E2" s="27"/>
      <c r="F2" s="191"/>
      <c r="G2" s="27"/>
      <c r="H2" s="27"/>
      <c r="I2" s="27"/>
      <c r="J2" s="27"/>
      <c r="K2" s="27"/>
      <c r="L2" s="27"/>
      <c r="AH2" s="29" t="s">
        <v>145</v>
      </c>
      <c r="AI2" s="28" t="s">
        <v>146</v>
      </c>
      <c r="AJ2" s="28" t="s">
        <v>147</v>
      </c>
      <c r="AK2" s="28" t="s">
        <v>148</v>
      </c>
    </row>
    <row r="3" spans="2:37" ht="36" customHeight="1" x14ac:dyDescent="0.4">
      <c r="B3" s="26"/>
      <c r="C3" s="26"/>
      <c r="D3" s="26"/>
      <c r="E3" s="255"/>
      <c r="F3" s="255"/>
      <c r="G3" s="255"/>
      <c r="H3" s="255"/>
      <c r="AH3" s="29" t="s">
        <v>149</v>
      </c>
      <c r="AI3" s="28" t="s">
        <v>150</v>
      </c>
      <c r="AJ3" s="28" t="s">
        <v>151</v>
      </c>
      <c r="AK3" s="28" t="s">
        <v>152</v>
      </c>
    </row>
    <row r="4" spans="2:37" ht="36" customHeight="1" x14ac:dyDescent="0.4">
      <c r="B4" s="30" t="s">
        <v>23</v>
      </c>
      <c r="C4" s="31"/>
      <c r="D4" s="31"/>
      <c r="E4" s="32"/>
      <c r="F4" s="32"/>
      <c r="G4" s="32"/>
      <c r="H4" s="32"/>
      <c r="I4" s="33"/>
      <c r="J4" s="33"/>
      <c r="K4" s="33"/>
      <c r="L4" s="33"/>
      <c r="M4" s="33"/>
      <c r="N4" s="33"/>
      <c r="O4" s="33"/>
      <c r="P4" s="33"/>
      <c r="Q4" s="33"/>
      <c r="R4" s="33"/>
      <c r="S4" s="33"/>
      <c r="AI4" s="28" t="s">
        <v>153</v>
      </c>
      <c r="AK4" s="28" t="s">
        <v>154</v>
      </c>
    </row>
    <row r="5" spans="2:37" ht="36" customHeight="1" thickBot="1" x14ac:dyDescent="0.45">
      <c r="B5" s="255"/>
      <c r="C5" s="255"/>
      <c r="D5" s="375" t="s">
        <v>155</v>
      </c>
      <c r="E5" s="375"/>
      <c r="F5" s="255"/>
      <c r="G5" s="255"/>
      <c r="H5" s="255"/>
      <c r="AI5" s="28" t="s">
        <v>156</v>
      </c>
    </row>
    <row r="6" spans="2:37" ht="61.5" customHeight="1" x14ac:dyDescent="0.4">
      <c r="B6" s="223" t="s">
        <v>12</v>
      </c>
      <c r="C6" s="224" t="s">
        <v>124</v>
      </c>
      <c r="D6" s="218" t="s">
        <v>125</v>
      </c>
      <c r="E6" s="34" t="s">
        <v>237</v>
      </c>
      <c r="F6" s="35" t="s">
        <v>126</v>
      </c>
      <c r="G6" s="36"/>
      <c r="H6" s="199"/>
      <c r="I6" s="200"/>
      <c r="J6" s="200"/>
      <c r="K6" s="200"/>
      <c r="L6" s="200"/>
      <c r="AI6" s="28" t="s">
        <v>157</v>
      </c>
    </row>
    <row r="7" spans="2:37" ht="54" customHeight="1" thickBot="1" x14ac:dyDescent="0.4">
      <c r="B7" s="225" t="s">
        <v>39</v>
      </c>
      <c r="C7" s="226">
        <f>Q39-D7</f>
        <v>0</v>
      </c>
      <c r="D7" s="37"/>
      <c r="E7" s="226">
        <f>Q40</f>
        <v>0</v>
      </c>
      <c r="F7" s="229">
        <f>SUM(C7:E7)</f>
        <v>0</v>
      </c>
      <c r="G7" s="39"/>
      <c r="H7" s="201"/>
      <c r="I7" s="1"/>
      <c r="J7" s="198"/>
      <c r="K7" s="198"/>
      <c r="L7" s="198"/>
      <c r="M7" s="198"/>
      <c r="AI7" s="28" t="s">
        <v>158</v>
      </c>
    </row>
    <row r="8" spans="2:37" ht="52.5" customHeight="1" x14ac:dyDescent="0.35">
      <c r="B8" s="225" t="s">
        <v>128</v>
      </c>
      <c r="C8" s="226">
        <f>IFERROR(P49-D8,0)</f>
        <v>0</v>
      </c>
      <c r="D8" s="37"/>
      <c r="E8" s="226">
        <f>IFERROR(P50,0)</f>
        <v>0</v>
      </c>
      <c r="F8" s="229">
        <f t="shared" ref="F8:F15" si="0">SUM(C8:E8)</f>
        <v>0</v>
      </c>
      <c r="G8" s="39"/>
      <c r="H8" s="376" t="s">
        <v>116</v>
      </c>
      <c r="I8" s="377"/>
      <c r="J8" s="378">
        <f>'Prevention Master Summary'!B6</f>
        <v>0</v>
      </c>
      <c r="K8" s="379"/>
      <c r="L8" s="379"/>
      <c r="M8" s="380"/>
      <c r="N8" s="204"/>
    </row>
    <row r="9" spans="2:37" ht="57" customHeight="1" x14ac:dyDescent="0.35">
      <c r="B9" s="225" t="s">
        <v>129</v>
      </c>
      <c r="C9" s="226">
        <f>N99-D9</f>
        <v>0</v>
      </c>
      <c r="D9" s="37"/>
      <c r="E9" s="226">
        <f>N100</f>
        <v>0</v>
      </c>
      <c r="F9" s="229">
        <f t="shared" si="0"/>
        <v>0</v>
      </c>
      <c r="G9" s="39"/>
      <c r="H9" s="376" t="s">
        <v>117</v>
      </c>
      <c r="I9" s="377"/>
      <c r="J9" s="381">
        <f>'Prevention Master Summary'!B7</f>
        <v>0</v>
      </c>
      <c r="K9" s="382"/>
      <c r="L9" s="382"/>
      <c r="M9" s="383"/>
      <c r="N9" s="160"/>
    </row>
    <row r="10" spans="2:37" ht="57" customHeight="1" thickBot="1" x14ac:dyDescent="0.4">
      <c r="B10" s="225" t="s">
        <v>130</v>
      </c>
      <c r="C10" s="226">
        <f>M112-D10</f>
        <v>0</v>
      </c>
      <c r="D10" s="37"/>
      <c r="E10" s="226">
        <f>M113</f>
        <v>0</v>
      </c>
      <c r="F10" s="229">
        <f t="shared" si="0"/>
        <v>0</v>
      </c>
      <c r="G10" s="39"/>
      <c r="H10" s="376" t="s">
        <v>120</v>
      </c>
      <c r="I10" s="377"/>
      <c r="J10" s="384">
        <f>'Prevention Master Summary'!B10</f>
        <v>0</v>
      </c>
      <c r="K10" s="385"/>
      <c r="L10" s="385"/>
      <c r="M10" s="386"/>
      <c r="N10" s="159"/>
    </row>
    <row r="11" spans="2:37" ht="51" customHeight="1" x14ac:dyDescent="0.35">
      <c r="B11" s="225" t="s">
        <v>131</v>
      </c>
      <c r="C11" s="226">
        <f>K137-D11</f>
        <v>0</v>
      </c>
      <c r="D11" s="37"/>
      <c r="E11" s="226">
        <f>K138</f>
        <v>0</v>
      </c>
      <c r="F11" s="229">
        <f t="shared" si="0"/>
        <v>0</v>
      </c>
      <c r="G11" s="39"/>
      <c r="H11" s="201"/>
      <c r="I11" s="203"/>
      <c r="J11" s="158"/>
      <c r="K11" s="161"/>
      <c r="L11" s="161"/>
      <c r="M11" s="161"/>
      <c r="N11" s="161"/>
    </row>
    <row r="12" spans="2:37" ht="55.5" customHeight="1" x14ac:dyDescent="0.35">
      <c r="B12" s="225" t="s">
        <v>132</v>
      </c>
      <c r="C12" s="226">
        <f>S151-D12</f>
        <v>0</v>
      </c>
      <c r="D12" s="37"/>
      <c r="E12" s="226">
        <f>S152</f>
        <v>0</v>
      </c>
      <c r="F12" s="229">
        <f t="shared" si="0"/>
        <v>0</v>
      </c>
      <c r="G12" s="39"/>
      <c r="H12" s="201"/>
      <c r="I12" s="202"/>
      <c r="J12" s="201"/>
      <c r="K12" s="201"/>
      <c r="L12" s="201"/>
    </row>
    <row r="13" spans="2:37" ht="54" customHeight="1" x14ac:dyDescent="0.35">
      <c r="B13" s="225" t="s">
        <v>133</v>
      </c>
      <c r="C13" s="226">
        <f>K187-D13</f>
        <v>0</v>
      </c>
      <c r="D13" s="37"/>
      <c r="E13" s="226">
        <f>K188</f>
        <v>0</v>
      </c>
      <c r="F13" s="229">
        <f t="shared" si="0"/>
        <v>0</v>
      </c>
      <c r="G13" s="39"/>
      <c r="H13" s="201"/>
      <c r="I13" s="202"/>
      <c r="J13" s="201"/>
      <c r="K13" s="201"/>
      <c r="L13" s="201"/>
      <c r="M13" s="29"/>
      <c r="N13" s="29"/>
      <c r="O13" s="29"/>
    </row>
    <row r="14" spans="2:37" s="41" customFormat="1" ht="55.5" customHeight="1" x14ac:dyDescent="0.35">
      <c r="B14" s="225" t="s">
        <v>134</v>
      </c>
      <c r="C14" s="226">
        <f>SUM(C7:C13)</f>
        <v>0</v>
      </c>
      <c r="D14" s="38">
        <f>SUM(D7:D13)</f>
        <v>0</v>
      </c>
      <c r="E14" s="226">
        <f>SUM(E7:E13)</f>
        <v>0</v>
      </c>
      <c r="F14" s="229">
        <f>SUM(F7:F13)</f>
        <v>0</v>
      </c>
      <c r="G14" s="39"/>
      <c r="H14" s="42"/>
      <c r="I14" s="201"/>
      <c r="J14" s="201"/>
      <c r="K14" s="201"/>
      <c r="L14" s="42"/>
      <c r="M14" s="127"/>
      <c r="N14" s="127"/>
      <c r="O14" s="127"/>
      <c r="P14" s="127"/>
      <c r="Q14" s="127"/>
    </row>
    <row r="15" spans="2:37" ht="51" customHeight="1" x14ac:dyDescent="0.35">
      <c r="B15" s="225" t="s">
        <v>114</v>
      </c>
      <c r="C15" s="226">
        <f>J218-D15</f>
        <v>0</v>
      </c>
      <c r="D15" s="37"/>
      <c r="E15" s="226">
        <f>J220</f>
        <v>0</v>
      </c>
      <c r="F15" s="229">
        <f t="shared" si="0"/>
        <v>0</v>
      </c>
      <c r="G15" s="39"/>
      <c r="H15" s="201"/>
      <c r="I15" s="202"/>
      <c r="J15" s="201"/>
      <c r="K15" s="201"/>
      <c r="L15" s="201"/>
    </row>
    <row r="16" spans="2:37" ht="51" customHeight="1" thickBot="1" x14ac:dyDescent="0.4">
      <c r="B16" s="227" t="s">
        <v>135</v>
      </c>
      <c r="C16" s="228">
        <f>SUM(C14:C15)</f>
        <v>0</v>
      </c>
      <c r="D16" s="228">
        <f>SUM(D14:D15)</f>
        <v>0</v>
      </c>
      <c r="E16" s="228">
        <f>SUM(E14:E15)</f>
        <v>0</v>
      </c>
      <c r="F16" s="230">
        <f>SUM(F14:F15)</f>
        <v>0</v>
      </c>
      <c r="G16" s="42"/>
      <c r="H16" s="42"/>
      <c r="I16" s="42"/>
      <c r="J16" s="42"/>
      <c r="K16" s="42"/>
      <c r="L16" s="42"/>
    </row>
    <row r="18" spans="2:19" s="45" customFormat="1" ht="36" customHeight="1" x14ac:dyDescent="0.35">
      <c r="B18" s="43"/>
      <c r="C18" s="43"/>
      <c r="D18" s="43"/>
      <c r="E18" s="43"/>
      <c r="F18" s="43"/>
      <c r="G18" s="43"/>
      <c r="H18" s="43"/>
      <c r="I18" s="44"/>
      <c r="J18" s="44"/>
      <c r="K18" s="44"/>
      <c r="L18" s="44"/>
      <c r="M18" s="44"/>
    </row>
    <row r="19" spans="2:19" s="45" customFormat="1" ht="36" customHeight="1" x14ac:dyDescent="0.95">
      <c r="B19" s="46" t="s">
        <v>234</v>
      </c>
      <c r="C19" s="47"/>
      <c r="D19" s="47"/>
      <c r="E19" s="47"/>
      <c r="F19" s="47"/>
      <c r="G19" s="47"/>
      <c r="H19" s="47"/>
      <c r="I19" s="48"/>
      <c r="J19" s="48"/>
      <c r="K19" s="48"/>
      <c r="L19" s="48"/>
      <c r="M19" s="48"/>
      <c r="N19" s="49"/>
      <c r="O19" s="49"/>
      <c r="P19" s="49"/>
      <c r="Q19" s="49"/>
      <c r="R19" s="49"/>
      <c r="S19" s="49"/>
    </row>
    <row r="20" spans="2:19" s="45" customFormat="1" ht="36" customHeight="1" x14ac:dyDescent="0.4">
      <c r="B20" s="50"/>
      <c r="C20" s="50"/>
      <c r="D20" s="50"/>
      <c r="E20" s="50"/>
      <c r="F20" s="50"/>
      <c r="G20" s="50"/>
      <c r="H20" s="50"/>
      <c r="I20" s="51"/>
      <c r="J20" s="51"/>
    </row>
    <row r="21" spans="2:19" ht="36" customHeight="1" thickBot="1" x14ac:dyDescent="0.45">
      <c r="B21" s="52"/>
      <c r="C21" s="52"/>
      <c r="D21" s="52"/>
      <c r="E21" s="52"/>
      <c r="F21" s="52"/>
      <c r="G21" s="52"/>
      <c r="H21" s="52"/>
      <c r="I21" s="41"/>
      <c r="J21" s="41"/>
      <c r="K21" s="41"/>
      <c r="L21" s="41"/>
      <c r="M21" s="41"/>
      <c r="N21" s="41"/>
      <c r="O21" s="41"/>
    </row>
    <row r="22" spans="2:19" ht="80.25" customHeight="1" x14ac:dyDescent="0.35">
      <c r="B22" s="371" t="s">
        <v>159</v>
      </c>
      <c r="C22" s="372"/>
      <c r="D22" s="373"/>
      <c r="E22" s="374" t="s">
        <v>160</v>
      </c>
      <c r="F22" s="372"/>
      <c r="G22" s="372"/>
      <c r="H22" s="372"/>
      <c r="I22" s="372"/>
      <c r="J22" s="372"/>
      <c r="K22" s="372"/>
      <c r="L22" s="373"/>
      <c r="M22" s="54" t="s">
        <v>161</v>
      </c>
      <c r="N22" s="254" t="s">
        <v>162</v>
      </c>
      <c r="O22" s="54" t="s">
        <v>163</v>
      </c>
      <c r="P22" s="53" t="s">
        <v>164</v>
      </c>
      <c r="Q22" s="55" t="s">
        <v>165</v>
      </c>
    </row>
    <row r="23" spans="2:19" ht="160" customHeight="1" x14ac:dyDescent="0.35">
      <c r="B23" s="366"/>
      <c r="C23" s="366"/>
      <c r="D23" s="366"/>
      <c r="E23" s="367"/>
      <c r="F23" s="368"/>
      <c r="G23" s="368"/>
      <c r="H23" s="368"/>
      <c r="I23" s="368"/>
      <c r="J23" s="368"/>
      <c r="K23" s="368"/>
      <c r="L23" s="369"/>
      <c r="M23" s="219"/>
      <c r="N23" s="56"/>
      <c r="O23" s="57"/>
      <c r="P23" s="58"/>
      <c r="Q23" s="59">
        <f>ROUND((M23*N23*O23),0)</f>
        <v>0</v>
      </c>
    </row>
    <row r="24" spans="2:19" ht="160" customHeight="1" x14ac:dyDescent="0.35">
      <c r="B24" s="366"/>
      <c r="C24" s="366"/>
      <c r="D24" s="366"/>
      <c r="E24" s="367"/>
      <c r="F24" s="368"/>
      <c r="G24" s="368"/>
      <c r="H24" s="368"/>
      <c r="I24" s="368"/>
      <c r="J24" s="368"/>
      <c r="K24" s="368"/>
      <c r="L24" s="369"/>
      <c r="M24" s="219"/>
      <c r="N24" s="56"/>
      <c r="O24" s="57"/>
      <c r="P24" s="58"/>
      <c r="Q24" s="59">
        <f t="shared" ref="Q24:Q38" si="1">ROUND((M24*N24*O24),0)</f>
        <v>0</v>
      </c>
    </row>
    <row r="25" spans="2:19" ht="160" customHeight="1" x14ac:dyDescent="0.35">
      <c r="B25" s="366"/>
      <c r="C25" s="366"/>
      <c r="D25" s="366"/>
      <c r="E25" s="367"/>
      <c r="F25" s="368"/>
      <c r="G25" s="368"/>
      <c r="H25" s="368"/>
      <c r="I25" s="368"/>
      <c r="J25" s="368"/>
      <c r="K25" s="368"/>
      <c r="L25" s="369"/>
      <c r="M25" s="219"/>
      <c r="N25" s="56"/>
      <c r="O25" s="57"/>
      <c r="P25" s="58"/>
      <c r="Q25" s="59">
        <f t="shared" si="1"/>
        <v>0</v>
      </c>
    </row>
    <row r="26" spans="2:19" ht="160" customHeight="1" x14ac:dyDescent="0.35">
      <c r="B26" s="366"/>
      <c r="C26" s="366"/>
      <c r="D26" s="366"/>
      <c r="E26" s="367"/>
      <c r="F26" s="368"/>
      <c r="G26" s="368"/>
      <c r="H26" s="368"/>
      <c r="I26" s="368"/>
      <c r="J26" s="368"/>
      <c r="K26" s="368"/>
      <c r="L26" s="369"/>
      <c r="M26" s="219"/>
      <c r="N26" s="56"/>
      <c r="O26" s="57"/>
      <c r="P26" s="58"/>
      <c r="Q26" s="59">
        <f t="shared" si="1"/>
        <v>0</v>
      </c>
    </row>
    <row r="27" spans="2:19" ht="160" customHeight="1" x14ac:dyDescent="0.35">
      <c r="B27" s="366"/>
      <c r="C27" s="366"/>
      <c r="D27" s="366"/>
      <c r="E27" s="367"/>
      <c r="F27" s="368"/>
      <c r="G27" s="368"/>
      <c r="H27" s="368"/>
      <c r="I27" s="368"/>
      <c r="J27" s="368"/>
      <c r="K27" s="368"/>
      <c r="L27" s="369"/>
      <c r="M27" s="219"/>
      <c r="N27" s="56"/>
      <c r="O27" s="57"/>
      <c r="P27" s="58"/>
      <c r="Q27" s="59">
        <f t="shared" si="1"/>
        <v>0</v>
      </c>
      <c r="S27" s="60"/>
    </row>
    <row r="28" spans="2:19" ht="160" customHeight="1" x14ac:dyDescent="0.35">
      <c r="B28" s="366"/>
      <c r="C28" s="366"/>
      <c r="D28" s="366"/>
      <c r="E28" s="367"/>
      <c r="F28" s="368"/>
      <c r="G28" s="368"/>
      <c r="H28" s="368"/>
      <c r="I28" s="368"/>
      <c r="J28" s="368"/>
      <c r="K28" s="368"/>
      <c r="L28" s="369"/>
      <c r="M28" s="219"/>
      <c r="N28" s="56"/>
      <c r="O28" s="57"/>
      <c r="P28" s="58"/>
      <c r="Q28" s="59">
        <f t="shared" si="1"/>
        <v>0</v>
      </c>
      <c r="S28" s="60"/>
    </row>
    <row r="29" spans="2:19" ht="160" customHeight="1" x14ac:dyDescent="0.35">
      <c r="B29" s="366"/>
      <c r="C29" s="366"/>
      <c r="D29" s="366"/>
      <c r="E29" s="367"/>
      <c r="F29" s="368"/>
      <c r="G29" s="368"/>
      <c r="H29" s="368"/>
      <c r="I29" s="368"/>
      <c r="J29" s="368"/>
      <c r="K29" s="368"/>
      <c r="L29" s="369"/>
      <c r="M29" s="219"/>
      <c r="N29" s="56"/>
      <c r="O29" s="57"/>
      <c r="P29" s="58"/>
      <c r="Q29" s="59">
        <f t="shared" si="1"/>
        <v>0</v>
      </c>
    </row>
    <row r="30" spans="2:19" ht="160" customHeight="1" x14ac:dyDescent="0.35">
      <c r="B30" s="366"/>
      <c r="C30" s="366"/>
      <c r="D30" s="366"/>
      <c r="E30" s="367"/>
      <c r="F30" s="368"/>
      <c r="G30" s="368"/>
      <c r="H30" s="368"/>
      <c r="I30" s="368"/>
      <c r="J30" s="368"/>
      <c r="K30" s="368"/>
      <c r="L30" s="369"/>
      <c r="M30" s="219"/>
      <c r="N30" s="56"/>
      <c r="O30" s="57"/>
      <c r="P30" s="58"/>
      <c r="Q30" s="59">
        <f t="shared" si="1"/>
        <v>0</v>
      </c>
    </row>
    <row r="31" spans="2:19" ht="160" customHeight="1" x14ac:dyDescent="0.35">
      <c r="B31" s="366"/>
      <c r="C31" s="366"/>
      <c r="D31" s="366"/>
      <c r="E31" s="367"/>
      <c r="F31" s="368"/>
      <c r="G31" s="368"/>
      <c r="H31" s="368"/>
      <c r="I31" s="368"/>
      <c r="J31" s="368"/>
      <c r="K31" s="368"/>
      <c r="L31" s="369"/>
      <c r="M31" s="219"/>
      <c r="N31" s="56"/>
      <c r="O31" s="57"/>
      <c r="P31" s="58"/>
      <c r="Q31" s="59">
        <f t="shared" si="1"/>
        <v>0</v>
      </c>
    </row>
    <row r="32" spans="2:19" ht="160" customHeight="1" x14ac:dyDescent="0.35">
      <c r="B32" s="366"/>
      <c r="C32" s="366"/>
      <c r="D32" s="366"/>
      <c r="E32" s="367"/>
      <c r="F32" s="368"/>
      <c r="G32" s="368"/>
      <c r="H32" s="368"/>
      <c r="I32" s="368"/>
      <c r="J32" s="368"/>
      <c r="K32" s="368"/>
      <c r="L32" s="369"/>
      <c r="M32" s="219"/>
      <c r="N32" s="56"/>
      <c r="O32" s="57"/>
      <c r="P32" s="58"/>
      <c r="Q32" s="59">
        <f t="shared" si="1"/>
        <v>0</v>
      </c>
    </row>
    <row r="33" spans="2:20" ht="160" customHeight="1" x14ac:dyDescent="0.35">
      <c r="B33" s="366"/>
      <c r="C33" s="366"/>
      <c r="D33" s="366"/>
      <c r="E33" s="367"/>
      <c r="F33" s="368"/>
      <c r="G33" s="368"/>
      <c r="H33" s="368"/>
      <c r="I33" s="368"/>
      <c r="J33" s="368"/>
      <c r="K33" s="368"/>
      <c r="L33" s="369"/>
      <c r="M33" s="219"/>
      <c r="N33" s="56"/>
      <c r="O33" s="57"/>
      <c r="P33" s="58"/>
      <c r="Q33" s="59">
        <f t="shared" si="1"/>
        <v>0</v>
      </c>
    </row>
    <row r="34" spans="2:20" ht="172" customHeight="1" x14ac:dyDescent="0.35">
      <c r="B34" s="366"/>
      <c r="C34" s="366"/>
      <c r="D34" s="366"/>
      <c r="E34" s="367"/>
      <c r="F34" s="368"/>
      <c r="G34" s="368"/>
      <c r="H34" s="368"/>
      <c r="I34" s="368"/>
      <c r="J34" s="368"/>
      <c r="K34" s="368"/>
      <c r="L34" s="369"/>
      <c r="M34" s="219"/>
      <c r="N34" s="56"/>
      <c r="O34" s="57"/>
      <c r="P34" s="58"/>
      <c r="Q34" s="59">
        <f t="shared" si="1"/>
        <v>0</v>
      </c>
    </row>
    <row r="35" spans="2:20" ht="160" customHeight="1" x14ac:dyDescent="0.35">
      <c r="B35" s="366"/>
      <c r="C35" s="366"/>
      <c r="D35" s="366"/>
      <c r="E35" s="367"/>
      <c r="F35" s="368"/>
      <c r="G35" s="368"/>
      <c r="H35" s="368"/>
      <c r="I35" s="368"/>
      <c r="J35" s="368"/>
      <c r="K35" s="368"/>
      <c r="L35" s="369"/>
      <c r="M35" s="219"/>
      <c r="N35" s="56"/>
      <c r="O35" s="57"/>
      <c r="P35" s="58"/>
      <c r="Q35" s="59">
        <f t="shared" si="1"/>
        <v>0</v>
      </c>
    </row>
    <row r="36" spans="2:20" ht="160" customHeight="1" x14ac:dyDescent="0.35">
      <c r="B36" s="366"/>
      <c r="C36" s="366"/>
      <c r="D36" s="366"/>
      <c r="E36" s="367"/>
      <c r="F36" s="368"/>
      <c r="G36" s="368"/>
      <c r="H36" s="368"/>
      <c r="I36" s="368"/>
      <c r="J36" s="368"/>
      <c r="K36" s="368"/>
      <c r="L36" s="369"/>
      <c r="M36" s="219"/>
      <c r="N36" s="56"/>
      <c r="O36" s="57"/>
      <c r="P36" s="58"/>
      <c r="Q36" s="59">
        <f t="shared" si="1"/>
        <v>0</v>
      </c>
    </row>
    <row r="37" spans="2:20" ht="160" customHeight="1" x14ac:dyDescent="0.35">
      <c r="B37" s="366"/>
      <c r="C37" s="366"/>
      <c r="D37" s="366"/>
      <c r="E37" s="367"/>
      <c r="F37" s="368"/>
      <c r="G37" s="368"/>
      <c r="H37" s="368"/>
      <c r="I37" s="368"/>
      <c r="J37" s="368"/>
      <c r="K37" s="368"/>
      <c r="L37" s="369"/>
      <c r="M37" s="219"/>
      <c r="N37" s="56"/>
      <c r="O37" s="57"/>
      <c r="P37" s="58"/>
      <c r="Q37" s="59">
        <f t="shared" si="1"/>
        <v>0</v>
      </c>
    </row>
    <row r="38" spans="2:20" ht="160" customHeight="1" x14ac:dyDescent="0.35">
      <c r="B38" s="366"/>
      <c r="C38" s="366"/>
      <c r="D38" s="366"/>
      <c r="E38" s="367"/>
      <c r="F38" s="368"/>
      <c r="G38" s="368"/>
      <c r="H38" s="368"/>
      <c r="I38" s="368"/>
      <c r="J38" s="368"/>
      <c r="K38" s="368"/>
      <c r="L38" s="369"/>
      <c r="M38" s="219"/>
      <c r="N38" s="56"/>
      <c r="O38" s="57"/>
      <c r="P38" s="58"/>
      <c r="Q38" s="59">
        <f t="shared" si="1"/>
        <v>0</v>
      </c>
    </row>
    <row r="39" spans="2:20" ht="36" customHeight="1" x14ac:dyDescent="0.35">
      <c r="B39" s="370" t="s">
        <v>235</v>
      </c>
      <c r="C39" s="319"/>
      <c r="D39" s="319"/>
      <c r="E39" s="319"/>
      <c r="F39" s="319"/>
      <c r="G39" s="319"/>
      <c r="H39" s="319"/>
      <c r="I39" s="319"/>
      <c r="J39" s="319"/>
      <c r="K39" s="319"/>
      <c r="L39" s="319"/>
      <c r="M39" s="319"/>
      <c r="N39" s="319"/>
      <c r="O39" s="319"/>
      <c r="P39" s="320"/>
      <c r="Q39" s="231">
        <f>ROUND(SUMIF(P23:P38,AH2,Q23:Q38),0)</f>
        <v>0</v>
      </c>
    </row>
    <row r="40" spans="2:20" ht="36" customHeight="1" x14ac:dyDescent="0.35">
      <c r="B40" s="370" t="s">
        <v>166</v>
      </c>
      <c r="C40" s="319"/>
      <c r="D40" s="319"/>
      <c r="E40" s="319"/>
      <c r="F40" s="319"/>
      <c r="G40" s="319"/>
      <c r="H40" s="319"/>
      <c r="I40" s="319"/>
      <c r="J40" s="319"/>
      <c r="K40" s="319"/>
      <c r="L40" s="319"/>
      <c r="M40" s="319"/>
      <c r="N40" s="319"/>
      <c r="O40" s="319"/>
      <c r="P40" s="320"/>
      <c r="Q40" s="231">
        <f>ROUND(SUMIF(P23:P38,AH3,Q23:Q38),0)</f>
        <v>0</v>
      </c>
    </row>
    <row r="41" spans="2:20" ht="36" customHeight="1" thickBot="1" x14ac:dyDescent="0.4">
      <c r="B41" s="359" t="s">
        <v>167</v>
      </c>
      <c r="C41" s="360"/>
      <c r="D41" s="360"/>
      <c r="E41" s="360"/>
      <c r="F41" s="360"/>
      <c r="G41" s="360"/>
      <c r="H41" s="360"/>
      <c r="I41" s="360"/>
      <c r="J41" s="360"/>
      <c r="K41" s="360"/>
      <c r="L41" s="360"/>
      <c r="M41" s="360"/>
      <c r="N41" s="360"/>
      <c r="O41" s="360"/>
      <c r="P41" s="361"/>
      <c r="Q41" s="232">
        <f>SUM(Q39:Q40)</f>
        <v>0</v>
      </c>
    </row>
    <row r="42" spans="2:20" ht="36" customHeight="1" x14ac:dyDescent="0.4">
      <c r="B42" s="61"/>
      <c r="C42" s="61"/>
      <c r="D42" s="61"/>
      <c r="E42" s="61"/>
      <c r="F42" s="61"/>
      <c r="G42" s="61"/>
      <c r="H42" s="61"/>
      <c r="I42" s="61"/>
      <c r="J42" s="61"/>
      <c r="K42" s="61"/>
      <c r="L42" s="61"/>
      <c r="M42" s="61"/>
      <c r="N42" s="61"/>
      <c r="O42" s="62"/>
    </row>
    <row r="43" spans="2:20" ht="36" customHeight="1" x14ac:dyDescent="0.95">
      <c r="B43" s="64" t="s">
        <v>128</v>
      </c>
      <c r="C43" s="63"/>
      <c r="D43" s="63"/>
      <c r="E43" s="63"/>
      <c r="F43" s="63"/>
      <c r="G43" s="63"/>
      <c r="H43" s="63"/>
      <c r="I43" s="29"/>
      <c r="J43" s="29"/>
      <c r="K43" s="29"/>
      <c r="L43" s="29"/>
      <c r="M43" s="29"/>
      <c r="N43" s="29"/>
      <c r="O43" s="65"/>
    </row>
    <row r="44" spans="2:20" ht="36" customHeight="1" x14ac:dyDescent="0.4">
      <c r="B44" s="66"/>
      <c r="C44" s="66"/>
      <c r="D44" s="66"/>
      <c r="E44" s="66"/>
      <c r="F44" s="66"/>
      <c r="G44" s="66"/>
      <c r="H44" s="66"/>
      <c r="I44" s="70"/>
      <c r="J44" s="70"/>
      <c r="K44" s="70"/>
      <c r="L44" s="70"/>
      <c r="M44" s="70"/>
      <c r="N44" s="362" t="s">
        <v>168</v>
      </c>
      <c r="O44" s="362"/>
      <c r="P44" s="362"/>
      <c r="Q44" s="362"/>
      <c r="T44" s="60"/>
    </row>
    <row r="45" spans="2:20" ht="36" customHeight="1" x14ac:dyDescent="0.35">
      <c r="J45" s="67"/>
      <c r="K45" s="68"/>
      <c r="L45" s="68"/>
      <c r="M45" s="41"/>
      <c r="N45" s="41"/>
      <c r="O45" s="69" t="s">
        <v>169</v>
      </c>
      <c r="P45" s="363">
        <v>0</v>
      </c>
      <c r="Q45" s="363"/>
      <c r="S45" s="60"/>
    </row>
    <row r="46" spans="2:20" ht="36" customHeight="1" x14ac:dyDescent="0.35">
      <c r="K46" s="28" t="s">
        <v>170</v>
      </c>
      <c r="O46" s="69" t="s">
        <v>171</v>
      </c>
      <c r="P46" s="364"/>
      <c r="Q46" s="364"/>
    </row>
    <row r="48" spans="2:20" ht="36" customHeight="1" x14ac:dyDescent="0.4">
      <c r="L48" s="28" t="s">
        <v>170</v>
      </c>
      <c r="N48" s="365" t="s">
        <v>172</v>
      </c>
      <c r="O48" s="365"/>
      <c r="P48" s="365"/>
      <c r="Q48" s="365"/>
    </row>
    <row r="49" spans="2:19" ht="36" customHeight="1" x14ac:dyDescent="0.35">
      <c r="O49" s="69" t="s">
        <v>173</v>
      </c>
      <c r="P49" s="345" t="e">
        <f>ROUND(IF(P45&gt;0,Q39*P45,(P46*(Q39/Q41))),0)</f>
        <v>#DIV/0!</v>
      </c>
      <c r="Q49" s="345"/>
    </row>
    <row r="50" spans="2:19" ht="36" customHeight="1" x14ac:dyDescent="0.35">
      <c r="O50" s="69" t="s">
        <v>174</v>
      </c>
      <c r="P50" s="345" t="e">
        <f>ROUND(IF(P45&gt;0,Q40*P45,(P46*(Q40/Q41))),0)</f>
        <v>#DIV/0!</v>
      </c>
      <c r="Q50" s="345"/>
    </row>
    <row r="51" spans="2:19" ht="36" customHeight="1" x14ac:dyDescent="0.35">
      <c r="O51" s="69" t="s">
        <v>175</v>
      </c>
      <c r="P51" s="345" t="e">
        <f>SUM(P49:P50)</f>
        <v>#DIV/0!</v>
      </c>
      <c r="Q51" s="345"/>
    </row>
    <row r="52" spans="2:19" ht="36" customHeight="1" x14ac:dyDescent="0.4">
      <c r="B52" s="63" t="s">
        <v>176</v>
      </c>
      <c r="C52" s="70"/>
      <c r="D52" s="70"/>
      <c r="E52" s="70"/>
      <c r="F52" s="70"/>
      <c r="G52" s="70"/>
      <c r="H52" s="70"/>
      <c r="I52" s="66"/>
      <c r="J52" s="70"/>
      <c r="K52" s="70"/>
      <c r="L52" s="70"/>
      <c r="M52" s="70"/>
      <c r="N52" s="70"/>
      <c r="O52" s="70"/>
      <c r="P52" s="65"/>
    </row>
    <row r="53" spans="2:19" ht="36" customHeight="1" x14ac:dyDescent="0.35">
      <c r="B53" s="346"/>
      <c r="C53" s="347"/>
      <c r="D53" s="347"/>
      <c r="E53" s="347"/>
      <c r="F53" s="347"/>
      <c r="G53" s="347"/>
      <c r="H53" s="347"/>
      <c r="I53" s="347"/>
      <c r="J53" s="347"/>
      <c r="K53" s="347"/>
      <c r="L53" s="347"/>
      <c r="M53" s="347"/>
      <c r="N53" s="348"/>
      <c r="O53" s="71"/>
    </row>
    <row r="54" spans="2:19" ht="36" customHeight="1" x14ac:dyDescent="0.35">
      <c r="B54" s="349"/>
      <c r="C54" s="350"/>
      <c r="D54" s="350"/>
      <c r="E54" s="350"/>
      <c r="F54" s="350"/>
      <c r="G54" s="350"/>
      <c r="H54" s="350"/>
      <c r="I54" s="350"/>
      <c r="J54" s="350"/>
      <c r="K54" s="350"/>
      <c r="L54" s="350"/>
      <c r="M54" s="350"/>
      <c r="N54" s="351"/>
      <c r="O54" s="71"/>
      <c r="P54" s="72"/>
    </row>
    <row r="55" spans="2:19" ht="36" customHeight="1" x14ac:dyDescent="0.35">
      <c r="B55" s="349"/>
      <c r="C55" s="350"/>
      <c r="D55" s="350"/>
      <c r="E55" s="350"/>
      <c r="F55" s="350"/>
      <c r="G55" s="350"/>
      <c r="H55" s="350"/>
      <c r="I55" s="350"/>
      <c r="J55" s="350"/>
      <c r="K55" s="350"/>
      <c r="L55" s="350"/>
      <c r="M55" s="350"/>
      <c r="N55" s="351"/>
      <c r="O55" s="71"/>
      <c r="P55" s="73"/>
    </row>
    <row r="56" spans="2:19" ht="36" customHeight="1" x14ac:dyDescent="0.35">
      <c r="B56" s="349"/>
      <c r="C56" s="350"/>
      <c r="D56" s="350"/>
      <c r="E56" s="350"/>
      <c r="F56" s="350"/>
      <c r="G56" s="350"/>
      <c r="H56" s="350"/>
      <c r="I56" s="350"/>
      <c r="J56" s="350"/>
      <c r="K56" s="350"/>
      <c r="L56" s="350"/>
      <c r="M56" s="350"/>
      <c r="N56" s="351"/>
      <c r="O56" s="71"/>
    </row>
    <row r="57" spans="2:19" ht="36" customHeight="1" x14ac:dyDescent="0.35">
      <c r="B57" s="352"/>
      <c r="C57" s="353"/>
      <c r="D57" s="353"/>
      <c r="E57" s="353"/>
      <c r="F57" s="353"/>
      <c r="G57" s="353"/>
      <c r="H57" s="353"/>
      <c r="I57" s="353"/>
      <c r="J57" s="353"/>
      <c r="K57" s="353"/>
      <c r="L57" s="353"/>
      <c r="M57" s="353"/>
      <c r="N57" s="354"/>
      <c r="O57" s="71"/>
    </row>
    <row r="58" spans="2:19" s="29" customFormat="1" ht="36" customHeight="1" x14ac:dyDescent="0.35">
      <c r="J58" s="67"/>
      <c r="K58" s="67"/>
      <c r="L58" s="74"/>
      <c r="M58" s="74"/>
      <c r="N58" s="41"/>
      <c r="O58" s="41"/>
      <c r="P58" s="75"/>
    </row>
    <row r="59" spans="2:19" s="41" customFormat="1" ht="36" customHeight="1" x14ac:dyDescent="0.35"/>
    <row r="60" spans="2:19" s="41" customFormat="1" ht="36" customHeight="1" x14ac:dyDescent="0.95">
      <c r="B60" s="46" t="s">
        <v>49</v>
      </c>
      <c r="C60" s="47"/>
      <c r="D60" s="47"/>
      <c r="E60" s="47"/>
      <c r="F60" s="47"/>
      <c r="G60" s="47"/>
      <c r="H60" s="47"/>
      <c r="I60" s="76"/>
      <c r="J60" s="76"/>
      <c r="K60" s="76"/>
      <c r="L60" s="76"/>
      <c r="M60" s="76"/>
      <c r="N60" s="76"/>
      <c r="O60" s="76"/>
      <c r="P60" s="76"/>
      <c r="Q60" s="76"/>
      <c r="R60" s="77"/>
      <c r="S60" s="77"/>
    </row>
    <row r="61" spans="2:19" s="41" customFormat="1" ht="36" customHeight="1" x14ac:dyDescent="0.4">
      <c r="B61" s="40"/>
      <c r="C61" s="40"/>
      <c r="D61" s="40"/>
      <c r="E61" s="40"/>
      <c r="F61" s="40"/>
      <c r="G61" s="40"/>
      <c r="H61" s="40"/>
      <c r="I61" s="40"/>
      <c r="J61" s="40"/>
      <c r="K61" s="40"/>
      <c r="L61" s="40"/>
    </row>
    <row r="62" spans="2:19" s="78" customFormat="1" ht="34.5" customHeight="1" x14ac:dyDescent="0.7">
      <c r="I62" s="258" t="s">
        <v>177</v>
      </c>
      <c r="J62" s="389"/>
      <c r="L62" s="79"/>
      <c r="M62" s="79"/>
      <c r="N62" s="79"/>
      <c r="Q62" s="40"/>
      <c r="R62" s="40"/>
      <c r="S62" s="40"/>
    </row>
    <row r="63" spans="2:19" s="78" customFormat="1" ht="36" customHeight="1" x14ac:dyDescent="0.4">
      <c r="I63" s="80"/>
      <c r="J63" s="81" t="s">
        <v>178</v>
      </c>
      <c r="K63" s="82"/>
      <c r="L63" s="190" t="s">
        <v>179</v>
      </c>
      <c r="M63" s="259"/>
      <c r="N63" s="40"/>
      <c r="O63" s="40"/>
      <c r="P63" s="83"/>
      <c r="Q63" s="83"/>
      <c r="R63" s="83"/>
    </row>
    <row r="64" spans="2:19" s="78" customFormat="1" ht="36" customHeight="1" x14ac:dyDescent="0.5">
      <c r="B64" s="84"/>
      <c r="C64" s="84"/>
      <c r="D64" s="84"/>
      <c r="E64" s="84"/>
      <c r="F64" s="84"/>
      <c r="G64" s="84"/>
      <c r="H64" s="84"/>
      <c r="J64" s="242"/>
      <c r="N64" s="85"/>
      <c r="O64" s="85"/>
      <c r="P64" s="83"/>
      <c r="Q64" s="83"/>
      <c r="R64" s="83"/>
    </row>
    <row r="65" spans="2:20" s="78" customFormat="1" ht="36" customHeight="1" x14ac:dyDescent="0.35">
      <c r="B65" s="84"/>
      <c r="C65" s="84"/>
      <c r="D65" s="84"/>
      <c r="E65" s="84"/>
      <c r="F65" s="84"/>
      <c r="G65" s="84"/>
      <c r="H65" s="84"/>
      <c r="I65" s="86"/>
      <c r="J65" s="87" t="s">
        <v>180</v>
      </c>
      <c r="K65" s="88"/>
      <c r="L65" s="83"/>
      <c r="M65" s="259"/>
      <c r="N65" s="85"/>
      <c r="O65" s="85"/>
      <c r="P65" s="83"/>
      <c r="Q65" s="83"/>
      <c r="R65" s="83"/>
    </row>
    <row r="66" spans="2:20" s="78" customFormat="1" ht="36" customHeight="1" thickBot="1" x14ac:dyDescent="0.45">
      <c r="B66" s="355" t="s">
        <v>52</v>
      </c>
      <c r="C66" s="355"/>
      <c r="D66" s="355"/>
      <c r="E66" s="355"/>
      <c r="F66" s="355"/>
      <c r="G66" s="355"/>
      <c r="H66" s="355"/>
      <c r="I66" s="355"/>
      <c r="J66" s="355"/>
      <c r="K66" s="355"/>
      <c r="L66" s="355"/>
      <c r="M66" s="355"/>
      <c r="N66" s="355"/>
      <c r="O66" s="355"/>
      <c r="P66" s="355"/>
      <c r="Q66" s="355"/>
      <c r="R66" s="355"/>
      <c r="S66" s="355"/>
    </row>
    <row r="67" spans="2:20" s="78" customFormat="1" ht="36" customHeight="1" x14ac:dyDescent="0.35">
      <c r="R67" s="41"/>
      <c r="S67" s="41"/>
    </row>
    <row r="68" spans="2:20" s="91" customFormat="1" ht="47.25" customHeight="1" x14ac:dyDescent="0.35">
      <c r="B68" s="309" t="s">
        <v>181</v>
      </c>
      <c r="C68" s="310"/>
      <c r="D68" s="310"/>
      <c r="E68" s="317"/>
      <c r="F68" s="356" t="s">
        <v>160</v>
      </c>
      <c r="G68" s="357"/>
      <c r="H68" s="357"/>
      <c r="I68" s="358"/>
      <c r="J68" s="262" t="s">
        <v>182</v>
      </c>
      <c r="K68" s="262" t="s">
        <v>183</v>
      </c>
      <c r="L68" s="262" t="s">
        <v>184</v>
      </c>
      <c r="M68" s="89" t="s">
        <v>185</v>
      </c>
      <c r="N68" s="89" t="s">
        <v>186</v>
      </c>
      <c r="O68" s="89" t="s">
        <v>187</v>
      </c>
      <c r="P68" s="89" t="s">
        <v>188</v>
      </c>
      <c r="Q68" s="89" t="s">
        <v>189</v>
      </c>
      <c r="R68" s="89" t="s">
        <v>164</v>
      </c>
      <c r="S68" s="89" t="s">
        <v>190</v>
      </c>
      <c r="T68" s="90"/>
    </row>
    <row r="69" spans="2:20" s="97" customFormat="1" ht="160" customHeight="1" x14ac:dyDescent="0.4">
      <c r="B69" s="341"/>
      <c r="C69" s="342"/>
      <c r="D69" s="342"/>
      <c r="E69" s="343"/>
      <c r="F69" s="341"/>
      <c r="G69" s="342"/>
      <c r="H69" s="342"/>
      <c r="I69" s="343"/>
      <c r="J69" s="92"/>
      <c r="K69" s="92"/>
      <c r="L69" s="92"/>
      <c r="M69" s="93"/>
      <c r="N69" s="93"/>
      <c r="O69" s="93"/>
      <c r="P69" s="94"/>
      <c r="Q69" s="94"/>
      <c r="R69" s="58"/>
      <c r="S69" s="95">
        <f>ROUND((M69+N69+O69+P69+Q69),0)</f>
        <v>0</v>
      </c>
      <c r="T69" s="96"/>
    </row>
    <row r="70" spans="2:20" s="97" customFormat="1" ht="160" customHeight="1" x14ac:dyDescent="0.4">
      <c r="B70" s="341"/>
      <c r="C70" s="342"/>
      <c r="D70" s="342"/>
      <c r="E70" s="343"/>
      <c r="F70" s="341"/>
      <c r="G70" s="342"/>
      <c r="H70" s="342"/>
      <c r="I70" s="343"/>
      <c r="J70" s="92"/>
      <c r="K70" s="92"/>
      <c r="L70" s="92"/>
      <c r="M70" s="93"/>
      <c r="N70" s="93"/>
      <c r="O70" s="93"/>
      <c r="P70" s="94"/>
      <c r="Q70" s="94"/>
      <c r="R70" s="58"/>
      <c r="S70" s="95">
        <f t="shared" ref="S70:S78" si="2">ROUND((M70+N70+O70+P70+Q70),0)</f>
        <v>0</v>
      </c>
      <c r="T70" s="96"/>
    </row>
    <row r="71" spans="2:20" s="97" customFormat="1" ht="160" customHeight="1" x14ac:dyDescent="0.4">
      <c r="B71" s="341"/>
      <c r="C71" s="342"/>
      <c r="D71" s="342"/>
      <c r="E71" s="343"/>
      <c r="F71" s="341"/>
      <c r="G71" s="342"/>
      <c r="H71" s="342"/>
      <c r="I71" s="343"/>
      <c r="J71" s="92"/>
      <c r="K71" s="92"/>
      <c r="L71" s="92"/>
      <c r="M71" s="93"/>
      <c r="N71" s="93"/>
      <c r="O71" s="93"/>
      <c r="P71" s="94"/>
      <c r="Q71" s="94"/>
      <c r="R71" s="58"/>
      <c r="S71" s="95">
        <f t="shared" si="2"/>
        <v>0</v>
      </c>
      <c r="T71" s="96"/>
    </row>
    <row r="72" spans="2:20" s="97" customFormat="1" ht="160" customHeight="1" x14ac:dyDescent="0.4">
      <c r="B72" s="341"/>
      <c r="C72" s="342"/>
      <c r="D72" s="342"/>
      <c r="E72" s="343"/>
      <c r="F72" s="341"/>
      <c r="G72" s="342"/>
      <c r="H72" s="342"/>
      <c r="I72" s="343"/>
      <c r="J72" s="92"/>
      <c r="K72" s="92"/>
      <c r="L72" s="92"/>
      <c r="M72" s="93"/>
      <c r="N72" s="93"/>
      <c r="O72" s="93"/>
      <c r="P72" s="94"/>
      <c r="Q72" s="94"/>
      <c r="R72" s="58"/>
      <c r="S72" s="95">
        <f t="shared" si="2"/>
        <v>0</v>
      </c>
      <c r="T72" s="96"/>
    </row>
    <row r="73" spans="2:20" s="97" customFormat="1" ht="160" customHeight="1" x14ac:dyDescent="0.4">
      <c r="B73" s="341"/>
      <c r="C73" s="342"/>
      <c r="D73" s="342"/>
      <c r="E73" s="343"/>
      <c r="F73" s="341"/>
      <c r="G73" s="342"/>
      <c r="H73" s="342"/>
      <c r="I73" s="343"/>
      <c r="J73" s="92"/>
      <c r="K73" s="92"/>
      <c r="L73" s="92"/>
      <c r="M73" s="93"/>
      <c r="N73" s="93"/>
      <c r="O73" s="93"/>
      <c r="P73" s="94"/>
      <c r="Q73" s="94"/>
      <c r="R73" s="58"/>
      <c r="S73" s="95">
        <f t="shared" si="2"/>
        <v>0</v>
      </c>
      <c r="T73" s="96"/>
    </row>
    <row r="74" spans="2:20" s="97" customFormat="1" ht="160" customHeight="1" x14ac:dyDescent="0.4">
      <c r="B74" s="341"/>
      <c r="C74" s="342"/>
      <c r="D74" s="342"/>
      <c r="E74" s="343"/>
      <c r="F74" s="341"/>
      <c r="G74" s="342"/>
      <c r="H74" s="342"/>
      <c r="I74" s="343"/>
      <c r="J74" s="92"/>
      <c r="K74" s="92"/>
      <c r="L74" s="92"/>
      <c r="M74" s="93"/>
      <c r="N74" s="93"/>
      <c r="O74" s="93"/>
      <c r="P74" s="94"/>
      <c r="Q74" s="94"/>
      <c r="R74" s="58"/>
      <c r="S74" s="95">
        <f t="shared" si="2"/>
        <v>0</v>
      </c>
      <c r="T74" s="96"/>
    </row>
    <row r="75" spans="2:20" s="97" customFormat="1" ht="160" customHeight="1" x14ac:dyDescent="0.4">
      <c r="B75" s="341"/>
      <c r="C75" s="342"/>
      <c r="D75" s="342"/>
      <c r="E75" s="343"/>
      <c r="F75" s="341"/>
      <c r="G75" s="342"/>
      <c r="H75" s="342"/>
      <c r="I75" s="343"/>
      <c r="J75" s="92"/>
      <c r="K75" s="92"/>
      <c r="L75" s="92"/>
      <c r="M75" s="93"/>
      <c r="N75" s="93"/>
      <c r="O75" s="93"/>
      <c r="P75" s="94"/>
      <c r="Q75" s="94"/>
      <c r="R75" s="58"/>
      <c r="S75" s="95">
        <f t="shared" si="2"/>
        <v>0</v>
      </c>
    </row>
    <row r="76" spans="2:20" s="78" customFormat="1" ht="160" customHeight="1" x14ac:dyDescent="0.35">
      <c r="B76" s="341"/>
      <c r="C76" s="342"/>
      <c r="D76" s="342"/>
      <c r="E76" s="343"/>
      <c r="F76" s="341"/>
      <c r="G76" s="342"/>
      <c r="H76" s="342"/>
      <c r="I76" s="343"/>
      <c r="J76" s="92"/>
      <c r="K76" s="92"/>
      <c r="L76" s="92"/>
      <c r="M76" s="93"/>
      <c r="N76" s="93"/>
      <c r="O76" s="93"/>
      <c r="P76" s="94"/>
      <c r="Q76" s="94"/>
      <c r="R76" s="58"/>
      <c r="S76" s="95">
        <f t="shared" si="2"/>
        <v>0</v>
      </c>
    </row>
    <row r="77" spans="2:20" s="78" customFormat="1" ht="160" customHeight="1" x14ac:dyDescent="0.35">
      <c r="B77" s="341"/>
      <c r="C77" s="342"/>
      <c r="D77" s="342"/>
      <c r="E77" s="343"/>
      <c r="F77" s="341"/>
      <c r="G77" s="342"/>
      <c r="H77" s="342"/>
      <c r="I77" s="343"/>
      <c r="J77" s="92"/>
      <c r="K77" s="92"/>
      <c r="L77" s="92"/>
      <c r="M77" s="93"/>
      <c r="N77" s="93"/>
      <c r="O77" s="93"/>
      <c r="P77" s="94"/>
      <c r="Q77" s="94"/>
      <c r="R77" s="58"/>
      <c r="S77" s="95">
        <f t="shared" si="2"/>
        <v>0</v>
      </c>
    </row>
    <row r="78" spans="2:20" s="78" customFormat="1" ht="160" customHeight="1" x14ac:dyDescent="0.35">
      <c r="B78" s="341"/>
      <c r="C78" s="342"/>
      <c r="D78" s="342"/>
      <c r="E78" s="343"/>
      <c r="F78" s="341"/>
      <c r="G78" s="342"/>
      <c r="H78" s="342"/>
      <c r="I78" s="343"/>
      <c r="J78" s="92"/>
      <c r="K78" s="92"/>
      <c r="L78" s="92"/>
      <c r="M78" s="93"/>
      <c r="N78" s="93"/>
      <c r="O78" s="93"/>
      <c r="P78" s="94"/>
      <c r="Q78" s="94"/>
      <c r="R78" s="58"/>
      <c r="S78" s="95">
        <f t="shared" si="2"/>
        <v>0</v>
      </c>
    </row>
    <row r="79" spans="2:20" s="41" customFormat="1" ht="36" customHeight="1" x14ac:dyDescent="0.35">
      <c r="B79" s="330" t="s">
        <v>236</v>
      </c>
      <c r="C79" s="331"/>
      <c r="D79" s="331"/>
      <c r="E79" s="331"/>
      <c r="F79" s="331"/>
      <c r="G79" s="331"/>
      <c r="H79" s="331"/>
      <c r="I79" s="331"/>
      <c r="J79" s="331"/>
      <c r="K79" s="331"/>
      <c r="L79" s="331"/>
      <c r="M79" s="331"/>
      <c r="N79" s="331"/>
      <c r="O79" s="331"/>
      <c r="P79" s="331"/>
      <c r="Q79" s="331"/>
      <c r="R79" s="332"/>
      <c r="S79" s="243">
        <f>ROUND(SUMIF(R69:R78,AH2,S69:S78),0)</f>
        <v>0</v>
      </c>
    </row>
    <row r="80" spans="2:20" s="41" customFormat="1" ht="36" customHeight="1" x14ac:dyDescent="0.35">
      <c r="B80" s="330" t="s">
        <v>191</v>
      </c>
      <c r="C80" s="331"/>
      <c r="D80" s="331"/>
      <c r="E80" s="331"/>
      <c r="F80" s="331"/>
      <c r="G80" s="331"/>
      <c r="H80" s="331"/>
      <c r="I80" s="331"/>
      <c r="J80" s="331"/>
      <c r="K80" s="331"/>
      <c r="L80" s="331"/>
      <c r="M80" s="331"/>
      <c r="N80" s="331"/>
      <c r="O80" s="331"/>
      <c r="P80" s="331"/>
      <c r="Q80" s="331"/>
      <c r="R80" s="332"/>
      <c r="S80" s="243">
        <f>ROUND(SUMIF(R69:R78,AH3,S69:S78),0)</f>
        <v>0</v>
      </c>
    </row>
    <row r="81" spans="2:19" s="41" customFormat="1" ht="36" customHeight="1" x14ac:dyDescent="0.35">
      <c r="B81" s="330" t="s">
        <v>192</v>
      </c>
      <c r="C81" s="331"/>
      <c r="D81" s="331"/>
      <c r="E81" s="331"/>
      <c r="F81" s="331"/>
      <c r="G81" s="331"/>
      <c r="H81" s="331"/>
      <c r="I81" s="331"/>
      <c r="J81" s="331"/>
      <c r="K81" s="331"/>
      <c r="L81" s="331"/>
      <c r="M81" s="331"/>
      <c r="N81" s="331"/>
      <c r="O81" s="331"/>
      <c r="P81" s="331"/>
      <c r="Q81" s="331"/>
      <c r="R81" s="332"/>
      <c r="S81" s="244">
        <f>ROUND(SUM(S79:S80),0)</f>
        <v>0</v>
      </c>
    </row>
    <row r="82" spans="2:19" s="41" customFormat="1" ht="36" customHeight="1" x14ac:dyDescent="0.4">
      <c r="B82" s="98"/>
      <c r="C82" s="98"/>
      <c r="D82" s="98"/>
      <c r="E82" s="98"/>
      <c r="F82" s="98"/>
      <c r="G82" s="98"/>
      <c r="H82" s="98"/>
      <c r="I82" s="98"/>
      <c r="J82" s="98"/>
      <c r="K82" s="98"/>
      <c r="L82" s="98"/>
      <c r="M82" s="98"/>
      <c r="N82" s="98"/>
      <c r="O82" s="98"/>
      <c r="P82" s="98"/>
      <c r="Q82" s="98"/>
      <c r="R82" s="98"/>
      <c r="S82" s="99"/>
    </row>
    <row r="83" spans="2:19" s="41" customFormat="1" ht="36" customHeight="1" x14ac:dyDescent="0.35">
      <c r="B83" s="98"/>
      <c r="C83" s="98"/>
      <c r="D83" s="98"/>
      <c r="E83" s="98"/>
      <c r="F83" s="98"/>
      <c r="G83" s="98"/>
      <c r="H83" s="98"/>
      <c r="I83" s="98"/>
      <c r="J83" s="98"/>
      <c r="K83" s="98"/>
      <c r="L83" s="98"/>
      <c r="M83" s="98"/>
      <c r="N83" s="98"/>
      <c r="O83" s="98"/>
      <c r="P83" s="98"/>
      <c r="Q83" s="98"/>
      <c r="R83" s="98"/>
      <c r="S83" s="100"/>
    </row>
    <row r="84" spans="2:19" s="41" customFormat="1" ht="36" customHeight="1" thickBot="1" x14ac:dyDescent="0.45">
      <c r="B84" s="344" t="s">
        <v>67</v>
      </c>
      <c r="C84" s="344"/>
      <c r="D84" s="344"/>
      <c r="E84" s="256"/>
      <c r="F84" s="256"/>
      <c r="G84" s="256"/>
      <c r="H84" s="256"/>
      <c r="I84" s="256"/>
      <c r="J84" s="256"/>
      <c r="K84" s="256"/>
      <c r="L84" s="256"/>
      <c r="M84" s="256"/>
      <c r="N84" s="256"/>
      <c r="O84" s="256"/>
      <c r="P84" s="256"/>
      <c r="Q84" s="256"/>
      <c r="R84" s="256"/>
      <c r="S84" s="101"/>
    </row>
    <row r="85" spans="2:19" s="78" customFormat="1" ht="36" customHeight="1" x14ac:dyDescent="0.35">
      <c r="B85" s="102"/>
      <c r="C85" s="102"/>
      <c r="D85" s="102"/>
      <c r="E85" s="102"/>
      <c r="F85" s="102"/>
      <c r="G85" s="102"/>
      <c r="H85" s="102"/>
      <c r="I85" s="102"/>
      <c r="J85" s="102"/>
      <c r="K85" s="103"/>
      <c r="L85" s="102"/>
      <c r="M85" s="104"/>
      <c r="N85" s="104"/>
      <c r="O85" s="105"/>
      <c r="P85" s="106"/>
      <c r="Q85" s="106"/>
    </row>
    <row r="86" spans="2:19" s="91" customFormat="1" ht="52.5" customHeight="1" x14ac:dyDescent="0.4">
      <c r="B86" s="338" t="s">
        <v>160</v>
      </c>
      <c r="C86" s="339"/>
      <c r="D86" s="339"/>
      <c r="E86" s="339"/>
      <c r="F86" s="339"/>
      <c r="G86" s="339"/>
      <c r="H86" s="340"/>
      <c r="I86" s="262" t="s">
        <v>193</v>
      </c>
      <c r="J86" s="262" t="s">
        <v>194</v>
      </c>
      <c r="K86" s="262" t="s">
        <v>195</v>
      </c>
      <c r="L86" s="262" t="s">
        <v>189</v>
      </c>
      <c r="M86" s="89" t="s">
        <v>164</v>
      </c>
      <c r="N86" s="262" t="s">
        <v>196</v>
      </c>
      <c r="O86" s="78"/>
      <c r="P86" s="163"/>
      <c r="Q86" s="163"/>
    </row>
    <row r="87" spans="2:19" s="97" customFormat="1" ht="160" customHeight="1" x14ac:dyDescent="0.4">
      <c r="B87" s="327"/>
      <c r="C87" s="328"/>
      <c r="D87" s="328"/>
      <c r="E87" s="328"/>
      <c r="F87" s="328"/>
      <c r="G87" s="328"/>
      <c r="H87" s="329"/>
      <c r="I87" s="245"/>
      <c r="J87" s="92"/>
      <c r="K87" s="246">
        <f t="shared" ref="K87:K93" si="3">J87*I87</f>
        <v>0</v>
      </c>
      <c r="L87" s="247"/>
      <c r="M87" s="58"/>
      <c r="N87" s="244">
        <f>ROUND(SUM(K87:L87),0)</f>
        <v>0</v>
      </c>
      <c r="O87" s="78"/>
      <c r="P87" s="164"/>
      <c r="Q87" s="164"/>
    </row>
    <row r="88" spans="2:19" s="97" customFormat="1" ht="160" customHeight="1" x14ac:dyDescent="0.4">
      <c r="B88" s="327"/>
      <c r="C88" s="328"/>
      <c r="D88" s="328"/>
      <c r="E88" s="328"/>
      <c r="F88" s="328"/>
      <c r="G88" s="328"/>
      <c r="H88" s="329"/>
      <c r="I88" s="245"/>
      <c r="J88" s="92"/>
      <c r="K88" s="246">
        <f t="shared" si="3"/>
        <v>0</v>
      </c>
      <c r="L88" s="247"/>
      <c r="M88" s="58"/>
      <c r="N88" s="244">
        <f t="shared" ref="N88:N93" si="4">ROUND(SUM(K88:L88),0)</f>
        <v>0</v>
      </c>
      <c r="O88" s="91"/>
      <c r="P88" s="107"/>
      <c r="Q88" s="107"/>
      <c r="S88" s="96"/>
    </row>
    <row r="89" spans="2:19" s="97" customFormat="1" ht="160" customHeight="1" x14ac:dyDescent="0.4">
      <c r="B89" s="327"/>
      <c r="C89" s="328"/>
      <c r="D89" s="328"/>
      <c r="E89" s="328"/>
      <c r="F89" s="328"/>
      <c r="G89" s="328"/>
      <c r="H89" s="329"/>
      <c r="I89" s="245"/>
      <c r="J89" s="92"/>
      <c r="K89" s="246">
        <f t="shared" si="3"/>
        <v>0</v>
      </c>
      <c r="L89" s="247"/>
      <c r="M89" s="58"/>
      <c r="N89" s="244">
        <f t="shared" si="4"/>
        <v>0</v>
      </c>
      <c r="P89" s="107"/>
      <c r="Q89" s="107"/>
    </row>
    <row r="90" spans="2:19" s="78" customFormat="1" ht="160" customHeight="1" x14ac:dyDescent="0.4">
      <c r="B90" s="327"/>
      <c r="C90" s="328"/>
      <c r="D90" s="328"/>
      <c r="E90" s="328"/>
      <c r="F90" s="328"/>
      <c r="G90" s="328"/>
      <c r="H90" s="329"/>
      <c r="I90" s="245"/>
      <c r="J90" s="92"/>
      <c r="K90" s="246">
        <f t="shared" si="3"/>
        <v>0</v>
      </c>
      <c r="L90" s="247"/>
      <c r="M90" s="58"/>
      <c r="N90" s="244">
        <f t="shared" si="4"/>
        <v>0</v>
      </c>
      <c r="O90" s="97"/>
      <c r="P90" s="107"/>
      <c r="Q90" s="107"/>
    </row>
    <row r="91" spans="2:19" s="78" customFormat="1" ht="160" customHeight="1" x14ac:dyDescent="0.4">
      <c r="B91" s="327"/>
      <c r="C91" s="328"/>
      <c r="D91" s="328"/>
      <c r="E91" s="328"/>
      <c r="F91" s="328"/>
      <c r="G91" s="328"/>
      <c r="H91" s="329"/>
      <c r="I91" s="245"/>
      <c r="J91" s="92"/>
      <c r="K91" s="246">
        <f t="shared" si="3"/>
        <v>0</v>
      </c>
      <c r="L91" s="247"/>
      <c r="M91" s="58"/>
      <c r="N91" s="244">
        <f t="shared" si="4"/>
        <v>0</v>
      </c>
      <c r="O91" s="97"/>
      <c r="P91" s="107"/>
      <c r="Q91" s="107"/>
    </row>
    <row r="92" spans="2:19" s="78" customFormat="1" ht="160" customHeight="1" x14ac:dyDescent="0.35">
      <c r="B92" s="327"/>
      <c r="C92" s="328"/>
      <c r="D92" s="328"/>
      <c r="E92" s="328"/>
      <c r="F92" s="328"/>
      <c r="G92" s="328"/>
      <c r="H92" s="329"/>
      <c r="I92" s="245"/>
      <c r="J92" s="92"/>
      <c r="K92" s="246">
        <f t="shared" si="3"/>
        <v>0</v>
      </c>
      <c r="L92" s="247"/>
      <c r="M92" s="58"/>
      <c r="N92" s="244">
        <f t="shared" si="4"/>
        <v>0</v>
      </c>
      <c r="P92" s="107"/>
      <c r="Q92" s="107"/>
    </row>
    <row r="93" spans="2:19" s="78" customFormat="1" ht="160" customHeight="1" x14ac:dyDescent="0.35">
      <c r="B93" s="327"/>
      <c r="C93" s="328"/>
      <c r="D93" s="328"/>
      <c r="E93" s="328"/>
      <c r="F93" s="328"/>
      <c r="G93" s="328"/>
      <c r="H93" s="329"/>
      <c r="I93" s="245"/>
      <c r="J93" s="92"/>
      <c r="K93" s="246">
        <f t="shared" si="3"/>
        <v>0</v>
      </c>
      <c r="L93" s="247"/>
      <c r="M93" s="58"/>
      <c r="N93" s="244">
        <f t="shared" si="4"/>
        <v>0</v>
      </c>
      <c r="P93" s="107"/>
      <c r="Q93" s="107"/>
    </row>
    <row r="94" spans="2:19" s="41" customFormat="1" ht="36" customHeight="1" x14ac:dyDescent="0.35">
      <c r="B94" s="330" t="s">
        <v>197</v>
      </c>
      <c r="C94" s="331"/>
      <c r="D94" s="331"/>
      <c r="E94" s="331"/>
      <c r="F94" s="331"/>
      <c r="G94" s="331"/>
      <c r="H94" s="331"/>
      <c r="I94" s="331"/>
      <c r="J94" s="331"/>
      <c r="K94" s="331"/>
      <c r="L94" s="331"/>
      <c r="M94" s="332"/>
      <c r="N94" s="248">
        <f>ROUND(SUMIF(M87:M93,AH2,N87:N93),0)</f>
        <v>0</v>
      </c>
      <c r="P94" s="107"/>
      <c r="Q94" s="107"/>
    </row>
    <row r="95" spans="2:19" s="41" customFormat="1" ht="36" customHeight="1" x14ac:dyDescent="0.35">
      <c r="B95" s="330" t="s">
        <v>198</v>
      </c>
      <c r="C95" s="331"/>
      <c r="D95" s="331"/>
      <c r="E95" s="331"/>
      <c r="F95" s="331"/>
      <c r="G95" s="331"/>
      <c r="H95" s="331"/>
      <c r="I95" s="331"/>
      <c r="J95" s="331"/>
      <c r="K95" s="331"/>
      <c r="L95" s="331"/>
      <c r="M95" s="332"/>
      <c r="N95" s="248">
        <f>ROUND(SUMIF(M87:M93,AH3,N87:N93),0)</f>
        <v>0</v>
      </c>
      <c r="P95" s="107"/>
      <c r="Q95" s="107"/>
    </row>
    <row r="96" spans="2:19" s="41" customFormat="1" ht="36" customHeight="1" x14ac:dyDescent="0.35">
      <c r="B96" s="333" t="s">
        <v>199</v>
      </c>
      <c r="C96" s="334"/>
      <c r="D96" s="334"/>
      <c r="E96" s="334"/>
      <c r="F96" s="334"/>
      <c r="G96" s="334"/>
      <c r="H96" s="334"/>
      <c r="I96" s="334"/>
      <c r="J96" s="334"/>
      <c r="K96" s="334"/>
      <c r="L96" s="334"/>
      <c r="M96" s="335"/>
      <c r="N96" s="152">
        <f>SUM(N94:N95)</f>
        <v>0</v>
      </c>
      <c r="P96" s="107"/>
      <c r="Q96" s="107"/>
    </row>
    <row r="97" spans="2:19" s="41" customFormat="1" ht="36" customHeight="1" x14ac:dyDescent="0.35">
      <c r="B97" s="108"/>
      <c r="C97" s="108"/>
      <c r="D97" s="108"/>
      <c r="E97" s="108"/>
      <c r="F97" s="108"/>
      <c r="G97" s="108"/>
      <c r="H97" s="108"/>
      <c r="I97" s="108"/>
      <c r="J97" s="108"/>
      <c r="K97" s="108"/>
      <c r="L97" s="108"/>
      <c r="M97" s="109"/>
      <c r="N97" s="110"/>
      <c r="P97" s="107"/>
      <c r="Q97" s="107"/>
      <c r="R97" s="111"/>
    </row>
    <row r="98" spans="2:19" s="41" customFormat="1" ht="36" customHeight="1" x14ac:dyDescent="0.4">
      <c r="B98" s="112"/>
      <c r="C98" s="112"/>
      <c r="D98" s="112"/>
      <c r="E98" s="112"/>
      <c r="F98" s="112"/>
      <c r="G98" s="112"/>
      <c r="H98" s="112"/>
      <c r="I98" s="112"/>
      <c r="J98" s="112"/>
      <c r="L98" s="112"/>
      <c r="M98" s="112"/>
      <c r="N98" s="113"/>
    </row>
    <row r="99" spans="2:19" s="41" customFormat="1" ht="36" customHeight="1" x14ac:dyDescent="0.4">
      <c r="B99" s="259"/>
      <c r="C99" s="259"/>
      <c r="D99" s="259"/>
      <c r="E99" s="259"/>
      <c r="F99" s="259"/>
      <c r="G99" s="259"/>
      <c r="H99" s="259"/>
      <c r="I99" s="114"/>
      <c r="L99" s="336" t="s">
        <v>200</v>
      </c>
      <c r="M99" s="337"/>
      <c r="N99" s="244">
        <f>N94+S79</f>
        <v>0</v>
      </c>
      <c r="O99" s="115"/>
      <c r="R99" s="111"/>
      <c r="S99" s="116"/>
    </row>
    <row r="100" spans="2:19" s="41" customFormat="1" ht="36" customHeight="1" x14ac:dyDescent="0.4">
      <c r="B100" s="257"/>
      <c r="C100" s="257"/>
      <c r="D100" s="257"/>
      <c r="E100" s="257"/>
      <c r="F100" s="257"/>
      <c r="G100" s="257"/>
      <c r="H100" s="257"/>
      <c r="I100" s="114"/>
      <c r="L100" s="321" t="s">
        <v>166</v>
      </c>
      <c r="M100" s="322"/>
      <c r="N100" s="244">
        <f>N95+S80</f>
        <v>0</v>
      </c>
    </row>
    <row r="101" spans="2:19" s="41" customFormat="1" ht="36" customHeight="1" x14ac:dyDescent="0.4">
      <c r="B101" s="258"/>
      <c r="C101" s="258"/>
      <c r="D101" s="258"/>
      <c r="E101" s="258"/>
      <c r="F101" s="258"/>
      <c r="G101" s="258"/>
      <c r="H101" s="258"/>
      <c r="I101" s="114"/>
      <c r="L101" s="323" t="s">
        <v>201</v>
      </c>
      <c r="M101" s="324"/>
      <c r="N101" s="244">
        <f>SUM(N99:N100)</f>
        <v>0</v>
      </c>
      <c r="R101" s="116"/>
    </row>
    <row r="102" spans="2:19" s="29" customFormat="1" ht="36" customHeight="1" x14ac:dyDescent="0.35"/>
    <row r="103" spans="2:19" s="29" customFormat="1" ht="36" customHeight="1" x14ac:dyDescent="0.35"/>
    <row r="104" spans="2:19" s="78" customFormat="1" ht="36" customHeight="1" x14ac:dyDescent="0.95">
      <c r="B104" s="325" t="s">
        <v>76</v>
      </c>
      <c r="C104" s="325"/>
      <c r="D104" s="325"/>
      <c r="E104" s="325"/>
      <c r="F104" s="325"/>
      <c r="G104" s="325"/>
      <c r="H104" s="325"/>
      <c r="I104" s="325"/>
      <c r="J104" s="325"/>
      <c r="K104" s="325"/>
      <c r="L104" s="325"/>
      <c r="M104" s="325"/>
      <c r="N104" s="325"/>
      <c r="O104" s="325"/>
      <c r="P104" s="325"/>
      <c r="Q104" s="325"/>
      <c r="R104" s="325"/>
      <c r="S104" s="325"/>
    </row>
    <row r="105" spans="2:19" s="41" customFormat="1" ht="36" customHeight="1" x14ac:dyDescent="0.4">
      <c r="B105" s="40"/>
      <c r="C105" s="40"/>
      <c r="D105" s="40"/>
      <c r="E105" s="40"/>
      <c r="F105" s="40"/>
      <c r="G105" s="40"/>
      <c r="H105" s="40"/>
    </row>
    <row r="106" spans="2:19" s="78" customFormat="1" ht="36" customHeight="1" x14ac:dyDescent="0.35">
      <c r="B106" s="326" t="s">
        <v>170</v>
      </c>
      <c r="C106" s="326"/>
      <c r="D106" s="326"/>
      <c r="E106" s="326"/>
      <c r="F106" s="326"/>
      <c r="G106" s="326"/>
      <c r="H106" s="326"/>
      <c r="I106" s="326"/>
      <c r="J106" s="326"/>
      <c r="K106" s="326"/>
      <c r="L106" s="326"/>
      <c r="M106" s="41"/>
    </row>
    <row r="107" spans="2:19" s="78" customFormat="1" ht="62.5" customHeight="1" x14ac:dyDescent="0.4">
      <c r="B107" s="309" t="s">
        <v>202</v>
      </c>
      <c r="C107" s="310"/>
      <c r="D107" s="310"/>
      <c r="E107" s="317"/>
      <c r="F107" s="309" t="s">
        <v>203</v>
      </c>
      <c r="G107" s="310"/>
      <c r="H107" s="310"/>
      <c r="I107" s="317"/>
      <c r="J107" s="262" t="s">
        <v>204</v>
      </c>
      <c r="K107" s="262" t="s">
        <v>205</v>
      </c>
      <c r="L107" s="117" t="s">
        <v>164</v>
      </c>
      <c r="M107" s="262" t="s">
        <v>196</v>
      </c>
      <c r="N107" s="163"/>
    </row>
    <row r="108" spans="2:19" s="78" customFormat="1" ht="160" customHeight="1" x14ac:dyDescent="0.35">
      <c r="B108" s="306"/>
      <c r="C108" s="307"/>
      <c r="D108" s="307"/>
      <c r="E108" s="312"/>
      <c r="F108" s="306"/>
      <c r="G108" s="307"/>
      <c r="H108" s="307"/>
      <c r="I108" s="312"/>
      <c r="J108" s="118"/>
      <c r="K108" s="119"/>
      <c r="L108" s="58"/>
      <c r="M108" s="173">
        <f>ROUND((J108*K108),0)</f>
        <v>0</v>
      </c>
      <c r="N108" s="100"/>
    </row>
    <row r="109" spans="2:19" s="78" customFormat="1" ht="160" customHeight="1" x14ac:dyDescent="0.35">
      <c r="B109" s="306"/>
      <c r="C109" s="307"/>
      <c r="D109" s="307"/>
      <c r="E109" s="312"/>
      <c r="F109" s="306"/>
      <c r="G109" s="307"/>
      <c r="H109" s="307"/>
      <c r="I109" s="312"/>
      <c r="J109" s="118"/>
      <c r="K109" s="119"/>
      <c r="L109" s="58"/>
      <c r="M109" s="173">
        <f>ROUND((J109*K109),0)</f>
        <v>0</v>
      </c>
      <c r="N109" s="100"/>
    </row>
    <row r="110" spans="2:19" s="78" customFormat="1" ht="160" customHeight="1" x14ac:dyDescent="0.35">
      <c r="B110" s="306"/>
      <c r="C110" s="307"/>
      <c r="D110" s="307"/>
      <c r="E110" s="312"/>
      <c r="F110" s="306"/>
      <c r="G110" s="307"/>
      <c r="H110" s="307"/>
      <c r="I110" s="312"/>
      <c r="J110" s="118"/>
      <c r="K110" s="119"/>
      <c r="L110" s="58"/>
      <c r="M110" s="173">
        <f>ROUND((J110*K110),0)</f>
        <v>0</v>
      </c>
      <c r="N110" s="100"/>
    </row>
    <row r="111" spans="2:19" s="78" customFormat="1" ht="160" customHeight="1" x14ac:dyDescent="0.35">
      <c r="B111" s="306"/>
      <c r="C111" s="307"/>
      <c r="D111" s="307"/>
      <c r="E111" s="312"/>
      <c r="F111" s="306"/>
      <c r="G111" s="307"/>
      <c r="H111" s="307"/>
      <c r="I111" s="312"/>
      <c r="J111" s="118"/>
      <c r="K111" s="119"/>
      <c r="L111" s="58"/>
      <c r="M111" s="173">
        <f>ROUND((J111*K111),0)</f>
        <v>0</v>
      </c>
      <c r="N111" s="100"/>
    </row>
    <row r="112" spans="2:19" s="78" customFormat="1" ht="36" customHeight="1" x14ac:dyDescent="0.35">
      <c r="B112" s="318" t="s">
        <v>235</v>
      </c>
      <c r="C112" s="319"/>
      <c r="D112" s="319"/>
      <c r="E112" s="319"/>
      <c r="F112" s="319"/>
      <c r="G112" s="319"/>
      <c r="H112" s="319"/>
      <c r="I112" s="319"/>
      <c r="J112" s="319"/>
      <c r="K112" s="319"/>
      <c r="L112" s="320"/>
      <c r="M112" s="244">
        <f>ROUND(SUMIF(L108:L111,AH2,M108:M111),0)</f>
        <v>0</v>
      </c>
      <c r="N112" s="100"/>
    </row>
    <row r="113" spans="2:19" s="78" customFormat="1" ht="36" customHeight="1" x14ac:dyDescent="0.35">
      <c r="B113" s="318" t="s">
        <v>166</v>
      </c>
      <c r="C113" s="319"/>
      <c r="D113" s="319"/>
      <c r="E113" s="319"/>
      <c r="F113" s="319"/>
      <c r="G113" s="319"/>
      <c r="H113" s="319"/>
      <c r="I113" s="319"/>
      <c r="J113" s="319"/>
      <c r="K113" s="319"/>
      <c r="L113" s="320"/>
      <c r="M113" s="244">
        <f>ROUND(SUMIF(L108:L111,AH3,M108:M111),0)</f>
        <v>0</v>
      </c>
      <c r="N113" s="100"/>
    </row>
    <row r="114" spans="2:19" s="78" customFormat="1" ht="36" customHeight="1" x14ac:dyDescent="0.35">
      <c r="B114" s="318" t="s">
        <v>206</v>
      </c>
      <c r="C114" s="319"/>
      <c r="D114" s="319"/>
      <c r="E114" s="319"/>
      <c r="F114" s="319"/>
      <c r="G114" s="319"/>
      <c r="H114" s="319"/>
      <c r="I114" s="319"/>
      <c r="J114" s="319"/>
      <c r="K114" s="319"/>
      <c r="L114" s="320"/>
      <c r="M114" s="244">
        <f>ROUND(SUM(M112:M113),0)</f>
        <v>0</v>
      </c>
      <c r="N114" s="120"/>
    </row>
    <row r="115" spans="2:19" s="29" customFormat="1" ht="36" customHeight="1" x14ac:dyDescent="0.35"/>
    <row r="116" spans="2:19" s="29" customFormat="1" ht="36" customHeight="1" x14ac:dyDescent="0.35"/>
    <row r="117" spans="2:19" s="41" customFormat="1" ht="36" customHeight="1" x14ac:dyDescent="0.95">
      <c r="B117" s="46" t="s">
        <v>84</v>
      </c>
      <c r="C117" s="47"/>
      <c r="D117" s="47"/>
      <c r="E117" s="47"/>
      <c r="F117" s="47"/>
      <c r="G117" s="47"/>
      <c r="H117" s="47"/>
      <c r="I117" s="47"/>
      <c r="J117" s="47"/>
      <c r="K117" s="76"/>
      <c r="L117" s="76"/>
      <c r="M117" s="76"/>
      <c r="N117" s="76"/>
      <c r="O117" s="76"/>
      <c r="P117" s="76"/>
      <c r="Q117" s="76"/>
      <c r="R117" s="76"/>
      <c r="S117" s="76"/>
    </row>
    <row r="118" spans="2:19" s="41" customFormat="1" ht="36" customHeight="1" x14ac:dyDescent="0.4">
      <c r="B118" s="40"/>
      <c r="C118" s="40"/>
      <c r="D118" s="40"/>
      <c r="E118" s="40"/>
      <c r="F118" s="40"/>
      <c r="G118" s="40"/>
      <c r="H118" s="40"/>
      <c r="I118" s="40"/>
      <c r="J118" s="40"/>
      <c r="K118" s="40"/>
    </row>
    <row r="119" spans="2:19" s="41" customFormat="1" ht="36" customHeight="1" x14ac:dyDescent="0.35">
      <c r="B119" s="121"/>
      <c r="C119" s="121"/>
      <c r="D119" s="121"/>
      <c r="E119" s="121"/>
      <c r="F119" s="121"/>
      <c r="G119" s="121"/>
      <c r="H119" s="121"/>
      <c r="I119" s="121"/>
      <c r="J119" s="121"/>
    </row>
    <row r="120" spans="2:19" s="78" customFormat="1" ht="53.5" customHeight="1" x14ac:dyDescent="0.35">
      <c r="B120" s="309" t="s">
        <v>202</v>
      </c>
      <c r="C120" s="310"/>
      <c r="D120" s="310"/>
      <c r="E120" s="317"/>
      <c r="F120" s="309" t="s">
        <v>203</v>
      </c>
      <c r="G120" s="310"/>
      <c r="H120" s="310"/>
      <c r="I120" s="317"/>
      <c r="J120" s="117" t="s">
        <v>164</v>
      </c>
      <c r="K120" s="262" t="s">
        <v>196</v>
      </c>
    </row>
    <row r="121" spans="2:19" s="78" customFormat="1" ht="160" customHeight="1" x14ac:dyDescent="0.35">
      <c r="B121" s="306"/>
      <c r="C121" s="307"/>
      <c r="D121" s="307"/>
      <c r="E121" s="312"/>
      <c r="F121" s="306"/>
      <c r="G121" s="307"/>
      <c r="H121" s="307"/>
      <c r="I121" s="312"/>
      <c r="J121" s="58"/>
      <c r="K121" s="122"/>
    </row>
    <row r="122" spans="2:19" s="78" customFormat="1" ht="160" customHeight="1" x14ac:dyDescent="0.35">
      <c r="B122" s="306"/>
      <c r="C122" s="307"/>
      <c r="D122" s="307"/>
      <c r="E122" s="312"/>
      <c r="F122" s="306"/>
      <c r="G122" s="307"/>
      <c r="H122" s="307"/>
      <c r="I122" s="312"/>
      <c r="J122" s="58"/>
      <c r="K122" s="122"/>
    </row>
    <row r="123" spans="2:19" s="78" customFormat="1" ht="160" customHeight="1" x14ac:dyDescent="0.35">
      <c r="B123" s="306"/>
      <c r="C123" s="307"/>
      <c r="D123" s="307"/>
      <c r="E123" s="312"/>
      <c r="F123" s="306"/>
      <c r="G123" s="307"/>
      <c r="H123" s="307"/>
      <c r="I123" s="312"/>
      <c r="J123" s="58"/>
      <c r="K123" s="122"/>
    </row>
    <row r="124" spans="2:19" s="78" customFormat="1" ht="160" customHeight="1" x14ac:dyDescent="0.35">
      <c r="B124" s="306"/>
      <c r="C124" s="307"/>
      <c r="D124" s="307"/>
      <c r="E124" s="312"/>
      <c r="F124" s="306"/>
      <c r="G124" s="307"/>
      <c r="H124" s="307"/>
      <c r="I124" s="312"/>
      <c r="J124" s="58"/>
      <c r="K124" s="122"/>
    </row>
    <row r="125" spans="2:19" s="78" customFormat="1" ht="160" customHeight="1" x14ac:dyDescent="0.35">
      <c r="B125" s="306"/>
      <c r="C125" s="307"/>
      <c r="D125" s="307"/>
      <c r="E125" s="312"/>
      <c r="F125" s="306"/>
      <c r="G125" s="307"/>
      <c r="H125" s="307"/>
      <c r="I125" s="312"/>
      <c r="J125" s="58"/>
      <c r="K125" s="122"/>
    </row>
    <row r="126" spans="2:19" s="78" customFormat="1" ht="160" customHeight="1" x14ac:dyDescent="0.35">
      <c r="B126" s="306"/>
      <c r="C126" s="307"/>
      <c r="D126" s="307"/>
      <c r="E126" s="312"/>
      <c r="F126" s="306"/>
      <c r="G126" s="307"/>
      <c r="H126" s="307"/>
      <c r="I126" s="312"/>
      <c r="J126" s="58"/>
      <c r="K126" s="122"/>
    </row>
    <row r="127" spans="2:19" s="78" customFormat="1" ht="160" customHeight="1" x14ac:dyDescent="0.35">
      <c r="B127" s="306"/>
      <c r="C127" s="307"/>
      <c r="D127" s="307"/>
      <c r="E127" s="312"/>
      <c r="F127" s="306"/>
      <c r="G127" s="307"/>
      <c r="H127" s="307"/>
      <c r="I127" s="312"/>
      <c r="J127" s="58"/>
      <c r="K127" s="122"/>
    </row>
    <row r="128" spans="2:19" s="78" customFormat="1" ht="160" customHeight="1" x14ac:dyDescent="0.35">
      <c r="B128" s="306"/>
      <c r="C128" s="307"/>
      <c r="D128" s="307"/>
      <c r="E128" s="312"/>
      <c r="F128" s="306"/>
      <c r="G128" s="307"/>
      <c r="H128" s="307"/>
      <c r="I128" s="312"/>
      <c r="J128" s="58"/>
      <c r="K128" s="122"/>
    </row>
    <row r="129" spans="2:19" s="78" customFormat="1" ht="160" customHeight="1" x14ac:dyDescent="0.35">
      <c r="B129" s="306"/>
      <c r="C129" s="307"/>
      <c r="D129" s="307"/>
      <c r="E129" s="312"/>
      <c r="F129" s="306"/>
      <c r="G129" s="307"/>
      <c r="H129" s="307"/>
      <c r="I129" s="312"/>
      <c r="J129" s="58"/>
      <c r="K129" s="122"/>
    </row>
    <row r="130" spans="2:19" s="78" customFormat="1" ht="160" customHeight="1" x14ac:dyDescent="0.35">
      <c r="B130" s="306"/>
      <c r="C130" s="307"/>
      <c r="D130" s="307"/>
      <c r="E130" s="312"/>
      <c r="F130" s="306"/>
      <c r="G130" s="307"/>
      <c r="H130" s="307"/>
      <c r="I130" s="312"/>
      <c r="J130" s="58"/>
      <c r="K130" s="122"/>
    </row>
    <row r="131" spans="2:19" s="78" customFormat="1" ht="160" customHeight="1" x14ac:dyDescent="0.35">
      <c r="B131" s="306"/>
      <c r="C131" s="307"/>
      <c r="D131" s="307"/>
      <c r="E131" s="312"/>
      <c r="F131" s="306"/>
      <c r="G131" s="307"/>
      <c r="H131" s="307"/>
      <c r="I131" s="312"/>
      <c r="J131" s="58"/>
      <c r="K131" s="122"/>
    </row>
    <row r="132" spans="2:19" s="78" customFormat="1" ht="160" customHeight="1" x14ac:dyDescent="0.35">
      <c r="B132" s="306"/>
      <c r="C132" s="307"/>
      <c r="D132" s="307"/>
      <c r="E132" s="312"/>
      <c r="F132" s="306"/>
      <c r="G132" s="307"/>
      <c r="H132" s="307"/>
      <c r="I132" s="312"/>
      <c r="J132" s="58"/>
      <c r="K132" s="122"/>
    </row>
    <row r="133" spans="2:19" s="78" customFormat="1" ht="160" customHeight="1" x14ac:dyDescent="0.35">
      <c r="B133" s="306"/>
      <c r="C133" s="307"/>
      <c r="D133" s="307"/>
      <c r="E133" s="312"/>
      <c r="F133" s="306"/>
      <c r="G133" s="307"/>
      <c r="H133" s="307"/>
      <c r="I133" s="312"/>
      <c r="J133" s="58"/>
      <c r="K133" s="122"/>
    </row>
    <row r="134" spans="2:19" s="78" customFormat="1" ht="160" customHeight="1" x14ac:dyDescent="0.35">
      <c r="B134" s="306"/>
      <c r="C134" s="307"/>
      <c r="D134" s="307"/>
      <c r="E134" s="312"/>
      <c r="F134" s="306"/>
      <c r="G134" s="307"/>
      <c r="H134" s="307"/>
      <c r="I134" s="312"/>
      <c r="J134" s="58"/>
      <c r="K134" s="122"/>
    </row>
    <row r="135" spans="2:19" s="78" customFormat="1" ht="160" customHeight="1" x14ac:dyDescent="0.35">
      <c r="B135" s="306"/>
      <c r="C135" s="307"/>
      <c r="D135" s="307"/>
      <c r="E135" s="312"/>
      <c r="F135" s="306"/>
      <c r="G135" s="307"/>
      <c r="H135" s="307"/>
      <c r="I135" s="312"/>
      <c r="J135" s="58"/>
      <c r="K135" s="122"/>
    </row>
    <row r="136" spans="2:19" s="78" customFormat="1" ht="160" customHeight="1" x14ac:dyDescent="0.35">
      <c r="B136" s="306"/>
      <c r="C136" s="307"/>
      <c r="D136" s="307"/>
      <c r="E136" s="312"/>
      <c r="F136" s="306"/>
      <c r="G136" s="307"/>
      <c r="H136" s="307"/>
      <c r="I136" s="312"/>
      <c r="J136" s="58"/>
      <c r="K136" s="122"/>
    </row>
    <row r="137" spans="2:19" s="41" customFormat="1" ht="36" customHeight="1" x14ac:dyDescent="0.35">
      <c r="B137" s="302" t="s">
        <v>235</v>
      </c>
      <c r="C137" s="303"/>
      <c r="D137" s="303"/>
      <c r="E137" s="303"/>
      <c r="F137" s="303"/>
      <c r="G137" s="303"/>
      <c r="H137" s="303"/>
      <c r="I137" s="303"/>
      <c r="J137" s="304"/>
      <c r="K137" s="152">
        <f>ROUND(SUMIF(J121:J136,AH2,K121:K136),0)</f>
        <v>0</v>
      </c>
    </row>
    <row r="138" spans="2:19" s="41" customFormat="1" ht="36" customHeight="1" x14ac:dyDescent="0.35">
      <c r="B138" s="302" t="s">
        <v>166</v>
      </c>
      <c r="C138" s="303"/>
      <c r="D138" s="303"/>
      <c r="E138" s="303"/>
      <c r="F138" s="303"/>
      <c r="G138" s="303"/>
      <c r="H138" s="303"/>
      <c r="I138" s="303"/>
      <c r="J138" s="304"/>
      <c r="K138" s="152">
        <f>ROUND(SUMIF(J121:J136,AH3,K121:K136),0)</f>
        <v>0</v>
      </c>
    </row>
    <row r="139" spans="2:19" s="41" customFormat="1" ht="36" customHeight="1" x14ac:dyDescent="0.35">
      <c r="B139" s="314" t="s">
        <v>207</v>
      </c>
      <c r="C139" s="315"/>
      <c r="D139" s="315"/>
      <c r="E139" s="315"/>
      <c r="F139" s="315"/>
      <c r="G139" s="315"/>
      <c r="H139" s="315"/>
      <c r="I139" s="315"/>
      <c r="J139" s="316"/>
      <c r="K139" s="244">
        <f>SUM(K137:K138)</f>
        <v>0</v>
      </c>
      <c r="L139" s="123"/>
    </row>
    <row r="140" spans="2:19" s="29" customFormat="1" ht="36" customHeight="1" x14ac:dyDescent="0.35"/>
    <row r="141" spans="2:19" s="29" customFormat="1" ht="36" customHeight="1" x14ac:dyDescent="0.35"/>
    <row r="142" spans="2:19" s="41" customFormat="1" ht="36" customHeight="1" x14ac:dyDescent="0.95">
      <c r="B142" s="46" t="s">
        <v>90</v>
      </c>
      <c r="C142" s="47"/>
      <c r="D142" s="47"/>
      <c r="E142" s="47"/>
      <c r="F142" s="47"/>
      <c r="G142" s="47"/>
      <c r="H142" s="47"/>
      <c r="I142" s="47"/>
      <c r="J142" s="47"/>
      <c r="K142" s="76"/>
      <c r="L142" s="76"/>
      <c r="M142" s="76"/>
      <c r="N142" s="76"/>
      <c r="O142" s="76"/>
      <c r="P142" s="76"/>
      <c r="Q142" s="76"/>
      <c r="R142" s="76"/>
      <c r="S142" s="76"/>
    </row>
    <row r="143" spans="2:19" s="41" customFormat="1" ht="36" customHeight="1" x14ac:dyDescent="0.4">
      <c r="B143" s="40"/>
      <c r="C143" s="40"/>
      <c r="D143" s="40"/>
      <c r="E143" s="40"/>
      <c r="F143" s="40"/>
      <c r="G143" s="40"/>
      <c r="H143" s="40"/>
      <c r="I143" s="40"/>
      <c r="J143" s="40"/>
      <c r="K143" s="40"/>
    </row>
    <row r="144" spans="2:19" s="41" customFormat="1" ht="36" customHeight="1" x14ac:dyDescent="0.35">
      <c r="B144" s="124"/>
      <c r="C144" s="124"/>
      <c r="D144" s="124"/>
      <c r="E144" s="124"/>
      <c r="F144" s="124"/>
      <c r="G144" s="124"/>
      <c r="H144" s="124"/>
      <c r="I144" s="125"/>
      <c r="J144" s="125"/>
      <c r="K144" s="125"/>
      <c r="L144" s="125"/>
      <c r="M144" s="125"/>
      <c r="N144" s="125"/>
      <c r="O144" s="125"/>
    </row>
    <row r="145" spans="2:45" s="41" customFormat="1" ht="52" customHeight="1" x14ac:dyDescent="0.35">
      <c r="B145" s="309" t="s">
        <v>208</v>
      </c>
      <c r="C145" s="310"/>
      <c r="D145" s="310"/>
      <c r="E145" s="262" t="s">
        <v>209</v>
      </c>
      <c r="F145" s="309" t="s">
        <v>210</v>
      </c>
      <c r="G145" s="310"/>
      <c r="H145" s="310"/>
      <c r="I145" s="317"/>
      <c r="J145" s="311" t="s">
        <v>160</v>
      </c>
      <c r="K145" s="311"/>
      <c r="L145" s="311"/>
      <c r="M145" s="311"/>
      <c r="N145" s="311"/>
      <c r="O145" s="262" t="s">
        <v>211</v>
      </c>
      <c r="P145" s="262" t="s">
        <v>212</v>
      </c>
      <c r="Q145" s="262" t="s">
        <v>213</v>
      </c>
      <c r="R145" s="126" t="s">
        <v>164</v>
      </c>
      <c r="S145" s="262" t="s">
        <v>196</v>
      </c>
    </row>
    <row r="146" spans="2:45" s="127" customFormat="1" ht="160" customHeight="1" x14ac:dyDescent="0.35">
      <c r="B146" s="306"/>
      <c r="C146" s="307"/>
      <c r="D146" s="312"/>
      <c r="E146" s="128"/>
      <c r="F146" s="308"/>
      <c r="G146" s="308"/>
      <c r="H146" s="308"/>
      <c r="I146" s="308"/>
      <c r="J146" s="308"/>
      <c r="K146" s="308"/>
      <c r="L146" s="308"/>
      <c r="M146" s="308"/>
      <c r="N146" s="308"/>
      <c r="O146" s="128"/>
      <c r="P146" s="249"/>
      <c r="Q146" s="92"/>
      <c r="R146" s="58"/>
      <c r="S146" s="250"/>
    </row>
    <row r="147" spans="2:45" s="41" customFormat="1" ht="160" customHeight="1" x14ac:dyDescent="0.35">
      <c r="B147" s="306"/>
      <c r="C147" s="307"/>
      <c r="D147" s="312"/>
      <c r="E147" s="128"/>
      <c r="F147" s="308"/>
      <c r="G147" s="308"/>
      <c r="H147" s="308"/>
      <c r="I147" s="308"/>
      <c r="J147" s="308"/>
      <c r="K147" s="308"/>
      <c r="L147" s="308"/>
      <c r="M147" s="308"/>
      <c r="N147" s="308"/>
      <c r="O147" s="128"/>
      <c r="P147" s="249"/>
      <c r="Q147" s="92"/>
      <c r="R147" s="58"/>
      <c r="S147" s="250"/>
    </row>
    <row r="148" spans="2:45" s="41" customFormat="1" ht="160" customHeight="1" x14ac:dyDescent="0.35">
      <c r="B148" s="306"/>
      <c r="C148" s="307"/>
      <c r="D148" s="312"/>
      <c r="E148" s="128"/>
      <c r="F148" s="308"/>
      <c r="G148" s="308"/>
      <c r="H148" s="308"/>
      <c r="I148" s="308"/>
      <c r="J148" s="308"/>
      <c r="K148" s="308"/>
      <c r="L148" s="308"/>
      <c r="M148" s="308"/>
      <c r="N148" s="308"/>
      <c r="O148" s="128"/>
      <c r="P148" s="249"/>
      <c r="Q148" s="92"/>
      <c r="R148" s="58"/>
      <c r="S148" s="250"/>
    </row>
    <row r="149" spans="2:45" s="41" customFormat="1" ht="160" customHeight="1" x14ac:dyDescent="0.35">
      <c r="B149" s="306"/>
      <c r="C149" s="307"/>
      <c r="D149" s="312"/>
      <c r="E149" s="128"/>
      <c r="F149" s="308"/>
      <c r="G149" s="308"/>
      <c r="H149" s="308"/>
      <c r="I149" s="308"/>
      <c r="J149" s="308"/>
      <c r="K149" s="308"/>
      <c r="L149" s="308"/>
      <c r="M149" s="308"/>
      <c r="N149" s="308"/>
      <c r="O149" s="128"/>
      <c r="P149" s="249"/>
      <c r="Q149" s="92"/>
      <c r="R149" s="58"/>
      <c r="S149" s="250"/>
    </row>
    <row r="150" spans="2:45" s="41" customFormat="1" ht="160" customHeight="1" x14ac:dyDescent="0.35">
      <c r="B150" s="306"/>
      <c r="C150" s="307"/>
      <c r="D150" s="312"/>
      <c r="E150" s="128"/>
      <c r="F150" s="308"/>
      <c r="G150" s="308"/>
      <c r="H150" s="308"/>
      <c r="I150" s="308"/>
      <c r="J150" s="308"/>
      <c r="K150" s="308"/>
      <c r="L150" s="308"/>
      <c r="M150" s="308"/>
      <c r="N150" s="308"/>
      <c r="O150" s="128"/>
      <c r="P150" s="249"/>
      <c r="Q150" s="92"/>
      <c r="R150" s="58"/>
      <c r="S150" s="250"/>
    </row>
    <row r="151" spans="2:45" s="41" customFormat="1" ht="36" customHeight="1" x14ac:dyDescent="0.35">
      <c r="B151" s="313" t="s">
        <v>235</v>
      </c>
      <c r="C151" s="313"/>
      <c r="D151" s="313"/>
      <c r="E151" s="313"/>
      <c r="F151" s="313"/>
      <c r="G151" s="313"/>
      <c r="H151" s="313"/>
      <c r="I151" s="313"/>
      <c r="J151" s="313"/>
      <c r="K151" s="313"/>
      <c r="L151" s="313"/>
      <c r="M151" s="313"/>
      <c r="N151" s="313"/>
      <c r="O151" s="313"/>
      <c r="P151" s="313"/>
      <c r="Q151" s="313"/>
      <c r="R151" s="313"/>
      <c r="S151" s="152">
        <f>ROUND(SUMIF(R146:R150,AH2,S146:S150),0)</f>
        <v>0</v>
      </c>
    </row>
    <row r="152" spans="2:45" s="41" customFormat="1" ht="36" customHeight="1" x14ac:dyDescent="0.35">
      <c r="B152" s="313" t="s">
        <v>166</v>
      </c>
      <c r="C152" s="313"/>
      <c r="D152" s="313"/>
      <c r="E152" s="313"/>
      <c r="F152" s="313"/>
      <c r="G152" s="313"/>
      <c r="H152" s="313"/>
      <c r="I152" s="313"/>
      <c r="J152" s="313"/>
      <c r="K152" s="313"/>
      <c r="L152" s="313"/>
      <c r="M152" s="313"/>
      <c r="N152" s="313"/>
      <c r="O152" s="313"/>
      <c r="P152" s="313"/>
      <c r="Q152" s="313"/>
      <c r="R152" s="313"/>
      <c r="S152" s="152">
        <f>ROUND(SUMIF(R146:R150,AH3,S146:S150),0)</f>
        <v>0</v>
      </c>
    </row>
    <row r="153" spans="2:45" s="41" customFormat="1" ht="36" customHeight="1" x14ac:dyDescent="0.35">
      <c r="B153" s="313" t="s">
        <v>214</v>
      </c>
      <c r="C153" s="313"/>
      <c r="D153" s="313"/>
      <c r="E153" s="313"/>
      <c r="F153" s="313"/>
      <c r="G153" s="313"/>
      <c r="H153" s="313"/>
      <c r="I153" s="313"/>
      <c r="J153" s="313"/>
      <c r="K153" s="313"/>
      <c r="L153" s="313"/>
      <c r="M153" s="313"/>
      <c r="N153" s="313"/>
      <c r="O153" s="313"/>
      <c r="P153" s="313"/>
      <c r="Q153" s="313"/>
      <c r="R153" s="313"/>
      <c r="S153" s="152">
        <f>SUM(S151:S152)</f>
        <v>0</v>
      </c>
    </row>
    <row r="154" spans="2:45" s="29" customFormat="1" ht="36" customHeight="1" x14ac:dyDescent="0.35"/>
    <row r="155" spans="2:45" s="29" customFormat="1" ht="36" customHeight="1" x14ac:dyDescent="0.35"/>
    <row r="156" spans="2:45" s="78" customFormat="1" ht="36" customHeight="1" x14ac:dyDescent="0.95">
      <c r="B156" s="46" t="s">
        <v>100</v>
      </c>
      <c r="C156" s="47"/>
      <c r="D156" s="47"/>
      <c r="E156" s="47"/>
      <c r="F156" s="47"/>
      <c r="G156" s="47"/>
      <c r="H156" s="47"/>
      <c r="I156" s="129"/>
      <c r="J156" s="129"/>
      <c r="K156" s="76"/>
      <c r="L156" s="76"/>
      <c r="M156" s="76"/>
      <c r="N156" s="76"/>
      <c r="O156" s="76"/>
      <c r="P156" s="76"/>
      <c r="Q156" s="76"/>
      <c r="R156" s="76"/>
      <c r="S156" s="76"/>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row>
    <row r="157" spans="2:45" s="41" customFormat="1" ht="36" customHeight="1" x14ac:dyDescent="0.4">
      <c r="B157" s="40"/>
      <c r="C157" s="40"/>
      <c r="D157" s="40"/>
      <c r="E157" s="40"/>
      <c r="F157" s="40"/>
      <c r="G157" s="40"/>
      <c r="H157" s="40"/>
      <c r="I157" s="40"/>
      <c r="J157" s="40"/>
      <c r="K157" s="40"/>
    </row>
    <row r="158" spans="2:45" s="78" customFormat="1" ht="36" customHeight="1" x14ac:dyDescent="0.35">
      <c r="B158" s="130"/>
      <c r="C158" s="130"/>
      <c r="D158" s="130"/>
      <c r="E158" s="130"/>
      <c r="F158" s="130"/>
      <c r="G158" s="130"/>
      <c r="H158" s="130"/>
      <c r="I158" s="131"/>
      <c r="J158" s="132"/>
      <c r="K158" s="29"/>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c r="AN158" s="41"/>
      <c r="AO158" s="41"/>
      <c r="AP158" s="41"/>
      <c r="AQ158" s="41"/>
      <c r="AR158" s="41"/>
      <c r="AS158" s="41"/>
    </row>
    <row r="159" spans="2:45" s="132" customFormat="1" ht="55" customHeight="1" x14ac:dyDescent="0.3">
      <c r="B159" s="309" t="s">
        <v>202</v>
      </c>
      <c r="C159" s="310"/>
      <c r="D159" s="310"/>
      <c r="E159" s="311" t="s">
        <v>203</v>
      </c>
      <c r="F159" s="311"/>
      <c r="G159" s="311"/>
      <c r="H159" s="311"/>
      <c r="I159" s="311"/>
      <c r="J159" s="133" t="s">
        <v>164</v>
      </c>
      <c r="K159" s="134" t="s">
        <v>196</v>
      </c>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row>
    <row r="160" spans="2:45" s="132" customFormat="1" ht="160" customHeight="1" x14ac:dyDescent="0.3">
      <c r="B160" s="306"/>
      <c r="C160" s="307"/>
      <c r="D160" s="307"/>
      <c r="E160" s="308"/>
      <c r="F160" s="308"/>
      <c r="G160" s="308"/>
      <c r="H160" s="308"/>
      <c r="I160" s="308"/>
      <c r="J160" s="58"/>
      <c r="K160" s="251"/>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row>
    <row r="161" spans="2:45" s="132" customFormat="1" ht="160" customHeight="1" x14ac:dyDescent="0.3">
      <c r="B161" s="306"/>
      <c r="C161" s="307"/>
      <c r="D161" s="307"/>
      <c r="E161" s="308"/>
      <c r="F161" s="308"/>
      <c r="G161" s="308"/>
      <c r="H161" s="308"/>
      <c r="I161" s="308"/>
      <c r="J161" s="58"/>
      <c r="K161" s="251"/>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row>
    <row r="162" spans="2:45" s="132" customFormat="1" ht="160" customHeight="1" x14ac:dyDescent="0.3">
      <c r="B162" s="306"/>
      <c r="C162" s="307"/>
      <c r="D162" s="307"/>
      <c r="E162" s="308"/>
      <c r="F162" s="308"/>
      <c r="G162" s="308"/>
      <c r="H162" s="308"/>
      <c r="I162" s="308"/>
      <c r="J162" s="58"/>
      <c r="K162" s="251"/>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row>
    <row r="163" spans="2:45" s="132" customFormat="1" ht="160" customHeight="1" x14ac:dyDescent="0.3">
      <c r="B163" s="306"/>
      <c r="C163" s="307"/>
      <c r="D163" s="307"/>
      <c r="E163" s="308"/>
      <c r="F163" s="308"/>
      <c r="G163" s="308"/>
      <c r="H163" s="308"/>
      <c r="I163" s="308"/>
      <c r="J163" s="58"/>
      <c r="K163" s="251"/>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row>
    <row r="164" spans="2:45" s="132" customFormat="1" ht="160" customHeight="1" x14ac:dyDescent="0.3">
      <c r="B164" s="306"/>
      <c r="C164" s="307"/>
      <c r="D164" s="307"/>
      <c r="E164" s="308"/>
      <c r="F164" s="308"/>
      <c r="G164" s="308"/>
      <c r="H164" s="308"/>
      <c r="I164" s="308"/>
      <c r="J164" s="58"/>
      <c r="K164" s="251"/>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row>
    <row r="165" spans="2:45" s="132" customFormat="1" ht="160" customHeight="1" x14ac:dyDescent="0.3">
      <c r="B165" s="306"/>
      <c r="C165" s="307"/>
      <c r="D165" s="307"/>
      <c r="E165" s="308"/>
      <c r="F165" s="308"/>
      <c r="G165" s="308"/>
      <c r="H165" s="308"/>
      <c r="I165" s="308"/>
      <c r="J165" s="58"/>
      <c r="K165" s="251"/>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35"/>
      <c r="AR165" s="135"/>
      <c r="AS165" s="135"/>
    </row>
    <row r="166" spans="2:45" s="132" customFormat="1" ht="160" customHeight="1" x14ac:dyDescent="0.3">
      <c r="B166" s="306"/>
      <c r="C166" s="307"/>
      <c r="D166" s="307"/>
      <c r="E166" s="308"/>
      <c r="F166" s="308"/>
      <c r="G166" s="308"/>
      <c r="H166" s="308"/>
      <c r="I166" s="308"/>
      <c r="J166" s="58"/>
      <c r="K166" s="251"/>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row>
    <row r="167" spans="2:45" s="132" customFormat="1" ht="160" customHeight="1" x14ac:dyDescent="0.3">
      <c r="B167" s="306"/>
      <c r="C167" s="307"/>
      <c r="D167" s="307"/>
      <c r="E167" s="308"/>
      <c r="F167" s="308"/>
      <c r="G167" s="308"/>
      <c r="H167" s="308"/>
      <c r="I167" s="308"/>
      <c r="J167" s="58"/>
      <c r="K167" s="251"/>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35"/>
      <c r="AR167" s="135"/>
      <c r="AS167" s="135"/>
    </row>
    <row r="168" spans="2:45" s="132" customFormat="1" ht="160" customHeight="1" x14ac:dyDescent="0.3">
      <c r="B168" s="306"/>
      <c r="C168" s="307"/>
      <c r="D168" s="307"/>
      <c r="E168" s="308"/>
      <c r="F168" s="308"/>
      <c r="G168" s="308"/>
      <c r="H168" s="308"/>
      <c r="I168" s="308"/>
      <c r="J168" s="58"/>
      <c r="K168" s="251"/>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35"/>
      <c r="AR168" s="135"/>
      <c r="AS168" s="135"/>
    </row>
    <row r="169" spans="2:45" s="132" customFormat="1" ht="160" customHeight="1" x14ac:dyDescent="0.3">
      <c r="B169" s="306"/>
      <c r="C169" s="307"/>
      <c r="D169" s="307"/>
      <c r="E169" s="308"/>
      <c r="F169" s="308"/>
      <c r="G169" s="308"/>
      <c r="H169" s="308"/>
      <c r="I169" s="308"/>
      <c r="J169" s="58"/>
      <c r="K169" s="251"/>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row>
    <row r="170" spans="2:45" s="132" customFormat="1" ht="160" customHeight="1" x14ac:dyDescent="0.3">
      <c r="B170" s="260"/>
      <c r="C170" s="261"/>
      <c r="D170" s="261"/>
      <c r="E170" s="308"/>
      <c r="F170" s="308"/>
      <c r="G170" s="308"/>
      <c r="H170" s="308"/>
      <c r="I170" s="308"/>
      <c r="J170" s="58"/>
      <c r="K170" s="251"/>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35"/>
      <c r="AR170" s="135"/>
      <c r="AS170" s="135"/>
    </row>
    <row r="171" spans="2:45" s="132" customFormat="1" ht="160" customHeight="1" x14ac:dyDescent="0.3">
      <c r="B171" s="260"/>
      <c r="C171" s="261"/>
      <c r="D171" s="261"/>
      <c r="E171" s="308"/>
      <c r="F171" s="308"/>
      <c r="G171" s="308"/>
      <c r="H171" s="308"/>
      <c r="I171" s="308"/>
      <c r="J171" s="58"/>
      <c r="K171" s="251"/>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35"/>
      <c r="AR171" s="135"/>
      <c r="AS171" s="135"/>
    </row>
    <row r="172" spans="2:45" s="132" customFormat="1" ht="160" customHeight="1" x14ac:dyDescent="0.3">
      <c r="B172" s="260"/>
      <c r="C172" s="261"/>
      <c r="D172" s="261"/>
      <c r="E172" s="308"/>
      <c r="F172" s="308"/>
      <c r="G172" s="308"/>
      <c r="H172" s="308"/>
      <c r="I172" s="308"/>
      <c r="J172" s="58"/>
      <c r="K172" s="251"/>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35"/>
      <c r="AR172" s="135"/>
      <c r="AS172" s="135"/>
    </row>
    <row r="173" spans="2:45" s="132" customFormat="1" ht="160" customHeight="1" x14ac:dyDescent="0.3">
      <c r="B173" s="260"/>
      <c r="C173" s="261"/>
      <c r="D173" s="261"/>
      <c r="E173" s="308"/>
      <c r="F173" s="308"/>
      <c r="G173" s="308"/>
      <c r="H173" s="308"/>
      <c r="I173" s="308"/>
      <c r="J173" s="58"/>
      <c r="K173" s="251"/>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35"/>
      <c r="AR173" s="135"/>
      <c r="AS173" s="135"/>
    </row>
    <row r="174" spans="2:45" s="132" customFormat="1" ht="160" customHeight="1" x14ac:dyDescent="0.3">
      <c r="B174" s="306"/>
      <c r="C174" s="307"/>
      <c r="D174" s="307"/>
      <c r="E174" s="308"/>
      <c r="F174" s="308"/>
      <c r="G174" s="308"/>
      <c r="H174" s="308"/>
      <c r="I174" s="308"/>
      <c r="J174" s="58"/>
      <c r="K174" s="251"/>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row>
    <row r="175" spans="2:45" s="132" customFormat="1" ht="160" customHeight="1" x14ac:dyDescent="0.3">
      <c r="B175" s="306"/>
      <c r="C175" s="307"/>
      <c r="D175" s="307"/>
      <c r="E175" s="308"/>
      <c r="F175" s="308"/>
      <c r="G175" s="308"/>
      <c r="H175" s="308"/>
      <c r="I175" s="308"/>
      <c r="J175" s="58"/>
      <c r="K175" s="251"/>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35"/>
      <c r="AR175" s="135"/>
      <c r="AS175" s="135"/>
    </row>
    <row r="176" spans="2:45" s="132" customFormat="1" ht="160" customHeight="1" x14ac:dyDescent="0.3">
      <c r="B176" s="306"/>
      <c r="C176" s="307"/>
      <c r="D176" s="307"/>
      <c r="E176" s="308"/>
      <c r="F176" s="308"/>
      <c r="G176" s="308"/>
      <c r="H176" s="308"/>
      <c r="I176" s="308"/>
      <c r="J176" s="58"/>
      <c r="K176" s="251"/>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35"/>
      <c r="AR176" s="135"/>
      <c r="AS176" s="135"/>
    </row>
    <row r="177" spans="2:46" s="132" customFormat="1" ht="160" customHeight="1" x14ac:dyDescent="0.3">
      <c r="B177" s="306"/>
      <c r="C177" s="307"/>
      <c r="D177" s="307"/>
      <c r="E177" s="308"/>
      <c r="F177" s="308"/>
      <c r="G177" s="308"/>
      <c r="H177" s="308"/>
      <c r="I177" s="308"/>
      <c r="J177" s="58"/>
      <c r="K177" s="251"/>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35"/>
      <c r="AR177" s="135"/>
      <c r="AS177" s="135"/>
    </row>
    <row r="178" spans="2:46" s="132" customFormat="1" ht="160" customHeight="1" x14ac:dyDescent="0.3">
      <c r="B178" s="306"/>
      <c r="C178" s="307"/>
      <c r="D178" s="307"/>
      <c r="E178" s="308"/>
      <c r="F178" s="308"/>
      <c r="G178" s="308"/>
      <c r="H178" s="308"/>
      <c r="I178" s="308"/>
      <c r="J178" s="58"/>
      <c r="K178" s="251"/>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row>
    <row r="179" spans="2:46" s="132" customFormat="1" ht="160" customHeight="1" x14ac:dyDescent="0.3">
      <c r="B179" s="306"/>
      <c r="C179" s="307"/>
      <c r="D179" s="307"/>
      <c r="E179" s="308"/>
      <c r="F179" s="308"/>
      <c r="G179" s="308"/>
      <c r="H179" s="308"/>
      <c r="I179" s="308"/>
      <c r="J179" s="58"/>
      <c r="K179" s="251"/>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35"/>
      <c r="AR179" s="135"/>
      <c r="AS179" s="135"/>
    </row>
    <row r="180" spans="2:46" s="132" customFormat="1" ht="160" customHeight="1" x14ac:dyDescent="0.3">
      <c r="B180" s="306"/>
      <c r="C180" s="307"/>
      <c r="D180" s="307"/>
      <c r="E180" s="308"/>
      <c r="F180" s="308"/>
      <c r="G180" s="308"/>
      <c r="H180" s="308"/>
      <c r="I180" s="308"/>
      <c r="J180" s="58"/>
      <c r="K180" s="251"/>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row>
    <row r="181" spans="2:46" s="132" customFormat="1" ht="160" customHeight="1" x14ac:dyDescent="0.3">
      <c r="B181" s="306"/>
      <c r="C181" s="307"/>
      <c r="D181" s="307"/>
      <c r="E181" s="308"/>
      <c r="F181" s="308"/>
      <c r="G181" s="308"/>
      <c r="H181" s="308"/>
      <c r="I181" s="308"/>
      <c r="J181" s="58"/>
      <c r="K181" s="251"/>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row>
    <row r="182" spans="2:46" s="97" customFormat="1" ht="160" customHeight="1" x14ac:dyDescent="0.4">
      <c r="B182" s="306"/>
      <c r="C182" s="307"/>
      <c r="D182" s="307"/>
      <c r="E182" s="308"/>
      <c r="F182" s="308"/>
      <c r="G182" s="308"/>
      <c r="H182" s="308"/>
      <c r="I182" s="308"/>
      <c r="J182" s="58"/>
      <c r="K182" s="251"/>
      <c r="L182" s="136"/>
      <c r="M182" s="136"/>
      <c r="N182" s="136"/>
      <c r="O182" s="136"/>
      <c r="P182" s="136"/>
      <c r="Q182" s="136"/>
      <c r="R182" s="136"/>
      <c r="S182" s="136"/>
      <c r="T182" s="136"/>
      <c r="U182" s="136"/>
      <c r="V182" s="136"/>
      <c r="W182" s="136"/>
      <c r="X182" s="136"/>
      <c r="Y182" s="136"/>
      <c r="Z182" s="136"/>
      <c r="AA182" s="136"/>
      <c r="AB182" s="136"/>
      <c r="AC182" s="136"/>
      <c r="AD182" s="136"/>
      <c r="AE182" s="136"/>
      <c r="AF182" s="136"/>
      <c r="AG182" s="136"/>
      <c r="AH182" s="136"/>
      <c r="AI182" s="136"/>
      <c r="AJ182" s="136"/>
      <c r="AK182" s="136"/>
      <c r="AL182" s="136"/>
      <c r="AM182" s="136"/>
      <c r="AN182" s="136"/>
      <c r="AO182" s="136"/>
      <c r="AP182" s="136"/>
      <c r="AQ182" s="136"/>
      <c r="AR182" s="136"/>
      <c r="AS182" s="136"/>
    </row>
    <row r="183" spans="2:46" s="78" customFormat="1" ht="160" customHeight="1" x14ac:dyDescent="0.35">
      <c r="B183" s="306"/>
      <c r="C183" s="307"/>
      <c r="D183" s="307"/>
      <c r="E183" s="308"/>
      <c r="F183" s="308"/>
      <c r="G183" s="308"/>
      <c r="H183" s="308"/>
      <c r="I183" s="308"/>
      <c r="J183" s="58"/>
      <c r="K183" s="25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row>
    <row r="184" spans="2:46" s="78" customFormat="1" ht="160" customHeight="1" x14ac:dyDescent="0.35">
      <c r="B184" s="306"/>
      <c r="C184" s="307"/>
      <c r="D184" s="307"/>
      <c r="E184" s="308"/>
      <c r="F184" s="308"/>
      <c r="G184" s="308"/>
      <c r="H184" s="308"/>
      <c r="I184" s="308"/>
      <c r="J184" s="58"/>
      <c r="K184" s="251"/>
      <c r="L184" s="29"/>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row>
    <row r="185" spans="2:46" s="78" customFormat="1" ht="160" customHeight="1" x14ac:dyDescent="0.35">
      <c r="B185" s="306"/>
      <c r="C185" s="307"/>
      <c r="D185" s="307"/>
      <c r="E185" s="308"/>
      <c r="F185" s="308"/>
      <c r="G185" s="308"/>
      <c r="H185" s="308"/>
      <c r="I185" s="308"/>
      <c r="J185" s="58"/>
      <c r="K185" s="251"/>
      <c r="L185" s="127"/>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row>
    <row r="186" spans="2:46" s="78" customFormat="1" ht="160" customHeight="1" x14ac:dyDescent="0.35">
      <c r="B186" s="306"/>
      <c r="C186" s="307"/>
      <c r="D186" s="307"/>
      <c r="E186" s="308"/>
      <c r="F186" s="308"/>
      <c r="G186" s="308"/>
      <c r="H186" s="308"/>
      <c r="I186" s="308"/>
      <c r="J186" s="58"/>
      <c r="K186" s="251"/>
      <c r="L186" s="127"/>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c r="AQ186" s="41"/>
      <c r="AR186" s="41"/>
      <c r="AS186" s="41"/>
      <c r="AT186" s="41"/>
    </row>
    <row r="187" spans="2:46" s="41" customFormat="1" ht="36" customHeight="1" x14ac:dyDescent="0.35">
      <c r="B187" s="302" t="s">
        <v>235</v>
      </c>
      <c r="C187" s="303"/>
      <c r="D187" s="303"/>
      <c r="E187" s="303"/>
      <c r="F187" s="303"/>
      <c r="G187" s="303"/>
      <c r="H187" s="303"/>
      <c r="I187" s="303"/>
      <c r="J187" s="304"/>
      <c r="K187" s="152">
        <f>ROUND(SUMIF(J160:J186,AH2,K160:K186),0)</f>
        <v>0</v>
      </c>
    </row>
    <row r="188" spans="2:46" s="41" customFormat="1" ht="36" customHeight="1" x14ac:dyDescent="0.35">
      <c r="B188" s="302" t="s">
        <v>166</v>
      </c>
      <c r="C188" s="303"/>
      <c r="D188" s="303"/>
      <c r="E188" s="303"/>
      <c r="F188" s="303"/>
      <c r="G188" s="303"/>
      <c r="H188" s="303"/>
      <c r="I188" s="303"/>
      <c r="J188" s="304"/>
      <c r="K188" s="152">
        <f>ROUND(SUMIF(J160:J186,AH3,K160:K186),0)</f>
        <v>0</v>
      </c>
    </row>
    <row r="189" spans="2:46" s="41" customFormat="1" ht="36" customHeight="1" x14ac:dyDescent="0.35">
      <c r="B189" s="302" t="s">
        <v>215</v>
      </c>
      <c r="C189" s="303"/>
      <c r="D189" s="303"/>
      <c r="E189" s="303"/>
      <c r="F189" s="303"/>
      <c r="G189" s="303"/>
      <c r="H189" s="303"/>
      <c r="I189" s="303"/>
      <c r="J189" s="304"/>
      <c r="K189" s="152">
        <f>SUM(K187:K188)</f>
        <v>0</v>
      </c>
    </row>
    <row r="192" spans="2:46" s="41" customFormat="1" ht="36" customHeight="1" x14ac:dyDescent="0.95">
      <c r="B192" s="46" t="s">
        <v>106</v>
      </c>
      <c r="C192" s="47"/>
      <c r="D192" s="47"/>
      <c r="E192" s="47"/>
      <c r="F192" s="47"/>
      <c r="G192" s="47"/>
      <c r="H192" s="47"/>
      <c r="I192" s="47"/>
      <c r="J192" s="47"/>
      <c r="K192" s="47"/>
      <c r="L192" s="76"/>
      <c r="M192" s="76"/>
      <c r="N192" s="76"/>
      <c r="O192" s="76"/>
      <c r="P192" s="76"/>
      <c r="Q192" s="76"/>
      <c r="R192" s="76"/>
      <c r="S192" s="76"/>
    </row>
    <row r="193" spans="2:12" s="41" customFormat="1" ht="36" customHeight="1" x14ac:dyDescent="0.4">
      <c r="B193" s="40"/>
      <c r="C193" s="40"/>
      <c r="D193" s="40"/>
      <c r="E193" s="40"/>
      <c r="F193" s="40"/>
      <c r="G193" s="40"/>
      <c r="H193" s="40"/>
      <c r="I193" s="40"/>
      <c r="J193" s="40"/>
    </row>
    <row r="194" spans="2:12" ht="36" customHeight="1" x14ac:dyDescent="0.4">
      <c r="B194" s="387" t="s">
        <v>232</v>
      </c>
      <c r="C194" s="388"/>
      <c r="D194" s="388"/>
      <c r="E194" s="140"/>
      <c r="F194" s="140"/>
      <c r="G194" s="140"/>
      <c r="H194" s="140"/>
      <c r="I194" s="51"/>
      <c r="J194" s="41"/>
      <c r="K194" s="41"/>
      <c r="L194" s="41"/>
    </row>
    <row r="195" spans="2:12" ht="36" customHeight="1" x14ac:dyDescent="0.4">
      <c r="B195" s="137"/>
      <c r="C195" s="137"/>
      <c r="D195" s="137"/>
      <c r="E195" s="137"/>
      <c r="F195" s="137"/>
      <c r="G195" s="137"/>
      <c r="H195" s="137"/>
      <c r="I195" s="51"/>
      <c r="J195" s="41"/>
      <c r="K195" s="41"/>
      <c r="L195" s="41"/>
    </row>
    <row r="196" spans="2:12" ht="42" customHeight="1" x14ac:dyDescent="0.35">
      <c r="B196" s="305" t="s">
        <v>219</v>
      </c>
      <c r="C196" s="305"/>
      <c r="D196" s="305"/>
      <c r="E196" s="305"/>
      <c r="F196" s="305"/>
      <c r="G196" s="305"/>
      <c r="H196" s="305"/>
      <c r="I196" s="305"/>
      <c r="J196" s="305"/>
      <c r="K196" s="305"/>
      <c r="L196" s="305"/>
    </row>
    <row r="197" spans="2:12" ht="36" customHeight="1" x14ac:dyDescent="0.35">
      <c r="B197" s="141"/>
      <c r="C197" s="141"/>
      <c r="D197" s="141"/>
      <c r="E197" s="141"/>
      <c r="F197" s="141"/>
      <c r="G197" s="141"/>
      <c r="H197" s="141"/>
      <c r="I197" s="41"/>
      <c r="J197" s="41"/>
      <c r="K197" s="41"/>
      <c r="L197" s="41"/>
    </row>
    <row r="198" spans="2:12" ht="36" customHeight="1" x14ac:dyDescent="0.4">
      <c r="B198" s="136" t="s">
        <v>216</v>
      </c>
      <c r="C198" s="127"/>
      <c r="D198" s="127"/>
      <c r="E198" s="127"/>
      <c r="F198" s="127"/>
      <c r="G198" s="127"/>
      <c r="H198" s="127"/>
      <c r="I198" s="41"/>
      <c r="J198" s="41"/>
      <c r="K198" s="41"/>
      <c r="L198" s="41"/>
    </row>
    <row r="199" spans="2:12" ht="36" customHeight="1" x14ac:dyDescent="0.35">
      <c r="B199" s="197"/>
      <c r="C199" s="91"/>
      <c r="D199" s="91"/>
      <c r="E199" s="91"/>
      <c r="F199" s="91"/>
      <c r="G199" s="91"/>
      <c r="H199" s="91"/>
      <c r="I199" s="41"/>
      <c r="J199" s="41"/>
      <c r="K199" s="41"/>
      <c r="L199" s="41"/>
    </row>
    <row r="200" spans="2:12" ht="36" customHeight="1" x14ac:dyDescent="0.35">
      <c r="B200" s="41"/>
      <c r="C200" s="41"/>
      <c r="D200" s="41"/>
      <c r="E200" s="41"/>
      <c r="F200" s="41"/>
      <c r="G200" s="41"/>
      <c r="H200" s="41"/>
      <c r="I200" s="142"/>
      <c r="J200" s="41"/>
      <c r="K200" s="41"/>
      <c r="L200" s="41"/>
    </row>
    <row r="201" spans="2:12" ht="36" customHeight="1" x14ac:dyDescent="0.4">
      <c r="B201" s="136" t="s">
        <v>217</v>
      </c>
      <c r="C201" s="127"/>
      <c r="D201" s="127"/>
      <c r="E201" s="127"/>
      <c r="F201" s="127"/>
      <c r="G201" s="127"/>
      <c r="H201" s="127"/>
      <c r="I201" s="142"/>
      <c r="J201" s="41"/>
      <c r="K201" s="41"/>
      <c r="L201" s="41"/>
    </row>
    <row r="202" spans="2:12" ht="36" customHeight="1" x14ac:dyDescent="0.35">
      <c r="B202" s="287"/>
      <c r="C202" s="287"/>
      <c r="D202" s="287"/>
      <c r="E202" s="287"/>
      <c r="F202" s="287"/>
      <c r="G202" s="287"/>
      <c r="H202" s="287"/>
      <c r="I202" s="287"/>
      <c r="J202" s="287"/>
      <c r="K202" s="287"/>
      <c r="L202" s="287"/>
    </row>
    <row r="203" spans="2:12" ht="36" customHeight="1" x14ac:dyDescent="0.35">
      <c r="B203" s="287"/>
      <c r="C203" s="287"/>
      <c r="D203" s="287"/>
      <c r="E203" s="287"/>
      <c r="F203" s="287"/>
      <c r="G203" s="287"/>
      <c r="H203" s="287"/>
      <c r="I203" s="287"/>
      <c r="J203" s="287"/>
      <c r="K203" s="287"/>
      <c r="L203" s="287"/>
    </row>
    <row r="204" spans="2:12" ht="36" customHeight="1" x14ac:dyDescent="0.35">
      <c r="B204" s="287"/>
      <c r="C204" s="287"/>
      <c r="D204" s="287"/>
      <c r="E204" s="287"/>
      <c r="F204" s="287"/>
      <c r="G204" s="287"/>
      <c r="H204" s="287"/>
      <c r="I204" s="287"/>
      <c r="J204" s="287"/>
      <c r="K204" s="287"/>
      <c r="L204" s="287"/>
    </row>
    <row r="205" spans="2:12" ht="36" customHeight="1" x14ac:dyDescent="0.35">
      <c r="B205" s="287"/>
      <c r="C205" s="287"/>
      <c r="D205" s="287"/>
      <c r="E205" s="287"/>
      <c r="F205" s="287"/>
      <c r="G205" s="287"/>
      <c r="H205" s="287"/>
      <c r="I205" s="287"/>
      <c r="J205" s="287"/>
      <c r="K205" s="287"/>
      <c r="L205" s="287"/>
    </row>
    <row r="206" spans="2:12" ht="36" customHeight="1" x14ac:dyDescent="0.35">
      <c r="B206" s="287"/>
      <c r="C206" s="287"/>
      <c r="D206" s="287"/>
      <c r="E206" s="287"/>
      <c r="F206" s="287"/>
      <c r="G206" s="287"/>
      <c r="H206" s="287"/>
      <c r="I206" s="287"/>
      <c r="J206" s="287"/>
      <c r="K206" s="287"/>
      <c r="L206" s="287"/>
    </row>
    <row r="207" spans="2:12" ht="36" customHeight="1" x14ac:dyDescent="0.35">
      <c r="B207" s="138"/>
      <c r="C207" s="138"/>
      <c r="D207" s="138"/>
      <c r="E207" s="138"/>
      <c r="F207" s="138"/>
      <c r="G207" s="138"/>
      <c r="H207" s="138"/>
      <c r="I207" s="138"/>
      <c r="J207" s="41"/>
      <c r="K207" s="139"/>
      <c r="L207" s="41"/>
    </row>
    <row r="208" spans="2:12" ht="36" customHeight="1" x14ac:dyDescent="0.4">
      <c r="B208" s="188" t="s">
        <v>218</v>
      </c>
      <c r="C208" s="143"/>
      <c r="D208" s="143"/>
      <c r="E208" s="143"/>
      <c r="F208" s="143"/>
      <c r="G208" s="143"/>
      <c r="H208" s="143"/>
      <c r="I208" s="138"/>
      <c r="J208" s="41"/>
      <c r="K208" s="139"/>
      <c r="L208" s="41"/>
    </row>
    <row r="209" spans="2:12" ht="36" customHeight="1" x14ac:dyDescent="0.35">
      <c r="B209" s="288"/>
      <c r="C209" s="289"/>
      <c r="D209" s="289"/>
      <c r="E209" s="289"/>
      <c r="F209" s="289"/>
      <c r="G209" s="289"/>
      <c r="H209" s="289"/>
      <c r="I209" s="289"/>
      <c r="J209" s="289"/>
      <c r="K209" s="289"/>
      <c r="L209" s="290"/>
    </row>
    <row r="210" spans="2:12" ht="36" customHeight="1" x14ac:dyDescent="0.35">
      <c r="B210" s="291"/>
      <c r="C210" s="292"/>
      <c r="D210" s="292"/>
      <c r="E210" s="292"/>
      <c r="F210" s="292"/>
      <c r="G210" s="292"/>
      <c r="H210" s="292"/>
      <c r="I210" s="292"/>
      <c r="J210" s="292"/>
      <c r="K210" s="292"/>
      <c r="L210" s="293"/>
    </row>
    <row r="211" spans="2:12" ht="36" customHeight="1" x14ac:dyDescent="0.35">
      <c r="B211" s="291"/>
      <c r="C211" s="292"/>
      <c r="D211" s="292"/>
      <c r="E211" s="292"/>
      <c r="F211" s="292"/>
      <c r="G211" s="292"/>
      <c r="H211" s="292"/>
      <c r="I211" s="292"/>
      <c r="J211" s="292"/>
      <c r="K211" s="292"/>
      <c r="L211" s="293"/>
    </row>
    <row r="212" spans="2:12" ht="36" customHeight="1" x14ac:dyDescent="0.35">
      <c r="B212" s="291"/>
      <c r="C212" s="292"/>
      <c r="D212" s="292"/>
      <c r="E212" s="292"/>
      <c r="F212" s="292"/>
      <c r="G212" s="292"/>
      <c r="H212" s="292"/>
      <c r="I212" s="292"/>
      <c r="J212" s="292"/>
      <c r="K212" s="292"/>
      <c r="L212" s="293"/>
    </row>
    <row r="213" spans="2:12" ht="36" customHeight="1" x14ac:dyDescent="0.35">
      <c r="B213" s="294"/>
      <c r="C213" s="295"/>
      <c r="D213" s="295"/>
      <c r="E213" s="295"/>
      <c r="F213" s="295"/>
      <c r="G213" s="295"/>
      <c r="H213" s="295"/>
      <c r="I213" s="295"/>
      <c r="J213" s="295"/>
      <c r="K213" s="295"/>
      <c r="L213" s="296"/>
    </row>
    <row r="214" spans="2:12" ht="36" customHeight="1" x14ac:dyDescent="0.35">
      <c r="B214" s="141"/>
      <c r="C214" s="141"/>
      <c r="D214" s="141"/>
      <c r="E214" s="141"/>
      <c r="F214" s="141"/>
      <c r="G214" s="141"/>
      <c r="H214" s="141"/>
      <c r="I214" s="144"/>
      <c r="J214" s="142"/>
      <c r="K214" s="41"/>
      <c r="L214" s="41"/>
    </row>
    <row r="215" spans="2:12" ht="36" customHeight="1" thickBot="1" x14ac:dyDescent="0.45">
      <c r="B215" s="101"/>
      <c r="C215" s="101"/>
      <c r="D215" s="101"/>
      <c r="E215" s="101"/>
      <c r="F215" s="101"/>
      <c r="G215" s="101"/>
      <c r="H215" s="101"/>
      <c r="I215" s="145"/>
      <c r="J215" s="145"/>
      <c r="K215" s="145"/>
      <c r="L215" s="145"/>
    </row>
    <row r="216" spans="2:12" ht="36" customHeight="1" x14ac:dyDescent="0.35">
      <c r="B216" s="297"/>
      <c r="C216" s="297"/>
      <c r="D216" s="297"/>
      <c r="E216" s="297"/>
      <c r="F216" s="297"/>
      <c r="G216" s="297"/>
      <c r="H216" s="297"/>
      <c r="I216" s="297"/>
      <c r="J216" s="297"/>
      <c r="K216" s="297"/>
      <c r="L216" s="297"/>
    </row>
    <row r="217" spans="2:12" ht="36" customHeight="1" x14ac:dyDescent="0.35">
      <c r="B217" s="192"/>
      <c r="C217" s="192"/>
      <c r="D217" s="192"/>
      <c r="E217" s="192"/>
      <c r="F217" s="192"/>
      <c r="G217" s="192"/>
      <c r="H217" s="192"/>
      <c r="I217" s="192"/>
      <c r="J217" s="192"/>
      <c r="K217" s="192"/>
      <c r="L217" s="192"/>
    </row>
    <row r="218" spans="2:12" ht="36" customHeight="1" x14ac:dyDescent="0.4">
      <c r="B218" s="41"/>
      <c r="C218" s="41"/>
      <c r="D218" s="41"/>
      <c r="E218" s="41"/>
      <c r="F218" s="41"/>
      <c r="G218" s="298" t="s">
        <v>233</v>
      </c>
      <c r="H218" s="298"/>
      <c r="I218" s="299"/>
      <c r="J218" s="172"/>
      <c r="K218" s="41"/>
      <c r="L218" s="41"/>
    </row>
    <row r="219" spans="2:12" ht="36" customHeight="1" x14ac:dyDescent="0.4">
      <c r="B219" s="146"/>
      <c r="C219" s="146"/>
      <c r="D219" s="146"/>
      <c r="E219" s="146"/>
      <c r="F219" s="146"/>
      <c r="G219" s="146"/>
      <c r="H219" s="147"/>
      <c r="I219" s="147"/>
      <c r="J219" s="174">
        <f>ROUND(J218,0)</f>
        <v>0</v>
      </c>
      <c r="K219" s="41"/>
      <c r="L219" s="41"/>
    </row>
    <row r="220" spans="2:12" ht="36" customHeight="1" x14ac:dyDescent="0.4">
      <c r="B220" s="41"/>
      <c r="C220" s="41"/>
      <c r="D220" s="41"/>
      <c r="E220" s="41"/>
      <c r="F220" s="41"/>
      <c r="G220" s="41"/>
      <c r="H220" s="300" t="s">
        <v>220</v>
      </c>
      <c r="I220" s="301"/>
      <c r="J220" s="172"/>
      <c r="K220" s="148"/>
      <c r="L220" s="148"/>
    </row>
    <row r="221" spans="2:12" ht="36" customHeight="1" x14ac:dyDescent="0.4">
      <c r="B221" s="149"/>
      <c r="C221" s="149"/>
      <c r="D221" s="149"/>
      <c r="E221" s="149"/>
      <c r="F221" s="149"/>
      <c r="G221" s="149"/>
      <c r="H221" s="150"/>
      <c r="I221" s="79"/>
      <c r="J221" s="151">
        <f>ROUND(J220,0)</f>
        <v>0</v>
      </c>
      <c r="K221" s="148"/>
      <c r="L221" s="148"/>
    </row>
    <row r="222" spans="2:12" ht="36" customHeight="1" x14ac:dyDescent="0.4">
      <c r="B222" s="41"/>
      <c r="C222" s="41"/>
      <c r="D222" s="41"/>
      <c r="E222" s="41"/>
      <c r="F222" s="41"/>
      <c r="G222" s="41"/>
      <c r="H222" s="300" t="s">
        <v>221</v>
      </c>
      <c r="I222" s="301"/>
      <c r="J222" s="152">
        <f>ROUND((J219+J221),0)</f>
        <v>0</v>
      </c>
      <c r="K222" s="153"/>
      <c r="L222" s="153"/>
    </row>
  </sheetData>
  <sheetProtection algorithmName="SHA-512" hashValue="4k0RnnswFqKpiY1QWCXE3Dm0UcMocPcAdPnbMCM796UWAfLCdQAIR7nCxzprasb9FHgHr2OixxGrAQhXbfH9QA==" saltValue="2lgzFEnqSFNa5aV0NcCHcw==" spinCount="100000" sheet="1" objects="1" scenarios="1" formatCells="0" formatRows="0" insertRows="0"/>
  <mergeCells count="228">
    <mergeCell ref="H220:I220"/>
    <mergeCell ref="H222:I222"/>
    <mergeCell ref="B189:J189"/>
    <mergeCell ref="B196:L196"/>
    <mergeCell ref="B202:L206"/>
    <mergeCell ref="B209:L213"/>
    <mergeCell ref="B216:L216"/>
    <mergeCell ref="G218:I218"/>
    <mergeCell ref="B185:D185"/>
    <mergeCell ref="E185:I185"/>
    <mergeCell ref="B186:D186"/>
    <mergeCell ref="E186:I186"/>
    <mergeCell ref="B187:J187"/>
    <mergeCell ref="B188:J188"/>
    <mergeCell ref="B182:D182"/>
    <mergeCell ref="E182:I182"/>
    <mergeCell ref="B183:D183"/>
    <mergeCell ref="E183:I183"/>
    <mergeCell ref="B184:D184"/>
    <mergeCell ref="E184:I184"/>
    <mergeCell ref="B179:D179"/>
    <mergeCell ref="E179:I179"/>
    <mergeCell ref="B180:D180"/>
    <mergeCell ref="E180:I180"/>
    <mergeCell ref="B181:D181"/>
    <mergeCell ref="E181:I181"/>
    <mergeCell ref="B176:D176"/>
    <mergeCell ref="E176:I176"/>
    <mergeCell ref="B177:D177"/>
    <mergeCell ref="E177:I177"/>
    <mergeCell ref="B178:D178"/>
    <mergeCell ref="E178:I178"/>
    <mergeCell ref="E172:I172"/>
    <mergeCell ref="E173:I173"/>
    <mergeCell ref="B174:D174"/>
    <mergeCell ref="E174:I174"/>
    <mergeCell ref="B175:D175"/>
    <mergeCell ref="E175:I175"/>
    <mergeCell ref="B168:D168"/>
    <mergeCell ref="E168:I168"/>
    <mergeCell ref="B169:D169"/>
    <mergeCell ref="E169:I169"/>
    <mergeCell ref="E170:I170"/>
    <mergeCell ref="E171:I171"/>
    <mergeCell ref="B165:D165"/>
    <mergeCell ref="E165:I165"/>
    <mergeCell ref="B166:D166"/>
    <mergeCell ref="E166:I166"/>
    <mergeCell ref="B167:D167"/>
    <mergeCell ref="E167:I167"/>
    <mergeCell ref="B162:D162"/>
    <mergeCell ref="E162:I162"/>
    <mergeCell ref="B163:D163"/>
    <mergeCell ref="E163:I163"/>
    <mergeCell ref="B164:D164"/>
    <mergeCell ref="E164:I164"/>
    <mergeCell ref="B159:D159"/>
    <mergeCell ref="E159:I159"/>
    <mergeCell ref="B160:D160"/>
    <mergeCell ref="E160:I160"/>
    <mergeCell ref="B161:D161"/>
    <mergeCell ref="E161:I161"/>
    <mergeCell ref="B150:D150"/>
    <mergeCell ref="F150:I150"/>
    <mergeCell ref="J150:N150"/>
    <mergeCell ref="B151:R151"/>
    <mergeCell ref="B152:R152"/>
    <mergeCell ref="B153:R153"/>
    <mergeCell ref="B148:D148"/>
    <mergeCell ref="F148:I148"/>
    <mergeCell ref="J148:N148"/>
    <mergeCell ref="B149:D149"/>
    <mergeCell ref="F149:I149"/>
    <mergeCell ref="J149:N149"/>
    <mergeCell ref="B146:D146"/>
    <mergeCell ref="F146:I146"/>
    <mergeCell ref="J146:N146"/>
    <mergeCell ref="B147:D147"/>
    <mergeCell ref="F147:I147"/>
    <mergeCell ref="J147:N147"/>
    <mergeCell ref="B136:E136"/>
    <mergeCell ref="F136:I136"/>
    <mergeCell ref="B137:J137"/>
    <mergeCell ref="B138:J138"/>
    <mergeCell ref="B139:J139"/>
    <mergeCell ref="B145:D145"/>
    <mergeCell ref="F145:I145"/>
    <mergeCell ref="J145:N145"/>
    <mergeCell ref="B133:E133"/>
    <mergeCell ref="F133:I133"/>
    <mergeCell ref="B134:E134"/>
    <mergeCell ref="F134:I134"/>
    <mergeCell ref="B135:E135"/>
    <mergeCell ref="F135:I135"/>
    <mergeCell ref="B130:E130"/>
    <mergeCell ref="F130:I130"/>
    <mergeCell ref="B131:E131"/>
    <mergeCell ref="F131:I131"/>
    <mergeCell ref="B132:E132"/>
    <mergeCell ref="F132:I132"/>
    <mergeCell ref="B127:E127"/>
    <mergeCell ref="F127:I127"/>
    <mergeCell ref="B128:E128"/>
    <mergeCell ref="F128:I128"/>
    <mergeCell ref="B129:E129"/>
    <mergeCell ref="F129:I129"/>
    <mergeCell ref="B124:E124"/>
    <mergeCell ref="F124:I124"/>
    <mergeCell ref="B125:E125"/>
    <mergeCell ref="F125:I125"/>
    <mergeCell ref="B126:E126"/>
    <mergeCell ref="F126:I126"/>
    <mergeCell ref="B121:E121"/>
    <mergeCell ref="F121:I121"/>
    <mergeCell ref="B122:E122"/>
    <mergeCell ref="F122:I122"/>
    <mergeCell ref="B123:E123"/>
    <mergeCell ref="F123:I123"/>
    <mergeCell ref="B111:E111"/>
    <mergeCell ref="F111:I111"/>
    <mergeCell ref="B112:L112"/>
    <mergeCell ref="B113:L113"/>
    <mergeCell ref="B114:L114"/>
    <mergeCell ref="B120:E120"/>
    <mergeCell ref="F120:I120"/>
    <mergeCell ref="B108:E108"/>
    <mergeCell ref="F108:I108"/>
    <mergeCell ref="B109:E109"/>
    <mergeCell ref="F109:I109"/>
    <mergeCell ref="B110:E110"/>
    <mergeCell ref="F110:I110"/>
    <mergeCell ref="L100:M100"/>
    <mergeCell ref="L101:M101"/>
    <mergeCell ref="B104:S104"/>
    <mergeCell ref="B106:L106"/>
    <mergeCell ref="B107:E107"/>
    <mergeCell ref="F107:I107"/>
    <mergeCell ref="B92:H92"/>
    <mergeCell ref="B93:H93"/>
    <mergeCell ref="B94:M94"/>
    <mergeCell ref="B95:M95"/>
    <mergeCell ref="B96:M96"/>
    <mergeCell ref="L99:M99"/>
    <mergeCell ref="B86:H86"/>
    <mergeCell ref="B87:H87"/>
    <mergeCell ref="B88:H88"/>
    <mergeCell ref="B89:H89"/>
    <mergeCell ref="B90:H90"/>
    <mergeCell ref="B91:H91"/>
    <mergeCell ref="B78:E78"/>
    <mergeCell ref="F78:I78"/>
    <mergeCell ref="B79:R79"/>
    <mergeCell ref="B80:R80"/>
    <mergeCell ref="B81:R81"/>
    <mergeCell ref="B84:D84"/>
    <mergeCell ref="B75:E75"/>
    <mergeCell ref="F75:I75"/>
    <mergeCell ref="B76:E76"/>
    <mergeCell ref="F76:I76"/>
    <mergeCell ref="B77:E77"/>
    <mergeCell ref="F77:I77"/>
    <mergeCell ref="B72:E72"/>
    <mergeCell ref="F72:I72"/>
    <mergeCell ref="B73:E73"/>
    <mergeCell ref="F73:I73"/>
    <mergeCell ref="B74:E74"/>
    <mergeCell ref="F74:I74"/>
    <mergeCell ref="B69:E69"/>
    <mergeCell ref="F69:I69"/>
    <mergeCell ref="B70:E70"/>
    <mergeCell ref="F70:I70"/>
    <mergeCell ref="B71:E71"/>
    <mergeCell ref="F71:I71"/>
    <mergeCell ref="P50:Q50"/>
    <mergeCell ref="P51:Q51"/>
    <mergeCell ref="B53:N57"/>
    <mergeCell ref="B66:S66"/>
    <mergeCell ref="B68:E68"/>
    <mergeCell ref="F68:I68"/>
    <mergeCell ref="B41:P41"/>
    <mergeCell ref="N44:Q44"/>
    <mergeCell ref="P45:Q45"/>
    <mergeCell ref="P46:Q46"/>
    <mergeCell ref="N48:Q48"/>
    <mergeCell ref="P49:Q49"/>
    <mergeCell ref="B37:D37"/>
    <mergeCell ref="E37:L37"/>
    <mergeCell ref="B38:D38"/>
    <mergeCell ref="E38:L38"/>
    <mergeCell ref="B39:P39"/>
    <mergeCell ref="B40:P40"/>
    <mergeCell ref="B34:D34"/>
    <mergeCell ref="E34:L34"/>
    <mergeCell ref="B35:D35"/>
    <mergeCell ref="E35:L35"/>
    <mergeCell ref="B36:D36"/>
    <mergeCell ref="E36:L36"/>
    <mergeCell ref="B31:D31"/>
    <mergeCell ref="E31:L31"/>
    <mergeCell ref="B32:D32"/>
    <mergeCell ref="E32:L32"/>
    <mergeCell ref="B33:D33"/>
    <mergeCell ref="E33:L33"/>
    <mergeCell ref="B28:D28"/>
    <mergeCell ref="E28:L28"/>
    <mergeCell ref="B29:D29"/>
    <mergeCell ref="E29:L29"/>
    <mergeCell ref="B30:D30"/>
    <mergeCell ref="E30:L30"/>
    <mergeCell ref="B25:D25"/>
    <mergeCell ref="E25:L25"/>
    <mergeCell ref="B26:D26"/>
    <mergeCell ref="E26:L26"/>
    <mergeCell ref="B27:D27"/>
    <mergeCell ref="E27:L27"/>
    <mergeCell ref="B22:D22"/>
    <mergeCell ref="E22:L22"/>
    <mergeCell ref="B23:D23"/>
    <mergeCell ref="E23:L23"/>
    <mergeCell ref="B24:D24"/>
    <mergeCell ref="E24:L24"/>
    <mergeCell ref="D5:E5"/>
    <mergeCell ref="H8:I8"/>
    <mergeCell ref="J8:M8"/>
    <mergeCell ref="H9:I9"/>
    <mergeCell ref="J9:M9"/>
    <mergeCell ref="H10:I10"/>
    <mergeCell ref="J10:M10"/>
  </mergeCells>
  <dataValidations count="3">
    <dataValidation type="list" allowBlank="1" showInputMessage="1" showErrorMessage="1" sqref="P23:P38 J121:J136 R69:R78 R146:R150 L108:L111 M87:M93 J160:J186" xr:uid="{CB72716D-8BDF-4F45-A3D9-A0257A8CCF82}">
      <formula1>$AH$2:$AH$3</formula1>
    </dataValidation>
    <dataValidation type="list" allowBlank="1" showInputMessage="1" showErrorMessage="1" sqref="E146:E150" xr:uid="{2C36F7A7-5ACC-4EEB-8C8D-58235F5EE4A6}">
      <formula1>$AK$2:$AK$4</formula1>
    </dataValidation>
    <dataValidation type="list" allowBlank="1" showInputMessage="1" showErrorMessage="1" sqref="O146:O150" xr:uid="{3CA70CF0-3C4A-451D-8EC1-BE0F4CD6DCE2}">
      <formula1>$AI$2:$AI$7</formula1>
    </dataValidation>
  </dataValidations>
  <pageMargins left="0.7" right="0.7" top="0.75" bottom="0.75" header="0.3" footer="0.3"/>
  <pageSetup scale="29" fitToHeight="0" orientation="landscape" r:id="rId1"/>
  <rowBreaks count="10" manualBreakCount="10">
    <brk id="18" min="1" max="18" man="1"/>
    <brk id="41" min="1" max="18" man="1"/>
    <brk id="59" min="1" max="18" man="1"/>
    <brk id="83" min="1" max="18" man="1"/>
    <brk id="116" min="1" max="18" man="1"/>
    <brk id="141" min="1" max="18" man="1"/>
    <brk id="155" min="1" max="18" man="1"/>
    <brk id="175" min="1" max="18" man="1"/>
    <brk id="191" min="1" max="18" man="1"/>
    <brk id="193" min="1" max="18" man="1"/>
  </rowBreaks>
  <drawing r:id="rId2"/>
  <legacyDrawing r:id="rId3"/>
  <mc:AlternateContent xmlns:mc="http://schemas.openxmlformats.org/markup-compatibility/2006">
    <mc:Choice Requires="x14">
      <controls>
        <mc:AlternateContent xmlns:mc="http://schemas.openxmlformats.org/markup-compatibility/2006">
          <mc:Choice Requires="x14">
            <control shapeId="45057" r:id="rId4" name="Option Button 1">
              <controlPr defaultSize="0" autoFill="0" autoLine="0" autoPict="0">
                <anchor moveWithCells="1">
                  <from>
                    <xdr:col>9</xdr:col>
                    <xdr:colOff>31750</xdr:colOff>
                    <xdr:row>60</xdr:row>
                    <xdr:rowOff>298450</xdr:rowOff>
                  </from>
                  <to>
                    <xdr:col>9</xdr:col>
                    <xdr:colOff>704850</xdr:colOff>
                    <xdr:row>62</xdr:row>
                    <xdr:rowOff>171450</xdr:rowOff>
                  </to>
                </anchor>
              </controlPr>
            </control>
          </mc:Choice>
        </mc:AlternateContent>
        <mc:AlternateContent xmlns:mc="http://schemas.openxmlformats.org/markup-compatibility/2006">
          <mc:Choice Requires="x14">
            <control shapeId="45058" r:id="rId5" name="Option Button 2">
              <controlPr defaultSize="0" autoFill="0" autoLine="0" autoPict="0">
                <anchor moveWithCells="1">
                  <from>
                    <xdr:col>9</xdr:col>
                    <xdr:colOff>38100</xdr:colOff>
                    <xdr:row>62</xdr:row>
                    <xdr:rowOff>400050</xdr:rowOff>
                  </from>
                  <to>
                    <xdr:col>9</xdr:col>
                    <xdr:colOff>374650</xdr:colOff>
                    <xdr:row>64</xdr:row>
                    <xdr:rowOff>69850</xdr:rowOff>
                  </to>
                </anchor>
              </controlPr>
            </control>
          </mc:Choice>
        </mc:AlternateContent>
        <mc:AlternateContent xmlns:mc="http://schemas.openxmlformats.org/markup-compatibility/2006">
          <mc:Choice Requires="x14">
            <control shapeId="45059" r:id="rId6" name="Option Button 3">
              <controlPr defaultSize="0" autoFill="0" autoLine="0" autoPict="0">
                <anchor moveWithCells="1">
                  <from>
                    <xdr:col>1</xdr:col>
                    <xdr:colOff>0</xdr:colOff>
                    <xdr:row>193</xdr:row>
                    <xdr:rowOff>0</xdr:rowOff>
                  </from>
                  <to>
                    <xdr:col>1</xdr:col>
                    <xdr:colOff>38100</xdr:colOff>
                    <xdr:row>194</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ea37a463-b99d-470c-8a85-4153a11441a9">Y2PHC7Y2YW5Y-601262958-9094</_dlc_DocId>
    <_dlc_DocIdUrl xmlns="ea37a463-b99d-470c-8a85-4153a11441a9">
      <Url>https://txhhs.sharepoint.com/sites/hhsc/hsosm/iddbhs/co/sucm/_layouts/15/DocIdRedir.aspx?ID=Y2PHC7Y2YW5Y-601262958-9094</Url>
      <Description>Y2PHC7Y2YW5Y-601262958-9094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C0C7EA447D714458FD79B443A479F41" ma:contentTypeVersion="1039" ma:contentTypeDescription="Create a new document." ma:contentTypeScope="" ma:versionID="073bfb75ec16f54bacb600c0619dd632">
  <xsd:schema xmlns:xsd="http://www.w3.org/2001/XMLSchema" xmlns:xs="http://www.w3.org/2001/XMLSchema" xmlns:p="http://schemas.microsoft.com/office/2006/metadata/properties" xmlns:ns2="ea37a463-b99d-470c-8a85-4153a11441a9" xmlns:ns3="fe8443d4-8de9-497e-8a63-f10e37cac970" targetNamespace="http://schemas.microsoft.com/office/2006/metadata/properties" ma:root="true" ma:fieldsID="212a1a56d26da2103370c91205fc6ba5" ns2:_="" ns3:_="">
    <xsd:import namespace="ea37a463-b99d-470c-8a85-4153a11441a9"/>
    <xsd:import namespace="fe8443d4-8de9-497e-8a63-f10e37cac970"/>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37a463-b99d-470c-8a85-4153a11441a9"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8443d4-8de9-497e-8a63-f10e37cac97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72151B-9110-4EDB-AC6A-DA0A637FED66}">
  <ds:schemaRefs>
    <ds:schemaRef ds:uri="http://purl.org/dc/elements/1.1/"/>
    <ds:schemaRef ds:uri="ea37a463-b99d-470c-8a85-4153a11441a9"/>
    <ds:schemaRef ds:uri="http://schemas.openxmlformats.org/package/2006/metadata/core-properties"/>
    <ds:schemaRef ds:uri="fe8443d4-8de9-497e-8a63-f10e37cac970"/>
    <ds:schemaRef ds:uri="http://purl.org/dc/term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FD01D46E-80A7-4160-94BA-9D3F93C8C5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37a463-b99d-470c-8a85-4153a11441a9"/>
    <ds:schemaRef ds:uri="fe8443d4-8de9-497e-8a63-f10e37cac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5F54D2-18EB-4EAD-A827-66B29F730C38}">
  <ds:schemaRefs>
    <ds:schemaRef ds:uri="http://schemas.microsoft.com/sharepoint/events"/>
  </ds:schemaRefs>
</ds:datastoreItem>
</file>

<file path=customXml/itemProps4.xml><?xml version="1.0" encoding="utf-8"?>
<ds:datastoreItem xmlns:ds="http://schemas.openxmlformats.org/officeDocument/2006/customXml" ds:itemID="{AAD3DA2B-5C01-4663-A6BD-22558B602A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Instructions</vt:lpstr>
      <vt:lpstr>Prevention Master Summary</vt:lpstr>
      <vt:lpstr>YPU</vt:lpstr>
      <vt:lpstr>YPS</vt:lpstr>
      <vt:lpstr>YPI</vt:lpstr>
      <vt:lpstr>CCP</vt:lpstr>
      <vt:lpstr>PRC</vt:lpstr>
      <vt:lpstr>CCP!Print_Area</vt:lpstr>
      <vt:lpstr>PRC!Print_Area</vt:lpstr>
      <vt:lpstr>'Prevention Master Summary'!Print_Area</vt:lpstr>
      <vt:lpstr>YPI!Print_Area</vt:lpstr>
      <vt:lpstr>YPS!Print_Area</vt:lpstr>
      <vt:lpstr>YPU!Print_Area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Molenaar,Jennifer (HHSC/DSHS)</dc:creator>
  <cp:keywords/>
  <dc:description/>
  <cp:lastModifiedBy>Molenaar,Jennifer (HHSC/DSHS)</cp:lastModifiedBy>
  <cp:revision/>
  <cp:lastPrinted>2023-05-25T19:00:05Z</cp:lastPrinted>
  <dcterms:created xsi:type="dcterms:W3CDTF">2021-02-03T14:14:25Z</dcterms:created>
  <dcterms:modified xsi:type="dcterms:W3CDTF">2023-09-22T14:45:51Z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0x0101005C0C7EA447D714458FD79B443A479F41</vt:lpwstr>
  </property>
  <property fmtid="{D5CDD505-2E9C-101B-9397-08002B2CF9AE}" pid="3" name="_dlc_DocIdItemGuid">
    <vt:lpwstr>05b0680e-02da-4d56-a039-87d147234b0f</vt:lpwstr>
  </property>
</Properties>
</file>