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txhhs-my.sharepoint.com/personal/michele_rivers_hhs_texas_gov/Documents/Assignments/Grants/15355/Addendum/Addendum 10/"/>
    </mc:Choice>
  </mc:AlternateContent>
  <xr:revisionPtr revIDLastSave="0" documentId="8_{CD7F4D78-F6E2-40BD-AF7A-B8E14573F32E}" xr6:coauthVersionLast="47" xr6:coauthVersionMax="47" xr10:uidLastSave="{00000000-0000-0000-0000-000000000000}"/>
  <bookViews>
    <workbookView xWindow="28680" yWindow="-120" windowWidth="29040" windowHeight="15720" xr2:uid="{00000000-000D-0000-FFFF-FFFF00000000}"/>
  </bookViews>
  <sheets>
    <sheet name="Instructions" sheetId="10" r:id="rId1"/>
    <sheet name="Personnel" sheetId="2" r:id="rId2"/>
    <sheet name="Travel" sheetId="3" r:id="rId3"/>
    <sheet name="Equipment" sheetId="6" r:id="rId4"/>
    <sheet name="Supplies" sheetId="5" r:id="rId5"/>
    <sheet name="Contractual" sheetId="4" r:id="rId6"/>
    <sheet name="Other" sheetId="7" r:id="rId7"/>
    <sheet name="Indirect" sheetId="9" r:id="rId8"/>
    <sheet name="Summary" sheetId="1" r:id="rId9"/>
  </sheets>
  <definedNames>
    <definedName name="_xlnm.Print_Area" localSheetId="5">Contractual!$A$2:$J$22</definedName>
    <definedName name="_xlnm.Print_Area" localSheetId="3">Equipment!$A$2:$G$22</definedName>
    <definedName name="_xlnm.Print_Area" localSheetId="7">Indirect!$A$2:$K$84</definedName>
    <definedName name="_xlnm.Print_Area" localSheetId="6">Other!$A$2:$E$66</definedName>
    <definedName name="_xlnm.Print_Area" localSheetId="1">Personnel!$A$2:$K$71</definedName>
    <definedName name="_xlnm.Print_Area" localSheetId="8">Summary!$A$2:$I$72</definedName>
    <definedName name="_xlnm.Print_Area" localSheetId="4">Supplies!$A$2:$E$55</definedName>
    <definedName name="_xlnm.Print_Area" localSheetId="2">Travel!$A$2:$M$49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2" l="1"/>
  <c r="G35" i="2"/>
  <c r="K35" i="2" s="1"/>
  <c r="G36" i="2"/>
  <c r="K36" i="2" s="1"/>
  <c r="G37" i="2"/>
  <c r="K37" i="2" s="1"/>
  <c r="G38" i="2"/>
  <c r="K38" i="2" s="1"/>
  <c r="G39" i="2"/>
  <c r="K39" i="2" s="1"/>
  <c r="G40" i="2"/>
  <c r="K40" i="2" s="1"/>
  <c r="G33" i="2"/>
  <c r="K33" i="2" s="1"/>
  <c r="G34" i="2"/>
  <c r="K34" i="2" s="1"/>
  <c r="G41" i="2"/>
  <c r="K41" i="2" s="1"/>
  <c r="G42" i="2"/>
  <c r="K42" i="2" s="1"/>
  <c r="G43" i="2"/>
  <c r="K43" i="2" s="1"/>
  <c r="G16" i="2"/>
  <c r="D82" i="9" l="1"/>
  <c r="D21" i="1" s="1"/>
  <c r="D80" i="9"/>
  <c r="C21" i="1" s="1"/>
  <c r="F21" i="1" s="1"/>
  <c r="E65" i="7"/>
  <c r="D19" i="1" s="1"/>
  <c r="E64" i="7"/>
  <c r="J21" i="4"/>
  <c r="J20" i="4"/>
  <c r="E54" i="5"/>
  <c r="E53" i="5"/>
  <c r="G12" i="6"/>
  <c r="G13" i="6"/>
  <c r="G14" i="6"/>
  <c r="G15" i="6"/>
  <c r="G16" i="6"/>
  <c r="G17" i="6"/>
  <c r="G11" i="6"/>
  <c r="M16" i="3"/>
  <c r="M17" i="3"/>
  <c r="M18" i="3"/>
  <c r="M19" i="3"/>
  <c r="M20" i="3"/>
  <c r="M21" i="3"/>
  <c r="M22" i="3"/>
  <c r="M23" i="3"/>
  <c r="M24" i="3"/>
  <c r="M15" i="3"/>
  <c r="D83" i="9" l="1"/>
  <c r="E66" i="7"/>
  <c r="J22" i="4"/>
  <c r="E55" i="5"/>
  <c r="K16" i="2"/>
  <c r="G17" i="2"/>
  <c r="G18" i="2"/>
  <c r="K18" i="2" s="1"/>
  <c r="G19" i="2"/>
  <c r="K19" i="2" s="1"/>
  <c r="G20" i="2"/>
  <c r="K20" i="2" s="1"/>
  <c r="G21" i="2"/>
  <c r="K21" i="2" s="1"/>
  <c r="G22" i="2"/>
  <c r="K22" i="2" s="1"/>
  <c r="G23" i="2"/>
  <c r="K23" i="2" s="1"/>
  <c r="G24" i="2"/>
  <c r="K24" i="2" s="1"/>
  <c r="G25" i="2"/>
  <c r="K25" i="2" s="1"/>
  <c r="G26" i="2"/>
  <c r="K26" i="2" s="1"/>
  <c r="G27" i="2"/>
  <c r="K27" i="2" s="1"/>
  <c r="G28" i="2"/>
  <c r="K28" i="2" s="1"/>
  <c r="G29" i="2"/>
  <c r="K29" i="2" s="1"/>
  <c r="G30" i="2"/>
  <c r="K30" i="2" s="1"/>
  <c r="G31" i="2"/>
  <c r="K31" i="2" s="1"/>
  <c r="G32" i="2"/>
  <c r="K32" i="2" s="1"/>
  <c r="G44" i="2"/>
  <c r="K44" i="2" s="1"/>
  <c r="G45" i="2"/>
  <c r="K45" i="2" s="1"/>
  <c r="G46" i="2"/>
  <c r="K46" i="2" s="1"/>
  <c r="G47" i="2"/>
  <c r="K47" i="2" s="1"/>
  <c r="G48" i="2"/>
  <c r="K48" i="2" s="1"/>
  <c r="G49" i="2"/>
  <c r="K49" i="2" s="1"/>
  <c r="G50" i="2"/>
  <c r="K50" i="2" s="1"/>
  <c r="G51" i="2"/>
  <c r="K51" i="2" s="1"/>
  <c r="B7" i="1"/>
  <c r="B6" i="1"/>
  <c r="B5" i="1"/>
  <c r="B4" i="1"/>
  <c r="C6" i="9"/>
  <c r="C5" i="9"/>
  <c r="C6" i="7"/>
  <c r="C5" i="7"/>
  <c r="D6" i="4"/>
  <c r="D5" i="4"/>
  <c r="C6" i="5"/>
  <c r="C5" i="5"/>
  <c r="C6" i="6"/>
  <c r="C5" i="6"/>
  <c r="K52" i="2" l="1"/>
  <c r="F35" i="3"/>
  <c r="I35" i="3" s="1"/>
  <c r="F36" i="3"/>
  <c r="I36" i="3" s="1"/>
  <c r="F37" i="3"/>
  <c r="I37" i="3" s="1"/>
  <c r="F38" i="3"/>
  <c r="I38" i="3" s="1"/>
  <c r="F39" i="3"/>
  <c r="I39" i="3" s="1"/>
  <c r="D6" i="3" l="1"/>
  <c r="D5" i="3"/>
  <c r="G19" i="6" l="1"/>
  <c r="C17" i="1"/>
  <c r="F17" i="1" s="1"/>
  <c r="C18" i="1"/>
  <c r="F18" i="1" s="1"/>
  <c r="C19" i="1"/>
  <c r="F19" i="1" s="1"/>
  <c r="B20" i="1"/>
  <c r="D18" i="1" l="1"/>
  <c r="D17" i="1"/>
  <c r="D16" i="1"/>
  <c r="G18" i="6"/>
  <c r="C16" i="1" s="1"/>
  <c r="F16" i="1" s="1"/>
  <c r="F34" i="3"/>
  <c r="I34" i="3" s="1"/>
  <c r="F33" i="3"/>
  <c r="I33" i="3" s="1"/>
  <c r="M26" i="3"/>
  <c r="I40" i="3" l="1"/>
  <c r="G20" i="6"/>
  <c r="M25" i="3"/>
  <c r="M27" i="3" s="1"/>
  <c r="I41" i="3"/>
  <c r="C46" i="3" s="1"/>
  <c r="D15" i="1" s="1"/>
  <c r="C71" i="1"/>
  <c r="B22" i="1"/>
  <c r="C33" i="1" l="1"/>
  <c r="D26" i="1"/>
  <c r="I42" i="3"/>
  <c r="K53" i="2"/>
  <c r="C45" i="3"/>
  <c r="C15" i="1" s="1"/>
  <c r="F15" i="1" s="1"/>
  <c r="E16" i="1"/>
  <c r="E17" i="1"/>
  <c r="E18" i="1"/>
  <c r="E19" i="1"/>
  <c r="E21" i="1"/>
  <c r="D13" i="1" l="1"/>
  <c r="K54" i="2"/>
  <c r="K63" i="2" s="1"/>
  <c r="C13" i="1"/>
  <c r="F13" i="1" s="1"/>
  <c r="E15" i="1"/>
  <c r="C47" i="3"/>
  <c r="K64" i="2" l="1"/>
  <c r="D14" i="1" s="1"/>
  <c r="D20" i="1" s="1"/>
  <c r="D22" i="1" s="1"/>
  <c r="E13" i="1"/>
  <c r="C14" i="1"/>
  <c r="F14" i="1" s="1"/>
  <c r="K65" i="2" l="1"/>
  <c r="E14" i="1"/>
  <c r="E20" i="1" s="1"/>
  <c r="E22" i="1" s="1"/>
  <c r="C20" i="1"/>
  <c r="C22" i="1" s="1"/>
  <c r="F33" i="1" l="1"/>
  <c r="G33" i="1" s="1"/>
  <c r="F31" i="1"/>
  <c r="C4" i="7"/>
  <c r="D4" i="4"/>
  <c r="C4" i="5"/>
  <c r="D4" i="3"/>
  <c r="C4" i="9"/>
  <c r="C4" i="6"/>
</calcChain>
</file>

<file path=xl/sharedStrings.xml><?xml version="1.0" encoding="utf-8"?>
<sst xmlns="http://schemas.openxmlformats.org/spreadsheetml/2006/main" count="361" uniqueCount="242">
  <si>
    <t>Instructions for filling out Budget Template</t>
  </si>
  <si>
    <t xml:space="preserve">When preparing the budget, you should budget for all costs that your organization will incur in carrying out the System Agency program. Budget submitted for CCMS should be estimated based on a 1:12 ratio of case manager to client for Intensive Residential Services. </t>
  </si>
  <si>
    <t>All gray cells are locked, only fill out green cells.</t>
  </si>
  <si>
    <t>Budget for only the required match. For example: If the required match is 5%, then only budget for 5%.  If budgeted match is more than the requirement, budget will be returned to grantee for revision.</t>
  </si>
  <si>
    <t>Identifying Information</t>
  </si>
  <si>
    <t> </t>
  </si>
  <si>
    <t xml:space="preserve">In the "Personnel" tab enter the following information. The first three entrees will pre-populate in subsequent tabs. </t>
  </si>
  <si>
    <t>Organization Name: Enter your agency's legal name.</t>
  </si>
  <si>
    <r>
      <t>Contract Number:</t>
    </r>
    <r>
      <rPr>
        <sz val="11"/>
        <color rgb="FF000000"/>
        <rFont val="Verdana"/>
        <family val="2"/>
      </rPr>
      <t xml:space="preserve"> If known, enter contract number.  Enter N/A if contract number is not known</t>
    </r>
  </si>
  <si>
    <r>
      <t>Program(s) Contracted to Provide:</t>
    </r>
    <r>
      <rPr>
        <sz val="11"/>
        <color rgb="FF000000"/>
        <rFont val="Verdana"/>
      </rPr>
      <t xml:space="preserve"> Enter the Program ID</t>
    </r>
  </si>
  <si>
    <r>
      <t>Region:</t>
    </r>
    <r>
      <rPr>
        <sz val="11"/>
        <color rgb="FF000000"/>
        <rFont val="Verdana"/>
        <family val="2"/>
      </rPr>
      <t xml:space="preserve"> Select region to be served in drop down box</t>
    </r>
  </si>
  <si>
    <r>
      <t>Fiscal Year:</t>
    </r>
    <r>
      <rPr>
        <sz val="11"/>
        <color rgb="FF000000"/>
        <rFont val="Verdana"/>
        <family val="2"/>
      </rPr>
      <t xml:space="preserve"> Enter Fiscal Year of budget: fiscal years run from September to August.</t>
    </r>
  </si>
  <si>
    <r>
      <rPr>
        <b/>
        <sz val="11"/>
        <color rgb="FF000000"/>
        <rFont val="Verdana"/>
      </rPr>
      <t xml:space="preserve">Total Contract Value (System Agency+Match):  </t>
    </r>
    <r>
      <rPr>
        <sz val="11"/>
        <color rgb="FF000000"/>
        <rFont val="Verdana"/>
      </rPr>
      <t>Total Contract Value of the CCMS Program</t>
    </r>
  </si>
  <si>
    <r>
      <t xml:space="preserve">Date Submitted to HHSC: </t>
    </r>
    <r>
      <rPr>
        <sz val="11"/>
        <color rgb="FF000000"/>
        <rFont val="Verdana"/>
        <family val="2"/>
      </rPr>
      <t>Date you submitted to HHSC for review and approval.</t>
    </r>
  </si>
  <si>
    <t>Personnel Category Detail</t>
  </si>
  <si>
    <r>
      <t>The Personnel category includes the applicable portion of the gross salaries of employees who perform activities directly related to the contract’s Statement of
Work. The time an employee spends on these activities must be either charged directly or allocated to program according to the relative benefit received from the
functions performed by the employee. Salaries of employees involved in determining eligibility, billing third party payers, and medical records may be classified as direct costs and budgeted under the Personnel category. The salaries of employees who perform work beneficial to the program, but not directly related to the Statement of Work (e.g., executive office, accounting office, etc.) are included in the indirect category.
The cost of employees performing direct activities cannot be included in determining an organization’s indirect cost rate or be allocated as an indirect cost.
Employees who work on both direct and indirect activities must document the actual time worked on each activity.</t>
    </r>
    <r>
      <rPr>
        <b/>
        <sz val="11"/>
        <rFont val="Verdana"/>
        <family val="2"/>
      </rPr>
      <t xml:space="preserve">
Example: </t>
    </r>
    <r>
      <rPr>
        <sz val="11"/>
        <rFont val="Verdana"/>
        <family val="2"/>
      </rPr>
      <t>The Chief Executive Officer (CEO) may work three hours on a given day performing program activities and five hours performing general
administrative activities. The CEO keeps a written record of the time worked on the two different activities to satisfy documentation requirements.</t>
    </r>
  </si>
  <si>
    <t>Personnel</t>
  </si>
  <si>
    <r>
      <t>Functional Title:</t>
    </r>
    <r>
      <rPr>
        <sz val="11"/>
        <color rgb="FF000000"/>
        <rFont val="Verdana"/>
        <family val="2"/>
      </rPr>
      <t xml:space="preserve"> Enter the title of the position performing activities that support the program being budgeted. These positions must be direct staff positions or volunteers. </t>
    </r>
  </si>
  <si>
    <r>
      <t>Justification:</t>
    </r>
    <r>
      <rPr>
        <sz val="11"/>
        <color rgb="FF000000"/>
        <rFont val="Verdana"/>
        <family val="2"/>
      </rPr>
      <t xml:space="preserve"> Enter the purpose the position(s) serves in supporting the program</t>
    </r>
  </si>
  <si>
    <r>
      <t>Total Avg. Monthly Salary:</t>
    </r>
    <r>
      <rPr>
        <sz val="11"/>
        <color rgb="FF000000"/>
        <rFont val="Verdana"/>
        <family val="2"/>
      </rPr>
      <t xml:space="preserve"> Enter the average monthly salary under this title</t>
    </r>
  </si>
  <si>
    <r>
      <t>Number of Months:</t>
    </r>
    <r>
      <rPr>
        <sz val="11"/>
        <color rgb="FF000000"/>
        <rFont val="Verdana"/>
        <family val="2"/>
      </rPr>
      <t xml:space="preserve"> Enter the average number of months this title will be paid in support of this program</t>
    </r>
  </si>
  <si>
    <r>
      <t>Funding Source:</t>
    </r>
    <r>
      <rPr>
        <sz val="11"/>
        <color rgb="FF000000"/>
        <rFont val="Verdana"/>
        <family val="2"/>
      </rPr>
      <t xml:space="preserve"> Select the funding source: System Agency Funds (Funds that will be reimbursed by HHSC) or Cash Match (Funds paid by another funding source), or Non System Agency Funds (In-Kind Match that would not be paid by HHSC)</t>
    </r>
  </si>
  <si>
    <t>Fringe benefits</t>
  </si>
  <si>
    <r>
      <t>Total Fringe Benefit Rate:</t>
    </r>
    <r>
      <rPr>
        <sz val="11"/>
        <color rgb="FF000000"/>
        <rFont val="Verdana"/>
        <family val="2"/>
      </rPr>
      <t xml:space="preserve"> Enter either the percentage to Salaries or the dollar amount of the Fringe Benefits.</t>
    </r>
  </si>
  <si>
    <r>
      <t xml:space="preserve">Fringe Benefits Amounts: </t>
    </r>
    <r>
      <rPr>
        <sz val="11"/>
        <color rgb="FF000000"/>
        <rFont val="Verdana"/>
        <family val="2"/>
      </rPr>
      <t>The amounts listed are based on the Fringe Benefit amount entered as compared to the amounts of Cash and In Kind listed in Salaries</t>
    </r>
  </si>
  <si>
    <r>
      <t>List types of costs:</t>
    </r>
    <r>
      <rPr>
        <sz val="11"/>
        <color rgb="FF000000"/>
        <rFont val="Verdana"/>
        <family val="2"/>
      </rPr>
      <t xml:space="preserve"> List general items that make up the fringe benefit package</t>
    </r>
  </si>
  <si>
    <t>Travel Category Detail</t>
  </si>
  <si>
    <t>Travel costs are the expenses for transportation, lodging, subsistence, and related items incurred by employees who are in travel status on official business of the
grantee. Such costs may be charged on an actual cost basis, or on a per diem or mileage basis in lieu of actual costs incurred. When a method or combination of
methods is used, it must:
● be applied to an entire trip;
● result in charges consistent with those normally allowed in like circumstances in the grantee’s non-grant-funded activities; and
● comply with the grantee’s written travel reimbursement policies or the State of Texas Travel Policy based on which one is being used by grantee.
Pre-paid travel costs are prepaid expenses recorded as assets until they are incurred. Out-of-state travel requires pre-approval from HHS.
Conference fees and travel costs related to client transportation are reported in the Other cost category.</t>
  </si>
  <si>
    <r>
      <t>Indicate Policy Used:</t>
    </r>
    <r>
      <rPr>
        <sz val="11"/>
        <color rgb="FF000000"/>
        <rFont val="Verdana"/>
        <family val="2"/>
      </rPr>
      <t xml:space="preserve"> Select the Travel Policy to be used for your agency</t>
    </r>
  </si>
  <si>
    <t>Conference / Workshop Travel Costs</t>
  </si>
  <si>
    <r>
      <t>Description of Conference/Workshop:</t>
    </r>
    <r>
      <rPr>
        <sz val="11"/>
        <color rgb="FF000000"/>
        <rFont val="Verdana"/>
        <family val="2"/>
      </rPr>
      <t xml:space="preserve"> Enter the name of the conference/workshop</t>
    </r>
  </si>
  <si>
    <r>
      <t>Justification:</t>
    </r>
    <r>
      <rPr>
        <sz val="11"/>
        <color rgb="FF000000"/>
        <rFont val="Verdana"/>
        <family val="2"/>
      </rPr>
      <t xml:space="preserve"> Enter the purpose the conference/workshop serves in supporting the program</t>
    </r>
  </si>
  <si>
    <r>
      <t>Location City/State:</t>
    </r>
    <r>
      <rPr>
        <sz val="11"/>
        <color rgb="FF000000"/>
        <rFont val="Verdana"/>
        <family val="2"/>
      </rPr>
      <t xml:space="preserve"> Enter the location (City/State) where the conference/workshop will be held</t>
    </r>
  </si>
  <si>
    <r>
      <t>Number of Days:</t>
    </r>
    <r>
      <rPr>
        <sz val="11"/>
        <color rgb="FF000000"/>
        <rFont val="Verdana"/>
        <family val="2"/>
      </rPr>
      <t xml:space="preserve"> Enter the number of days personnel will be in travel status for the conference/workshop</t>
    </r>
  </si>
  <si>
    <r>
      <t>Number of Employees:</t>
    </r>
    <r>
      <rPr>
        <sz val="11"/>
        <color rgb="FF000000"/>
        <rFont val="Verdana"/>
        <family val="2"/>
      </rPr>
      <t xml:space="preserve"> Enter the total number of FTEs attending the conference/workshop</t>
    </r>
  </si>
  <si>
    <r>
      <t>Total Auto Mileage Cost:</t>
    </r>
    <r>
      <rPr>
        <sz val="11"/>
        <color rgb="FF000000"/>
        <rFont val="Verdana"/>
        <family val="2"/>
      </rPr>
      <t xml:space="preserve"> If using a personal vehicle, enter the total amount to be reimbursed to travel to attend the conference/workshop</t>
    </r>
  </si>
  <si>
    <r>
      <t>Airfare:</t>
    </r>
    <r>
      <rPr>
        <sz val="11"/>
        <color rgb="FF000000"/>
        <rFont val="Verdana"/>
        <family val="2"/>
      </rPr>
      <t xml:space="preserve"> If travelling by air, enter the total cost of plane fare for all travelers</t>
    </r>
  </si>
  <si>
    <r>
      <t>Meals:</t>
    </r>
    <r>
      <rPr>
        <sz val="11"/>
        <color rgb="FF000000"/>
        <rFont val="Verdana"/>
        <family val="2"/>
      </rPr>
      <t xml:space="preserve"> Enter the total amount to be spent on meals while in travel status for the conference/workshop</t>
    </r>
  </si>
  <si>
    <r>
      <t>Lodging:</t>
    </r>
    <r>
      <rPr>
        <sz val="11"/>
        <color rgb="FF000000"/>
        <rFont val="Verdana"/>
        <family val="2"/>
      </rPr>
      <t xml:space="preserve"> Enter the total amount to be spent on lodging while in travel status for the conference/workshop</t>
    </r>
  </si>
  <si>
    <r>
      <t>Other Costs:</t>
    </r>
    <r>
      <rPr>
        <sz val="11"/>
        <color rgb="FF000000"/>
        <rFont val="Verdana"/>
        <family val="2"/>
      </rPr>
      <t xml:space="preserve"> Enter the total amount to be spent on other costs while in travel status for the conference/workshop</t>
    </r>
  </si>
  <si>
    <r>
      <t xml:space="preserve">          Note: </t>
    </r>
    <r>
      <rPr>
        <sz val="11"/>
        <color rgb="FF000000"/>
        <rFont val="Verdana"/>
        <family val="2"/>
      </rPr>
      <t xml:space="preserve">Other Costs may include; taxi fare, parking cost, or incidentals required to be paid while in travel status.  Costs </t>
    </r>
  </si>
  <si>
    <t xml:space="preserve">                    must NOT include: conference/workshop fees (fees are entered in the Other category), tips for eating or parking, cost of food greater</t>
  </si>
  <si>
    <t xml:space="preserve">                    than the daily allowance as stated by the Travel Policy used, or costs to repair or make presentable items used while in travel status</t>
  </si>
  <si>
    <t>Other / Local Travel Costs</t>
  </si>
  <si>
    <r>
      <t>Justification:</t>
    </r>
    <r>
      <rPr>
        <sz val="11"/>
        <color rgb="FF000000"/>
        <rFont val="Verdana"/>
        <family val="2"/>
      </rPr>
      <t xml:space="preserve"> Enter the purpose the travel serves in supporting the program</t>
    </r>
  </si>
  <si>
    <r>
      <t>Mileage Reimbursement Rate:</t>
    </r>
    <r>
      <rPr>
        <sz val="11"/>
        <color rgb="FF000000"/>
        <rFont val="Verdana"/>
        <family val="2"/>
      </rPr>
      <t xml:space="preserve"> Enter the rate to be reimbursed for each mile travelled</t>
    </r>
  </si>
  <si>
    <r>
      <t>Number of Miles:</t>
    </r>
    <r>
      <rPr>
        <sz val="11"/>
        <color rgb="FF000000"/>
        <rFont val="Verdana"/>
        <family val="2"/>
      </rPr>
      <t xml:space="preserve"> Enter the number of miles to be travelled during this contract term</t>
    </r>
  </si>
  <si>
    <r>
      <t>Mileage Cost:</t>
    </r>
    <r>
      <rPr>
        <sz val="11"/>
        <color rgb="FF000000"/>
        <rFont val="Verdana"/>
        <family val="2"/>
      </rPr>
      <t xml:space="preserve"> This column is the result of the Mileage Reimbursement Rate and the Number of Miles</t>
    </r>
  </si>
  <si>
    <r>
      <t>Other Costs:</t>
    </r>
    <r>
      <rPr>
        <sz val="11"/>
        <color rgb="FF000000"/>
        <rFont val="Verdana"/>
        <family val="2"/>
      </rPr>
      <t xml:space="preserve"> Enter the total of other costs associated with this travel, such as parking cost or tolls. </t>
    </r>
  </si>
  <si>
    <t>Note:</t>
  </si>
  <si>
    <t>Explanation of these cost may be requested at the time of budget submission or supporting documentation may be requested at any time during the procurement term.</t>
  </si>
  <si>
    <r>
      <t xml:space="preserve">Funding Source: </t>
    </r>
    <r>
      <rPr>
        <sz val="11"/>
        <color rgb="FF000000"/>
        <rFont val="Verdana"/>
        <family val="2"/>
      </rPr>
      <t>Select the funding source: System Agency Funds (Funds that will be reimbursed by HHSC) or Cash Match (Funds paid by another funding source), or Non System Agency Funds (In-Kind Match that would not be paid by HHSC)</t>
    </r>
  </si>
  <si>
    <t>Equipment Category Detail</t>
  </si>
  <si>
    <t>The Equipment budget category includes Equipment, Real Property, and Other Intangible Property with a requisition cost of $5,000 or more for each item purchased. Purchases of property and equipment will be authorized by HHS within the budget of the contract between HHS and the grantee.
HHS grant contracts may require purchases of equipment to be initiated within a specified period of the contract term. Purchases not initiated within a specified
period may result in the unavailability of grant funds for equipment unless a reauthorization is approved after a written request to HHS by the grantee. This request will document the continued need for the asset to be purchased to fulfill the program’s objective(s).</t>
  </si>
  <si>
    <r>
      <t>Description of Item:</t>
    </r>
    <r>
      <rPr>
        <sz val="11"/>
        <color rgb="FF000000"/>
        <rFont val="Verdana"/>
        <family val="2"/>
      </rPr>
      <t xml:space="preserve"> Enter the description of the equipment that supports the program being budgeted</t>
    </r>
  </si>
  <si>
    <r>
      <t>Purpose &amp; Justification:</t>
    </r>
    <r>
      <rPr>
        <sz val="11"/>
        <color rgb="FF000000"/>
        <rFont val="Verdana"/>
        <family val="2"/>
      </rPr>
      <t xml:space="preserve"> Enter the purpose the equipment serves in supporting the program</t>
    </r>
  </si>
  <si>
    <r>
      <t>Number of Units:</t>
    </r>
    <r>
      <rPr>
        <sz val="11"/>
        <color rgb="FF000000"/>
        <rFont val="Verdana"/>
        <family val="2"/>
      </rPr>
      <t xml:space="preserve"> Enter the number of items to be purchased</t>
    </r>
  </si>
  <si>
    <r>
      <t>Cost per Unit:</t>
    </r>
    <r>
      <rPr>
        <sz val="11"/>
        <color rgb="FF000000"/>
        <rFont val="Verdana"/>
        <family val="2"/>
      </rPr>
      <t xml:space="preserve"> Enter the cost of the item</t>
    </r>
  </si>
  <si>
    <r>
      <t>Funding Source:</t>
    </r>
    <r>
      <rPr>
        <sz val="11"/>
        <color rgb="FF000000"/>
        <rFont val="Verdana"/>
        <family val="2"/>
      </rPr>
      <t xml:space="preserve"> Select the funding source</t>
    </r>
  </si>
  <si>
    <t>Items purchased as Equipment must be added to the Asset Inventory form (GC-11) and submitted to the CMU annually during closeouts</t>
  </si>
  <si>
    <t>Supplies Category Detail</t>
  </si>
  <si>
    <t>The Supplies Cost category is comprised of two components, consumable supplies and controlled assets. Consumable items are necessary to
fulfill the contract’s Statement of Work. (Examples: Office Supplies; Educational Supplies) Controlled assets are tangible personal property having an acquisition cost of $500 up to $4999.99. (Examples: Sound systems and other audio equipment; Camera – portable, digital, SLR; TVs, video players/recorders; Smartphones, tablets, and other handheld devices; Computer/desktop/laptop; Data projectors)</t>
  </si>
  <si>
    <r>
      <t>Description of Item:</t>
    </r>
    <r>
      <rPr>
        <sz val="11"/>
        <color rgb="FF000000"/>
        <rFont val="Verdana"/>
        <family val="2"/>
      </rPr>
      <t xml:space="preserve"> Enter the description of the supply item that supports the program being budgeted</t>
    </r>
  </si>
  <si>
    <r>
      <t>Purpose &amp; Justification:</t>
    </r>
    <r>
      <rPr>
        <sz val="11"/>
        <color rgb="FF000000"/>
        <rFont val="Verdana"/>
        <family val="2"/>
      </rPr>
      <t xml:space="preserve"> Enter the purpose the item(s) serves in supporting the program</t>
    </r>
  </si>
  <si>
    <r>
      <t>Total Cost:</t>
    </r>
    <r>
      <rPr>
        <sz val="11"/>
        <color rgb="FF000000"/>
        <rFont val="Verdana"/>
        <family val="2"/>
      </rPr>
      <t xml:space="preserve"> Enter the total annual cost for the item listed</t>
    </r>
  </si>
  <si>
    <t>Contractual Category Detail</t>
  </si>
  <si>
    <t>The Contractual cost category should include contracts for the provision of goods and services that are directly associated with carrying out the Statement of Work.
This includes:
● subawards that delegate substantive portions of the Statement of Work or convey property to a sub-grantee; and
● contracts for the provision of goods or services directly related to carrying out activities in the Statement of Work to a contractor (e.g., lab services,
physicians, radiology).
Contracts for the provision of goods or services that are not directly related to carrying out the HHS program (e.g., general and administrative services,
maintenance, copier) are considered contractor contracts and are appropriately budgeted in the categories of Other costs or Indirect Costs.</t>
  </si>
  <si>
    <r>
      <t>Contractor:</t>
    </r>
    <r>
      <rPr>
        <sz val="11"/>
        <color rgb="FF000000"/>
        <rFont val="Verdana"/>
        <family val="2"/>
      </rPr>
      <t xml:space="preserve"> Enter the contractor name performing activities that support the program being budgeted</t>
    </r>
  </si>
  <si>
    <r>
      <t>Type:</t>
    </r>
    <r>
      <rPr>
        <sz val="11"/>
        <color rgb="FF000000"/>
        <rFont val="Verdana"/>
        <family val="2"/>
      </rPr>
      <t xml:space="preserve"> Select the contractor type.  Subrecipient, Vendor, TBD (To Be Determined) </t>
    </r>
  </si>
  <si>
    <r>
      <t>Description of Services:</t>
    </r>
    <r>
      <rPr>
        <sz val="11"/>
        <color rgb="FF000000"/>
        <rFont val="Verdana"/>
        <family val="2"/>
      </rPr>
      <t xml:space="preserve"> Enter the type of activities this contractor will perform</t>
    </r>
  </si>
  <si>
    <r>
      <t>Justification:</t>
    </r>
    <r>
      <rPr>
        <sz val="11"/>
        <color rgb="FF000000"/>
        <rFont val="Verdana"/>
        <family val="2"/>
      </rPr>
      <t xml:space="preserve"> Enter the purpose the contractor serves in supporting the program</t>
    </r>
  </si>
  <si>
    <r>
      <t>Payment Basis:</t>
    </r>
    <r>
      <rPr>
        <sz val="11"/>
        <color rgb="FF000000"/>
        <rFont val="Verdana"/>
        <family val="2"/>
      </rPr>
      <t xml:space="preserve"> Select the payment schedule. Hourly, Weekly, Monthly, Unit Rate, Lump Sum</t>
    </r>
  </si>
  <si>
    <r>
      <t>Payment Rate:</t>
    </r>
    <r>
      <rPr>
        <sz val="11"/>
        <color rgb="FF000000"/>
        <rFont val="Verdana"/>
        <family val="2"/>
      </rPr>
      <t xml:space="preserve"> Enter the dollar amount to be paid based on the Payment Basis</t>
    </r>
  </si>
  <si>
    <r>
      <t>Number of Payments:</t>
    </r>
    <r>
      <rPr>
        <sz val="11"/>
        <color rgb="FF000000"/>
        <rFont val="Verdana"/>
        <family val="2"/>
      </rPr>
      <t xml:space="preserve"> Enter the number of times this contractor will be paid in support of this program</t>
    </r>
  </si>
  <si>
    <r>
      <t>Total Cost:</t>
    </r>
    <r>
      <rPr>
        <sz val="11"/>
        <color rgb="FF000000"/>
        <rFont val="Verdana"/>
        <family val="2"/>
      </rPr>
      <t xml:space="preserve"> Enter the total dollar amount to be paid to this contractor for this contract term</t>
    </r>
  </si>
  <si>
    <t>Other Category Detail</t>
  </si>
  <si>
    <t>All other allowable direct costs not listed in any of the above categories are to be included in the Other costs category. Typical costs that may be budgeted in the other costs category are the grantee’s share of:
● advertising directly related to the program activities specified in the contract’s Statement of Work;
● general and patient transportation;
● postage and shipping;
● printing and reproduction expenses;
● registration fees;
● space and equipment rental;
● training costs and speaker’s fees;
● vehicle maintenance costs.</t>
  </si>
  <si>
    <r>
      <t>Description of item:</t>
    </r>
    <r>
      <rPr>
        <sz val="11"/>
        <color rgb="FF000000"/>
        <rFont val="Arial"/>
        <family val="2"/>
      </rPr>
      <t xml:space="preserve"> Enter a description of item that supports the program being budgeted</t>
    </r>
  </si>
  <si>
    <r>
      <t>Purpose &amp; Justification:</t>
    </r>
    <r>
      <rPr>
        <sz val="11"/>
        <color rgb="FF000000"/>
        <rFont val="Arial"/>
        <family val="2"/>
      </rPr>
      <t xml:space="preserve"> Enter the purpose the item(s) serves in supporting the program</t>
    </r>
  </si>
  <si>
    <r>
      <t>Funding Source:</t>
    </r>
    <r>
      <rPr>
        <sz val="11"/>
        <color rgb="FF000000"/>
        <rFont val="Arial"/>
        <family val="2"/>
      </rPr>
      <t xml:space="preserve"> Select the funding source: System Agency Funds (Funds that will be reimbursed by HHSC) or Cash Match (Funds paid by another funding source), or Non System Agency Funds (In-Kind Match that would not be paid by HHSC)</t>
    </r>
  </si>
  <si>
    <r>
      <t>Total Cost:</t>
    </r>
    <r>
      <rPr>
        <sz val="11"/>
        <color rgb="FF000000"/>
        <rFont val="Arial"/>
        <family val="2"/>
      </rPr>
      <t xml:space="preserve"> Enter the total dollar amount to be paid to this contractor for this contract term</t>
    </r>
  </si>
  <si>
    <t>Indirect Category Detail</t>
  </si>
  <si>
    <t xml:space="preserve">HHS will recognize a Federally approved indirect cost rate agreement, recognize the 10% de minimis rate for qualifying entities, or may consider negotiating a rate
directly with the grantee. The Indirect Cost Rate Proposal is the documentation to substantiate a request for the establishment of an appropriate indirect cost rate
agreement.
If the grantee doesn't have a recognized Federally approved indirect cost rate agreement, the grantee must submit an Indirect Cost Rate Proposal to HHSC for approval. Upon approval, the grantee must use the established indirect cost rate for all grants regardless of funding source.  The portal to start negotiations of the indirect cost rate agreement with HHSC: </t>
  </si>
  <si>
    <t>https://texashhs.secure.force.com/GranteeLandingPage/</t>
  </si>
  <si>
    <t>For more information concerning indirect cost rate:</t>
  </si>
  <si>
    <t>https://hhs.texas.gov/doing-business-hhs/grants/indirect-cost-rates</t>
  </si>
  <si>
    <t>Indirect Cost Basis</t>
  </si>
  <si>
    <t>Select the Indirect Cost Basis by selecting the radial button.</t>
  </si>
  <si>
    <t>Enter the corresponding information for the selection made</t>
  </si>
  <si>
    <t>Indirect Costs</t>
  </si>
  <si>
    <t>Enter the dollar amounts in the Cash and In Kind Match boxes to equal the total budgeted indirect costs</t>
  </si>
  <si>
    <t>Budget Summary Detail</t>
  </si>
  <si>
    <t>Budget Categories</t>
  </si>
  <si>
    <t>System agency funds requested in the appropriate budget categories based on a 1:12 ratio of case manager to client for Intensive Residential Services.</t>
  </si>
  <si>
    <t>Subcontracting</t>
  </si>
  <si>
    <t>No entry required.  This is the percentage of the contract that is being sub-contracted.</t>
  </si>
  <si>
    <t>Match Contributions</t>
  </si>
  <si>
    <r>
      <t>Required Match Percentage:</t>
    </r>
    <r>
      <rPr>
        <sz val="11"/>
        <color rgb="FF000000"/>
        <rFont val="Verdana"/>
        <family val="2"/>
      </rPr>
      <t xml:space="preserve"> No entry required. Required match is 5%.</t>
    </r>
  </si>
  <si>
    <r>
      <t>Source of Cash Match funds:</t>
    </r>
    <r>
      <rPr>
        <sz val="11"/>
        <color rgb="FF000000"/>
        <rFont val="Verdana"/>
        <family val="2"/>
      </rPr>
      <t xml:space="preserve"> Enter the source of the Cash Match funds that are entered onto the categorical sheets of this budget</t>
    </r>
  </si>
  <si>
    <r>
      <t xml:space="preserve">Source of In Kind Match Funds: </t>
    </r>
    <r>
      <rPr>
        <sz val="11"/>
        <color rgb="FF000000"/>
        <rFont val="Verdana"/>
        <family val="2"/>
      </rPr>
      <t>Enter the source of the In Kind Match funds that are entered onto the categorical sheets of this budget</t>
    </r>
  </si>
  <si>
    <t>Program Income</t>
  </si>
  <si>
    <r>
      <t>Projected Earnings:</t>
    </r>
    <r>
      <rPr>
        <sz val="11"/>
        <color rgb="FF000000"/>
        <rFont val="Verdana"/>
        <family val="2"/>
      </rPr>
      <t xml:space="preserve"> Enter the dollar amount for Program Income</t>
    </r>
  </si>
  <si>
    <r>
      <t>Source of Earnings:</t>
    </r>
    <r>
      <rPr>
        <sz val="11"/>
        <color rgb="FF000000"/>
        <rFont val="Verdana"/>
        <family val="2"/>
      </rPr>
      <t xml:space="preserve"> Enter the source for the dollar amount entered into the Projected Earnings box</t>
    </r>
  </si>
  <si>
    <t>Non System Agency Funding</t>
  </si>
  <si>
    <t>Enter the dollar amounts contributed by the sources listed that are used to support the System Agency program</t>
  </si>
  <si>
    <r>
      <rPr>
        <b/>
        <sz val="12"/>
        <color theme="1"/>
        <rFont val="Calibri"/>
        <family val="2"/>
        <scheme val="minor"/>
      </rPr>
      <t>Note:</t>
    </r>
    <r>
      <rPr>
        <sz val="12"/>
        <color theme="1"/>
        <rFont val="Calibri"/>
        <family val="2"/>
        <scheme val="minor"/>
      </rPr>
      <t xml:space="preserve"> These funds may be the same funds as listed as Cash match</t>
    </r>
  </si>
  <si>
    <t>Organization Name:</t>
  </si>
  <si>
    <t>Contract Number:</t>
  </si>
  <si>
    <t>Program ID:</t>
  </si>
  <si>
    <t>CCMS</t>
  </si>
  <si>
    <t>Region:</t>
  </si>
  <si>
    <t xml:space="preserve">Fiscal Year: </t>
  </si>
  <si>
    <t>Total Contract Value (System Agency+Match)</t>
  </si>
  <si>
    <t xml:space="preserve">Date Submitted to HHSC: </t>
  </si>
  <si>
    <t xml:space="preserve">Functional Title </t>
  </si>
  <si>
    <t>Justification</t>
  </si>
  <si>
    <r>
      <t>Exis</t>
    </r>
    <r>
      <rPr>
        <b/>
        <sz val="11"/>
        <color indexed="8"/>
        <rFont val="Arial"/>
        <family val="2"/>
      </rPr>
      <t>ting</t>
    </r>
  </si>
  <si>
    <t>Proposed</t>
  </si>
  <si>
    <t>Vacant</t>
  </si>
  <si>
    <t>Total FTE's</t>
  </si>
  <si>
    <t>Total Avg Monthly Salary/Wage</t>
  </si>
  <si>
    <t>Number of Months</t>
  </si>
  <si>
    <t>Funding Source</t>
  </si>
  <si>
    <t>Salary / Wages Requested for Project</t>
  </si>
  <si>
    <t>Non System Agency funds</t>
  </si>
  <si>
    <t>Cash Total</t>
  </si>
  <si>
    <t>In Kind Match Total</t>
  </si>
  <si>
    <t>Salary Wage Total</t>
  </si>
  <si>
    <t>Fringe Benefits</t>
  </si>
  <si>
    <t>Enter either the percentage or cash amount</t>
  </si>
  <si>
    <t xml:space="preserve">Total Fringe Benefit %: </t>
  </si>
  <si>
    <t xml:space="preserve"> </t>
  </si>
  <si>
    <t>or  Total Fringe Benefit $</t>
  </si>
  <si>
    <t>Fringe Benefit Amounts</t>
  </si>
  <si>
    <r>
      <t xml:space="preserve">Cash: </t>
    </r>
    <r>
      <rPr>
        <strike/>
        <sz val="11"/>
        <color indexed="10"/>
        <rFont val="Arial"/>
        <family val="2"/>
      </rPr>
      <t/>
    </r>
  </si>
  <si>
    <t xml:space="preserve">In Kind Match: </t>
  </si>
  <si>
    <t>Fringe Benefits Total:</t>
  </si>
  <si>
    <t>List the types of costs that comprise your organization's fringe benefits</t>
  </si>
  <si>
    <t>budget</t>
  </si>
  <si>
    <t>Cash</t>
  </si>
  <si>
    <t>Statewide</t>
  </si>
  <si>
    <r>
      <t xml:space="preserve">Travel </t>
    </r>
    <r>
      <rPr>
        <b/>
        <sz val="14"/>
        <color indexed="8"/>
        <rFont val="Arial Black"/>
        <family val="2"/>
      </rPr>
      <t>Category Detail</t>
    </r>
  </si>
  <si>
    <t>Indicate Policy Used</t>
  </si>
  <si>
    <r>
      <rPr>
        <sz val="11"/>
        <color indexed="8"/>
        <rFont val="Arial"/>
        <family val="2"/>
      </rPr>
      <t>Organization's Travel Policy  *</t>
    </r>
    <r>
      <rPr>
        <sz val="11"/>
        <color indexed="10"/>
        <rFont val="Arial"/>
        <family val="2"/>
      </rPr>
      <t xml:space="preserve">   </t>
    </r>
    <r>
      <rPr>
        <sz val="11"/>
        <color indexed="8"/>
        <rFont val="Arial"/>
        <family val="2"/>
      </rPr>
      <t xml:space="preserve">   </t>
    </r>
    <r>
      <rPr>
        <sz val="11"/>
        <color indexed="8"/>
        <rFont val="Arial"/>
        <family val="2"/>
      </rPr>
      <t xml:space="preserve"> </t>
    </r>
  </si>
  <si>
    <r>
      <rPr>
        <b/>
        <sz val="11"/>
        <color indexed="10"/>
        <rFont val="Arial"/>
        <family val="2"/>
      </rPr>
      <t>*</t>
    </r>
    <r>
      <rPr>
        <b/>
        <sz val="11"/>
        <color indexed="8"/>
        <rFont val="Arial"/>
        <family val="2"/>
      </rPr>
      <t xml:space="preserve"> Include travel policy in renewal response if using Organization's  travel policy</t>
    </r>
  </si>
  <si>
    <t xml:space="preserve"> State of Texas Travel Policy</t>
  </si>
  <si>
    <t>Description of
 Conference / Workshop</t>
  </si>
  <si>
    <t>Location
City/State</t>
  </si>
  <si>
    <t>Number of Days</t>
  </si>
  <si>
    <t>Number of Employees</t>
  </si>
  <si>
    <t>Total Auto Mileage Cost</t>
  </si>
  <si>
    <t>Airfare</t>
  </si>
  <si>
    <t>Meals</t>
  </si>
  <si>
    <t>Lodging</t>
  </si>
  <si>
    <t>Other Costs</t>
  </si>
  <si>
    <t>Total</t>
  </si>
  <si>
    <t>Total Cash for Conference / Workshop</t>
  </si>
  <si>
    <t>Total In Kind Match for Conference / Workshop</t>
  </si>
  <si>
    <t>Total for Conference / Workshop Travel</t>
  </si>
  <si>
    <t>Mileage Reimbursement Rate</t>
  </si>
  <si>
    <t>Number of Miles</t>
  </si>
  <si>
    <t>Mileage Cost</t>
  </si>
  <si>
    <t>Total Cost</t>
  </si>
  <si>
    <t>Total Cash for Other / Local Travel</t>
  </si>
  <si>
    <t>Total In Kind Match for Other / Local Travel</t>
  </si>
  <si>
    <t>Total for Other / Local Travel</t>
  </si>
  <si>
    <t xml:space="preserve">Total Travel Costs:  </t>
  </si>
  <si>
    <r>
      <t xml:space="preserve">Equipment </t>
    </r>
    <r>
      <rPr>
        <b/>
        <sz val="14"/>
        <color indexed="8"/>
        <rFont val="Arial Black"/>
        <family val="2"/>
      </rPr>
      <t>Category Detail</t>
    </r>
  </si>
  <si>
    <t>Description of Item</t>
  </si>
  <si>
    <t>Purpose &amp; Justification</t>
  </si>
  <si>
    <t>Number of Units</t>
  </si>
  <si>
    <t>Cost Per Unit</t>
  </si>
  <si>
    <t>Total Amount Requested for Equipment</t>
  </si>
  <si>
    <r>
      <t xml:space="preserve">Supplies </t>
    </r>
    <r>
      <rPr>
        <b/>
        <sz val="14"/>
        <color indexed="8"/>
        <rFont val="Arial Black"/>
        <family val="2"/>
      </rPr>
      <t>Category Detail</t>
    </r>
  </si>
  <si>
    <t>Total Amount Requested for Supplies</t>
  </si>
  <si>
    <t>Contractor</t>
  </si>
  <si>
    <t>Type</t>
  </si>
  <si>
    <t>Description of Services</t>
  </si>
  <si>
    <t>Payment Basis</t>
  </si>
  <si>
    <t>Payment Rate</t>
  </si>
  <si>
    <t>Number of Payments</t>
  </si>
  <si>
    <t>Total Amount Requested for Contractual</t>
  </si>
  <si>
    <t>Hourly</t>
  </si>
  <si>
    <t>Subrecipient</t>
  </si>
  <si>
    <t>Daily</t>
  </si>
  <si>
    <t>Vendor</t>
  </si>
  <si>
    <t>Weekly</t>
  </si>
  <si>
    <t>TBD</t>
  </si>
  <si>
    <t>Unit Rate</t>
  </si>
  <si>
    <t>Lump Sum</t>
  </si>
  <si>
    <t>Total Amount Requested for Other</t>
  </si>
  <si>
    <t>Selection</t>
  </si>
  <si>
    <r>
      <t>Governmental Entity Using a Central Service Cost Rate or Indirect Cost Rate</t>
    </r>
    <r>
      <rPr>
        <b/>
        <u/>
        <sz val="10"/>
        <color indexed="8"/>
        <rFont val="Arial Narrow"/>
        <family val="2"/>
      </rPr>
      <t/>
    </r>
  </si>
  <si>
    <t xml:space="preserve">The organization’s current Central Service Cost Rate or Indirect Cost Rate based on a rate proposal prepared in accordance with 2 CFR 200.  Attach copy of approved Rate Agreement or Certification of Cost Allocation Plan or Certification of Indirect Costs.  City and County Governments with a Central Service Cost Rate should also complete the "Governmental and Non Governmental Entity Using a Narrative Cost Allocation Plan" section for the indirect costs of the City/County Department (e.g. Health Department) that System Agency is contracting with. 
</t>
  </si>
  <si>
    <t>Rate</t>
  </si>
  <si>
    <t>Base</t>
  </si>
  <si>
    <t>Type of Costs Included in the Rate</t>
  </si>
  <si>
    <t>Non Governmental Entity Using Indirect Cost Rate</t>
  </si>
  <si>
    <t xml:space="preserve">The organization’s most recent indirect cost rate approved by a federal cognizant agency or state single audit coordinating agency.  Expired rate agreements are not acceptable.  Attach a copy of the rate agreement to this form (Form I - 7 Indirect)      </t>
  </si>
  <si>
    <t>Governmental and Non Governmental Entity Using a Narrative Cost Allocation Plan</t>
  </si>
  <si>
    <t xml:space="preserve">A cost allocation plan as specified in the System Agency Contractor's Financial Procedures Manual (CFPM), Appendix A  must be
</t>
  </si>
  <si>
    <t xml:space="preserve"> Submitted to System Agency within 60 days of the contract start date.  The CFPM is available on the following internet web link:</t>
  </si>
  <si>
    <t xml:space="preserve"> http://www.System Agency.state.tx.us/contracts/</t>
  </si>
  <si>
    <t>Types of Costs</t>
  </si>
  <si>
    <t>Allocation Base</t>
  </si>
  <si>
    <r>
      <t>Cash</t>
    </r>
    <r>
      <rPr>
        <sz val="11"/>
        <color indexed="8"/>
        <rFont val="Arial"/>
        <family val="2"/>
      </rPr>
      <t>:</t>
    </r>
  </si>
  <si>
    <t>Non System Agency Funds:</t>
  </si>
  <si>
    <t>Total Indirect Costs:</t>
  </si>
  <si>
    <t>Central Service Cost Rate</t>
  </si>
  <si>
    <t>Indirect Cost Rate</t>
  </si>
  <si>
    <t>Budget Summary</t>
  </si>
  <si>
    <t>Region</t>
  </si>
  <si>
    <t>System Agency Funds Requested</t>
  </si>
  <si>
    <t>Cash Match</t>
  </si>
  <si>
    <t>Category Total</t>
  </si>
  <si>
    <t>Travel</t>
  </si>
  <si>
    <t>Equipment</t>
  </si>
  <si>
    <t>Supplies</t>
  </si>
  <si>
    <t>Contractual</t>
  </si>
  <si>
    <t>Other</t>
  </si>
  <si>
    <t xml:space="preserve">Total Direct Costs                              </t>
  </si>
  <si>
    <t>Totals</t>
  </si>
  <si>
    <t>Subcontracting Percentage:</t>
  </si>
  <si>
    <t>Rev. 4/18</t>
  </si>
  <si>
    <t>Required Match Percentage:</t>
  </si>
  <si>
    <t>Calculated Match Percentage:</t>
  </si>
  <si>
    <t xml:space="preserve">Required Match Amount: </t>
  </si>
  <si>
    <t>Calculated Match Amount:</t>
  </si>
  <si>
    <t>Source of Cash Match Funds</t>
  </si>
  <si>
    <t>Source of In Kind Match Funds</t>
  </si>
  <si>
    <t xml:space="preserve">Projected Earnings </t>
  </si>
  <si>
    <t>Source of Earnings</t>
  </si>
  <si>
    <t>Direct Federal Funds:</t>
  </si>
  <si>
    <t xml:space="preserve">Other State Agency Funds: </t>
  </si>
  <si>
    <t>Local Funding Sources:</t>
  </si>
  <si>
    <t xml:space="preserve">Other Funds: </t>
  </si>
  <si>
    <t xml:space="preserve">Total Projected Non-System Agency Funding: </t>
  </si>
  <si>
    <t>gi</t>
  </si>
  <si>
    <t xml:space="preserve">RFA #HHS0015355 </t>
  </si>
  <si>
    <t>System Agency funds</t>
  </si>
  <si>
    <t>System Agency Funds</t>
  </si>
  <si>
    <t>Attachment to Addendum 10-Revised Form F, Requested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</si>
</sst>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quot;$&quot;#,##0.00"/>
  </numFmts>
  <fonts count="77" x14ac:knownFonts="1">
    <font>
      <sz val="11"/>
      <color theme="1"/>
      <name val="Calibri"/>
      <family val="2"/>
      <scheme val="minor"/>
    </font>
    <font>
      <b/>
      <sz val="14"/>
      <name val="Arial Black"/>
      <family val="2"/>
    </font>
    <font>
      <sz val="10"/>
      <name val="Arial"/>
      <family val="2"/>
    </font>
    <font>
      <b/>
      <sz val="10"/>
      <name val="Arial"/>
      <family val="2"/>
    </font>
    <font>
      <sz val="11"/>
      <name val="Arial"/>
      <family val="2"/>
    </font>
    <font>
      <strike/>
      <sz val="10"/>
      <color rgb="FFFF0000"/>
      <name val="Arial"/>
      <family val="2"/>
    </font>
    <font>
      <sz val="10"/>
      <color rgb="FFFF0000"/>
      <name val="Arial"/>
      <family val="2"/>
    </font>
    <font>
      <sz val="11"/>
      <color rgb="FFFF0000"/>
      <name val="Arial"/>
      <family val="2"/>
    </font>
    <font>
      <b/>
      <sz val="10"/>
      <color rgb="FFFF0000"/>
      <name val="Arial"/>
      <family val="2"/>
    </font>
    <font>
      <b/>
      <sz val="10"/>
      <color indexed="8"/>
      <name val="Arial"/>
      <family val="2"/>
    </font>
    <font>
      <b/>
      <sz val="12"/>
      <color indexed="8"/>
      <name val="Arial"/>
      <family val="2"/>
    </font>
    <font>
      <b/>
      <sz val="11"/>
      <color indexed="8"/>
      <name val="Arial"/>
      <family val="2"/>
    </font>
    <font>
      <b/>
      <sz val="11"/>
      <color theme="1"/>
      <name val="Arial"/>
      <family val="2"/>
    </font>
    <font>
      <sz val="11"/>
      <color indexed="8"/>
      <name val="Arial"/>
      <family val="2"/>
    </font>
    <font>
      <b/>
      <sz val="11"/>
      <name val="Arial"/>
      <family val="2"/>
    </font>
    <font>
      <b/>
      <sz val="12"/>
      <name val="Arial"/>
      <family val="2"/>
    </font>
    <font>
      <sz val="10"/>
      <color rgb="FF0070C0"/>
      <name val="Arial"/>
      <family val="2"/>
    </font>
    <font>
      <sz val="11"/>
      <color theme="1"/>
      <name val="Arial"/>
      <family val="2"/>
    </font>
    <font>
      <sz val="10"/>
      <color theme="1"/>
      <name val="Arial"/>
      <family val="2"/>
    </font>
    <font>
      <b/>
      <strike/>
      <sz val="10"/>
      <color rgb="FFFF0000"/>
      <name val="Arial"/>
      <family val="2"/>
    </font>
    <font>
      <b/>
      <sz val="14"/>
      <color indexed="8"/>
      <name val="Arial Black"/>
      <family val="2"/>
    </font>
    <font>
      <sz val="14"/>
      <name val="Arial"/>
      <family val="2"/>
    </font>
    <font>
      <strike/>
      <sz val="10"/>
      <name val="Arial"/>
      <family val="2"/>
    </font>
    <font>
      <b/>
      <sz val="10"/>
      <color theme="1"/>
      <name val="Arial"/>
      <family val="2"/>
    </font>
    <font>
      <b/>
      <sz val="11"/>
      <color indexed="8"/>
      <name val="Arial Narrow"/>
      <family val="2"/>
    </font>
    <font>
      <b/>
      <sz val="10"/>
      <name val="Arial Black"/>
      <family val="2"/>
    </font>
    <font>
      <sz val="10"/>
      <name val="Times New Roman"/>
      <family val="1"/>
    </font>
    <font>
      <sz val="10"/>
      <color indexed="8"/>
      <name val="Arial Narrow"/>
      <family val="2"/>
    </font>
    <font>
      <strike/>
      <sz val="11"/>
      <color indexed="10"/>
      <name val="Arial"/>
      <family val="2"/>
    </font>
    <font>
      <b/>
      <sz val="11"/>
      <color theme="0"/>
      <name val="Calibri"/>
      <family val="2"/>
      <scheme val="minor"/>
    </font>
    <font>
      <u/>
      <sz val="11"/>
      <color theme="10"/>
      <name val="Calibri"/>
      <family val="2"/>
      <scheme val="minor"/>
    </font>
    <font>
      <sz val="11"/>
      <color indexed="10"/>
      <name val="Arial"/>
      <family val="2"/>
    </font>
    <font>
      <b/>
      <sz val="11"/>
      <color indexed="10"/>
      <name val="Arial"/>
      <family val="2"/>
    </font>
    <font>
      <b/>
      <sz val="9"/>
      <color indexed="8"/>
      <name val="Arial Narrow"/>
      <family val="2"/>
    </font>
    <font>
      <sz val="10"/>
      <name val="Arial Narrow"/>
      <family val="2"/>
    </font>
    <font>
      <b/>
      <sz val="9"/>
      <color indexed="8"/>
      <name val="Arial"/>
      <family val="2"/>
    </font>
    <font>
      <sz val="9"/>
      <name val="Arial Narrow"/>
      <family val="2"/>
    </font>
    <font>
      <b/>
      <sz val="9"/>
      <name val="Arial Narrow"/>
      <family val="2"/>
    </font>
    <font>
      <b/>
      <sz val="9"/>
      <color rgb="FFFF0000"/>
      <name val="Arial Narrow"/>
      <family val="2"/>
    </font>
    <font>
      <b/>
      <sz val="10"/>
      <color indexed="8"/>
      <name val="Arial Narrow"/>
      <family val="2"/>
    </font>
    <font>
      <b/>
      <sz val="10"/>
      <color theme="4"/>
      <name val="Arial"/>
      <family val="2"/>
    </font>
    <font>
      <b/>
      <sz val="11"/>
      <color rgb="FFFF0000"/>
      <name val="Arial"/>
      <family val="2"/>
    </font>
    <font>
      <b/>
      <sz val="14"/>
      <color indexed="8"/>
      <name val="Arial"/>
      <family val="2"/>
    </font>
    <font>
      <sz val="11"/>
      <color indexed="8"/>
      <name val="Arial Narrow"/>
      <family val="2"/>
    </font>
    <font>
      <b/>
      <sz val="14"/>
      <name val="Arial"/>
      <family val="2"/>
    </font>
    <font>
      <b/>
      <strike/>
      <sz val="14"/>
      <color rgb="FFFF0000"/>
      <name val="Arial"/>
      <family val="2"/>
    </font>
    <font>
      <sz val="11"/>
      <color rgb="FFFF0000"/>
      <name val="Times New Roman"/>
      <family val="2"/>
    </font>
    <font>
      <b/>
      <u/>
      <sz val="10"/>
      <color indexed="8"/>
      <name val="Arial Narrow"/>
      <family val="2"/>
    </font>
    <font>
      <b/>
      <i/>
      <sz val="10"/>
      <color indexed="8"/>
      <name val="Arial Narrow"/>
      <family val="2"/>
    </font>
    <font>
      <b/>
      <sz val="13"/>
      <name val="Arial Black"/>
      <family val="2"/>
    </font>
    <font>
      <b/>
      <sz val="11"/>
      <color theme="1"/>
      <name val="Calibri"/>
      <family val="2"/>
      <scheme val="minor"/>
    </font>
    <font>
      <b/>
      <sz val="12"/>
      <color theme="1"/>
      <name val="Arial"/>
      <family val="2"/>
    </font>
    <font>
      <sz val="11"/>
      <color theme="0"/>
      <name val="Calibri"/>
      <family val="2"/>
      <scheme val="minor"/>
    </font>
    <font>
      <sz val="12"/>
      <name val="Arial"/>
      <family val="2"/>
    </font>
    <font>
      <sz val="12"/>
      <color theme="1"/>
      <name val="Calibri"/>
      <family val="2"/>
      <scheme val="minor"/>
    </font>
    <font>
      <sz val="11"/>
      <color rgb="FF000000"/>
      <name val="Verdana"/>
      <family val="2"/>
    </font>
    <font>
      <b/>
      <sz val="11"/>
      <color rgb="FF000000"/>
      <name val="Verdana"/>
      <family val="2"/>
    </font>
    <font>
      <b/>
      <sz val="11"/>
      <color rgb="FFFFFFFF"/>
      <name val="Verdana"/>
      <family val="2"/>
    </font>
    <font>
      <sz val="11"/>
      <color rgb="FFFFFFFF"/>
      <name val="Verdana"/>
      <family val="2"/>
    </font>
    <font>
      <sz val="12"/>
      <color rgb="FF000000"/>
      <name val="Verdana"/>
      <family val="2"/>
    </font>
    <font>
      <sz val="11"/>
      <color rgb="FFFF0000"/>
      <name val="Verdana"/>
      <family val="2"/>
    </font>
    <font>
      <b/>
      <sz val="11"/>
      <name val="Verdana"/>
      <family val="2"/>
    </font>
    <font>
      <sz val="11"/>
      <name val="Verdana"/>
      <family val="2"/>
    </font>
    <font>
      <b/>
      <u/>
      <sz val="11"/>
      <color rgb="FF000000"/>
      <name val="Verdana"/>
      <family val="2"/>
    </font>
    <font>
      <sz val="11"/>
      <color rgb="FF000000"/>
      <name val="Arial"/>
      <family val="2"/>
    </font>
    <font>
      <b/>
      <sz val="11"/>
      <color rgb="FF000000"/>
      <name val="Arial"/>
      <family val="2"/>
    </font>
    <font>
      <sz val="12"/>
      <name val="Verdana"/>
      <family val="2"/>
    </font>
    <font>
      <b/>
      <sz val="11"/>
      <color rgb="FF000000"/>
      <name val="Verdana"/>
    </font>
    <font>
      <sz val="11"/>
      <color rgb="FF000000"/>
      <name val="Verdana"/>
    </font>
    <font>
      <sz val="11"/>
      <color theme="1"/>
      <name val="Verdana"/>
      <family val="2"/>
    </font>
    <font>
      <b/>
      <sz val="12"/>
      <color theme="1"/>
      <name val="Calibri"/>
      <family val="2"/>
      <scheme val="minor"/>
    </font>
    <font>
      <b/>
      <sz val="12"/>
      <color rgb="FFFFFFFF"/>
      <name val="Verdana"/>
      <family val="2"/>
    </font>
    <font>
      <sz val="12"/>
      <name val="Times New Roman"/>
      <family val="1"/>
    </font>
    <font>
      <sz val="12"/>
      <color theme="1"/>
      <name val="Times New Roman"/>
      <family val="1"/>
    </font>
    <font>
      <b/>
      <sz val="12"/>
      <color rgb="FF1F497D"/>
      <name val="Verdana"/>
      <family val="2"/>
    </font>
    <font>
      <sz val="14"/>
      <color theme="1"/>
      <name val="Calibri"/>
      <family val="2"/>
      <scheme val="minor"/>
    </font>
    <font>
      <sz val="16"/>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A5A5A5"/>
      </patternFill>
    </fill>
    <fill>
      <patternFill patternType="solid">
        <fgColor indexed="9"/>
        <bgColor indexed="64"/>
      </patternFill>
    </fill>
    <fill>
      <patternFill patternType="solid">
        <fgColor theme="9" tint="0.59999389629810485"/>
        <bgColor indexed="64"/>
      </patternFill>
    </fill>
    <fill>
      <patternFill patternType="solid">
        <fgColor rgb="FF000000"/>
        <bgColor rgb="FF000000"/>
      </patternFill>
    </fill>
    <fill>
      <patternFill patternType="solid">
        <fgColor rgb="FFFFF2CC"/>
        <bgColor rgb="FF000000"/>
      </patternFill>
    </fill>
    <fill>
      <patternFill patternType="solid">
        <fgColor rgb="FFF8CBAD"/>
        <bgColor rgb="FF000000"/>
      </patternFill>
    </fill>
  </fills>
  <borders count="22">
    <border>
      <left/>
      <right/>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s>
  <cellStyleXfs count="4">
    <xf numFmtId="0" fontId="0" fillId="0" borderId="0"/>
    <xf numFmtId="0" fontId="2" fillId="0" borderId="0"/>
    <xf numFmtId="0" fontId="29" fillId="3" borderId="21" applyNumberFormat="0" applyAlignment="0" applyProtection="0"/>
    <xf numFmtId="0" fontId="30" fillId="0" borderId="0" applyNumberFormat="0" applyFill="0" applyBorder="0" applyAlignment="0" applyProtection="0"/>
  </cellStyleXfs>
  <cellXfs count="394">
    <xf numFmtId="0" fontId="0" fillId="0" borderId="0" xfId="0"/>
    <xf numFmtId="0" fontId="1" fillId="0" borderId="0" xfId="0" applyFont="1" applyAlignment="1">
      <alignment horizontal="left"/>
    </xf>
    <xf numFmtId="0" fontId="3" fillId="0" borderId="0" xfId="1" applyFont="1" applyAlignment="1">
      <alignment horizontal="right" vertical="center"/>
    </xf>
    <xf numFmtId="0" fontId="5" fillId="0" borderId="0" xfId="1" applyFont="1" applyProtection="1">
      <protection locked="0"/>
    </xf>
    <xf numFmtId="0" fontId="6" fillId="0" borderId="0" xfId="0" applyFont="1" applyAlignment="1">
      <alignment horizontal="right"/>
    </xf>
    <xf numFmtId="0" fontId="3" fillId="0" borderId="0" xfId="0" applyFont="1" applyAlignment="1">
      <alignment horizontal="right"/>
    </xf>
    <xf numFmtId="0" fontId="6" fillId="0" borderId="0" xfId="1" applyFont="1" applyAlignment="1">
      <alignment horizontal="left" vertical="center"/>
    </xf>
    <xf numFmtId="0" fontId="7" fillId="0" borderId="0" xfId="0" applyFont="1" applyAlignment="1">
      <alignment horizontal="left" wrapText="1"/>
    </xf>
    <xf numFmtId="0" fontId="8" fillId="0" borderId="0" xfId="0" applyFont="1"/>
    <xf numFmtId="0" fontId="9" fillId="0" borderId="0" xfId="1" applyFont="1" applyAlignment="1">
      <alignment horizontal="right" vertical="center"/>
    </xf>
    <xf numFmtId="0" fontId="2" fillId="0" borderId="0" xfId="0" applyFont="1"/>
    <xf numFmtId="0" fontId="10" fillId="0" borderId="1" xfId="1" applyFont="1" applyBorder="1" applyAlignment="1">
      <alignment horizontal="left" vertical="center"/>
    </xf>
    <xf numFmtId="0" fontId="2" fillId="0" borderId="1" xfId="0" applyFont="1" applyBorder="1"/>
    <xf numFmtId="0" fontId="0" fillId="0" borderId="1" xfId="0" applyBorder="1"/>
    <xf numFmtId="0" fontId="10" fillId="0" borderId="0" xfId="1" applyFont="1" applyAlignment="1">
      <alignment horizontal="left" vertical="center"/>
    </xf>
    <xf numFmtId="0" fontId="11" fillId="2" borderId="2" xfId="1" applyFont="1" applyFill="1" applyBorder="1" applyAlignment="1">
      <alignment vertical="top" wrapText="1"/>
    </xf>
    <xf numFmtId="0" fontId="11" fillId="2" borderId="3" xfId="1" applyFont="1" applyFill="1" applyBorder="1" applyAlignment="1">
      <alignment horizontal="center" vertical="top" wrapText="1"/>
    </xf>
    <xf numFmtId="0" fontId="12" fillId="2" borderId="3" xfId="1" applyFont="1" applyFill="1" applyBorder="1" applyAlignment="1">
      <alignment horizontal="center" vertical="top" wrapText="1"/>
    </xf>
    <xf numFmtId="0" fontId="13" fillId="2" borderId="4" xfId="1" applyFont="1" applyFill="1" applyBorder="1" applyAlignment="1">
      <alignment vertical="center" wrapText="1"/>
    </xf>
    <xf numFmtId="0" fontId="13" fillId="2" borderId="5" xfId="1" applyFont="1" applyFill="1" applyBorder="1" applyAlignment="1">
      <alignment vertical="center" wrapText="1"/>
    </xf>
    <xf numFmtId="0" fontId="13" fillId="2" borderId="6" xfId="1" applyFont="1" applyFill="1" applyBorder="1" applyAlignment="1">
      <alignment vertical="center" wrapText="1"/>
    </xf>
    <xf numFmtId="0" fontId="14" fillId="2" borderId="7" xfId="1" applyFont="1" applyFill="1" applyBorder="1" applyAlignment="1">
      <alignment vertical="center" wrapText="1"/>
    </xf>
    <xf numFmtId="0" fontId="14" fillId="0" borderId="9" xfId="1" applyFont="1" applyBorder="1" applyAlignment="1">
      <alignment vertical="center" wrapText="1"/>
    </xf>
    <xf numFmtId="164" fontId="14" fillId="0" borderId="0" xfId="1" applyNumberFormat="1" applyFont="1" applyAlignment="1">
      <alignment horizontal="right" vertical="center" wrapText="1"/>
    </xf>
    <xf numFmtId="0" fontId="15" fillId="0" borderId="1" xfId="1" applyFont="1" applyBorder="1" applyAlignment="1">
      <alignment horizontal="left" vertical="center"/>
    </xf>
    <xf numFmtId="0" fontId="16" fillId="0" borderId="0" xfId="0" applyFont="1"/>
    <xf numFmtId="0" fontId="15" fillId="0" borderId="0" xfId="1" applyFont="1" applyAlignment="1">
      <alignment horizontal="left" vertical="center"/>
    </xf>
    <xf numFmtId="0" fontId="4" fillId="0" borderId="0" xfId="1" applyFont="1" applyAlignment="1">
      <alignment horizontal="right" vertical="center"/>
    </xf>
    <xf numFmtId="165" fontId="4" fillId="2" borderId="4" xfId="0" applyNumberFormat="1" applyFont="1" applyFill="1" applyBorder="1"/>
    <xf numFmtId="0" fontId="14" fillId="0" borderId="0" xfId="1" applyFont="1" applyAlignment="1">
      <alignment vertical="center" wrapText="1"/>
    </xf>
    <xf numFmtId="0" fontId="13" fillId="0" borderId="0" xfId="1" applyFont="1" applyAlignment="1">
      <alignment horizontal="right" vertical="center"/>
    </xf>
    <xf numFmtId="9" fontId="4" fillId="2" borderId="4" xfId="0" applyNumberFormat="1" applyFont="1" applyFill="1" applyBorder="1"/>
    <xf numFmtId="0" fontId="17" fillId="0" borderId="10" xfId="0" applyFont="1" applyBorder="1" applyAlignment="1">
      <alignment horizontal="right"/>
    </xf>
    <xf numFmtId="0" fontId="18" fillId="0" borderId="0" xfId="0" applyFont="1"/>
    <xf numFmtId="49" fontId="4" fillId="0" borderId="0" xfId="1" applyNumberFormat="1" applyFont="1" applyAlignment="1">
      <alignment horizontal="left" vertical="top"/>
    </xf>
    <xf numFmtId="49" fontId="17" fillId="0" borderId="0" xfId="1" applyNumberFormat="1" applyFont="1" applyAlignment="1">
      <alignment horizontal="left" vertical="top"/>
    </xf>
    <xf numFmtId="49" fontId="4" fillId="0" borderId="0" xfId="1" applyNumberFormat="1" applyFont="1" applyAlignment="1">
      <alignment horizontal="left"/>
    </xf>
    <xf numFmtId="0" fontId="4" fillId="0" borderId="0" xfId="0" applyFont="1"/>
    <xf numFmtId="0" fontId="6" fillId="0" borderId="1" xfId="0" applyFont="1" applyBorder="1"/>
    <xf numFmtId="49" fontId="19" fillId="0" borderId="0" xfId="1" applyNumberFormat="1" applyFont="1" applyAlignment="1">
      <alignment vertical="top"/>
    </xf>
    <xf numFmtId="49" fontId="8" fillId="0" borderId="0" xfId="1" applyNumberFormat="1" applyFont="1" applyAlignment="1">
      <alignment vertical="top"/>
    </xf>
    <xf numFmtId="49" fontId="3" fillId="0" borderId="0" xfId="1" applyNumberFormat="1" applyFont="1" applyAlignment="1">
      <alignment vertical="top"/>
    </xf>
    <xf numFmtId="0" fontId="5" fillId="0" borderId="0" xfId="0" applyFont="1"/>
    <xf numFmtId="0" fontId="6" fillId="0" borderId="0" xfId="0" applyFont="1"/>
    <xf numFmtId="0" fontId="4" fillId="0" borderId="0" xfId="0" applyFont="1" applyAlignment="1">
      <alignment horizontal="right"/>
    </xf>
    <xf numFmtId="0" fontId="17" fillId="0" borderId="0" xfId="0" applyFont="1" applyAlignment="1">
      <alignment horizontal="right"/>
    </xf>
    <xf numFmtId="0" fontId="2" fillId="0" borderId="0" xfId="1" applyProtection="1">
      <protection locked="0"/>
    </xf>
    <xf numFmtId="0" fontId="13" fillId="0" borderId="0" xfId="0" applyFont="1" applyAlignment="1">
      <alignment horizontal="left" wrapText="1"/>
    </xf>
    <xf numFmtId="0" fontId="3" fillId="0" borderId="0" xfId="0" applyFont="1"/>
    <xf numFmtId="0" fontId="8" fillId="0" borderId="1" xfId="0" applyFont="1" applyBorder="1"/>
    <xf numFmtId="0" fontId="3" fillId="0" borderId="1" xfId="0" applyFont="1" applyBorder="1"/>
    <xf numFmtId="0" fontId="2" fillId="0" borderId="1" xfId="1" applyBorder="1" applyProtection="1">
      <protection locked="0"/>
    </xf>
    <xf numFmtId="0" fontId="9" fillId="0" borderId="0" xfId="1" applyFont="1" applyAlignment="1">
      <alignment horizontal="left" vertical="center"/>
    </xf>
    <xf numFmtId="0" fontId="9" fillId="0" borderId="0" xfId="1" applyFont="1" applyProtection="1">
      <protection locked="0"/>
    </xf>
    <xf numFmtId="0" fontId="9" fillId="0" borderId="16" xfId="1" applyFont="1" applyBorder="1" applyProtection="1">
      <protection locked="0"/>
    </xf>
    <xf numFmtId="0" fontId="0" fillId="0" borderId="16" xfId="0" applyBorder="1"/>
    <xf numFmtId="49" fontId="11" fillId="2" borderId="4" xfId="1" applyNumberFormat="1" applyFont="1" applyFill="1" applyBorder="1" applyAlignment="1">
      <alignment horizontal="center" vertical="top" wrapText="1"/>
    </xf>
    <xf numFmtId="49" fontId="11" fillId="2" borderId="2" xfId="1" applyNumberFormat="1" applyFont="1" applyFill="1" applyBorder="1" applyAlignment="1">
      <alignment horizontal="center" vertical="top" wrapText="1"/>
    </xf>
    <xf numFmtId="49" fontId="11" fillId="2" borderId="18" xfId="1" applyNumberFormat="1" applyFont="1" applyFill="1" applyBorder="1" applyAlignment="1">
      <alignment horizontal="center" vertical="top" wrapText="1"/>
    </xf>
    <xf numFmtId="49" fontId="14" fillId="2" borderId="4" xfId="1" applyNumberFormat="1" applyFont="1" applyFill="1" applyBorder="1" applyAlignment="1">
      <alignment horizontal="center" vertical="top" wrapText="1"/>
    </xf>
    <xf numFmtId="49" fontId="11" fillId="2" borderId="19" xfId="1" applyNumberFormat="1" applyFont="1" applyFill="1" applyBorder="1" applyAlignment="1">
      <alignment horizontal="center" vertical="top" wrapText="1"/>
    </xf>
    <xf numFmtId="0" fontId="24" fillId="0" borderId="0" xfId="1" applyFont="1" applyAlignment="1">
      <alignment horizontal="right" wrapText="1"/>
    </xf>
    <xf numFmtId="164" fontId="13" fillId="0" borderId="0" xfId="1" applyNumberFormat="1" applyFont="1" applyAlignment="1">
      <alignment wrapText="1"/>
    </xf>
    <xf numFmtId="0" fontId="2" fillId="0" borderId="0" xfId="1" applyAlignment="1">
      <alignment vertical="center"/>
    </xf>
    <xf numFmtId="0" fontId="24" fillId="0" borderId="0" xfId="1" applyFont="1" applyAlignment="1">
      <alignment horizontal="center" wrapText="1"/>
    </xf>
    <xf numFmtId="0" fontId="15" fillId="0" borderId="1" xfId="1" applyFont="1" applyBorder="1" applyAlignment="1">
      <alignment horizontal="left"/>
    </xf>
    <xf numFmtId="0" fontId="4" fillId="0" borderId="1" xfId="1" applyFont="1" applyBorder="1" applyAlignment="1" applyProtection="1">
      <alignment horizontal="center"/>
      <protection locked="0"/>
    </xf>
    <xf numFmtId="0" fontId="14" fillId="0" borderId="0" xfId="1" applyFont="1" applyAlignment="1">
      <alignment horizontal="left"/>
    </xf>
    <xf numFmtId="0" fontId="25" fillId="0" borderId="0" xfId="1" applyFont="1" applyAlignment="1">
      <alignment horizontal="center"/>
    </xf>
    <xf numFmtId="0" fontId="2" fillId="0" borderId="0" xfId="1" applyAlignment="1">
      <alignment horizontal="left"/>
    </xf>
    <xf numFmtId="0" fontId="4" fillId="0" borderId="0" xfId="1" applyFont="1" applyAlignment="1" applyProtection="1">
      <alignment horizontal="center"/>
      <protection locked="0"/>
    </xf>
    <xf numFmtId="0" fontId="4" fillId="0" borderId="0" xfId="1" applyFont="1" applyAlignment="1">
      <alignment horizontal="left"/>
    </xf>
    <xf numFmtId="0" fontId="2" fillId="0" borderId="0" xfId="1" applyAlignment="1" applyProtection="1">
      <alignment vertical="center" wrapText="1" readingOrder="1"/>
      <protection locked="0"/>
    </xf>
    <xf numFmtId="0" fontId="26" fillId="0" borderId="0" xfId="1" applyFont="1" applyProtection="1">
      <protection locked="0"/>
    </xf>
    <xf numFmtId="0" fontId="27" fillId="0" borderId="0" xfId="1" applyFont="1" applyAlignment="1" applyProtection="1">
      <alignment horizontal="left"/>
      <protection locked="0"/>
    </xf>
    <xf numFmtId="0" fontId="27" fillId="0" borderId="0" xfId="1" applyFont="1" applyAlignment="1" applyProtection="1">
      <alignment horizontal="left" wrapText="1"/>
      <protection locked="0"/>
    </xf>
    <xf numFmtId="164" fontId="13" fillId="0" borderId="0" xfId="1" applyNumberFormat="1" applyFont="1" applyAlignment="1">
      <alignment horizontal="left"/>
    </xf>
    <xf numFmtId="0" fontId="2" fillId="0" borderId="0" xfId="1" applyAlignment="1" applyProtection="1">
      <alignment readingOrder="1"/>
      <protection locked="0"/>
    </xf>
    <xf numFmtId="164" fontId="13" fillId="0" borderId="0" xfId="1" applyNumberFormat="1" applyFont="1" applyAlignment="1">
      <alignment horizontal="right"/>
    </xf>
    <xf numFmtId="166" fontId="4" fillId="2" borderId="5" xfId="1" applyNumberFormat="1" applyFont="1" applyFill="1" applyBorder="1" applyAlignment="1" applyProtection="1">
      <alignment horizontal="left" readingOrder="1"/>
      <protection locked="0"/>
    </xf>
    <xf numFmtId="166" fontId="4" fillId="2" borderId="20" xfId="1" applyNumberFormat="1" applyFont="1" applyFill="1" applyBorder="1" applyAlignment="1" applyProtection="1">
      <alignment horizontal="left" readingOrder="1"/>
      <protection locked="0"/>
    </xf>
    <xf numFmtId="0" fontId="0" fillId="0" borderId="0" xfId="0" applyProtection="1">
      <protection locked="0"/>
    </xf>
    <xf numFmtId="0" fontId="20" fillId="0" borderId="0" xfId="0" applyFont="1"/>
    <xf numFmtId="0" fontId="0" fillId="0" borderId="0" xfId="0" applyAlignment="1">
      <alignment horizontal="left"/>
    </xf>
    <xf numFmtId="0" fontId="4" fillId="0" borderId="0" xfId="0" applyFont="1" applyAlignment="1">
      <alignment horizontal="right" vertical="top"/>
    </xf>
    <xf numFmtId="0" fontId="23" fillId="0" borderId="0" xfId="0" applyFont="1" applyAlignment="1">
      <alignment horizontal="left"/>
    </xf>
    <xf numFmtId="0" fontId="3" fillId="0" borderId="0" xfId="0" applyFont="1" applyAlignment="1">
      <alignment horizontal="left"/>
    </xf>
    <xf numFmtId="0" fontId="13" fillId="0" borderId="0" xfId="0" applyFont="1" applyAlignment="1">
      <alignment horizontal="right" vertical="center" readingOrder="1"/>
    </xf>
    <xf numFmtId="0" fontId="12" fillId="0" borderId="0" xfId="0" applyFont="1" applyAlignment="1">
      <alignment horizontal="left"/>
    </xf>
    <xf numFmtId="0" fontId="33" fillId="0" borderId="0" xfId="0" applyFont="1" applyAlignment="1">
      <alignment horizontal="right" vertical="center"/>
    </xf>
    <xf numFmtId="0" fontId="34" fillId="0" borderId="0" xfId="0" applyFont="1" applyAlignment="1" applyProtection="1">
      <alignment horizontal="center" vertical="center"/>
      <protection locked="0"/>
    </xf>
    <xf numFmtId="0" fontId="35" fillId="0" borderId="0" xfId="0" applyFont="1" applyAlignment="1">
      <alignment horizontal="left" vertical="center" readingOrder="1"/>
    </xf>
    <xf numFmtId="0" fontId="0" fillId="0" borderId="0" xfId="0" applyAlignment="1">
      <alignment vertical="center"/>
    </xf>
    <xf numFmtId="0" fontId="36" fillId="0" borderId="0" xfId="0" applyFont="1" applyAlignment="1">
      <alignment horizontal="right"/>
    </xf>
    <xf numFmtId="0" fontId="33" fillId="0" borderId="0" xfId="0" applyFont="1" applyAlignment="1">
      <alignment horizontal="right" vertical="center" readingOrder="1"/>
    </xf>
    <xf numFmtId="0" fontId="2" fillId="0" borderId="0" xfId="0" applyFont="1" applyProtection="1">
      <protection locked="0"/>
    </xf>
    <xf numFmtId="0" fontId="11" fillId="2" borderId="4" xfId="0" applyFont="1" applyFill="1" applyBorder="1" applyAlignment="1">
      <alignment horizontal="center" vertical="top" wrapText="1"/>
    </xf>
    <xf numFmtId="0" fontId="11" fillId="2" borderId="4" xfId="0" applyFont="1" applyFill="1" applyBorder="1" applyAlignment="1">
      <alignment horizontal="center" vertical="top"/>
    </xf>
    <xf numFmtId="0" fontId="14" fillId="2" borderId="4" xfId="0" applyFont="1" applyFill="1" applyBorder="1" applyAlignment="1">
      <alignment horizontal="center" vertical="top" wrapText="1"/>
    </xf>
    <xf numFmtId="0" fontId="6" fillId="0" borderId="0" xfId="0" applyFont="1" applyProtection="1">
      <protection locked="0"/>
    </xf>
    <xf numFmtId="0" fontId="37" fillId="0" borderId="0" xfId="0" applyFont="1" applyProtection="1">
      <protection locked="0"/>
    </xf>
    <xf numFmtId="0" fontId="38" fillId="0" borderId="0" xfId="0" applyFont="1" applyProtection="1">
      <protection locked="0"/>
    </xf>
    <xf numFmtId="164" fontId="27" fillId="0" borderId="0" xfId="0" applyNumberFormat="1" applyFont="1" applyAlignment="1" applyProtection="1">
      <alignment horizontal="right" wrapText="1"/>
      <protection locked="0"/>
    </xf>
    <xf numFmtId="0" fontId="0" fillId="0" borderId="0" xfId="0" applyAlignment="1" applyProtection="1">
      <alignment vertical="center" wrapText="1"/>
      <protection locked="0"/>
    </xf>
    <xf numFmtId="0" fontId="0" fillId="0" borderId="0" xfId="0" applyAlignment="1" applyProtection="1">
      <alignment horizontal="left" vertical="center" wrapText="1"/>
      <protection locked="0"/>
    </xf>
    <xf numFmtId="49" fontId="0" fillId="0" borderId="0" xfId="0" applyNumberFormat="1" applyAlignment="1" applyProtection="1">
      <alignment vertical="center" wrapText="1"/>
      <protection locked="0"/>
    </xf>
    <xf numFmtId="49" fontId="0" fillId="0" borderId="0" xfId="0" applyNumberFormat="1" applyAlignment="1" applyProtection="1">
      <alignment horizontal="center" vertical="center" wrapText="1"/>
      <protection locked="0"/>
    </xf>
    <xf numFmtId="0" fontId="14" fillId="0" borderId="0" xfId="0" applyFont="1" applyAlignment="1">
      <alignment vertical="center"/>
    </xf>
    <xf numFmtId="0" fontId="33" fillId="4" borderId="0" xfId="0" applyFont="1" applyFill="1" applyAlignment="1">
      <alignment horizontal="center" wrapText="1"/>
    </xf>
    <xf numFmtId="164" fontId="13" fillId="2" borderId="4" xfId="0" applyNumberFormat="1" applyFont="1" applyFill="1" applyBorder="1" applyAlignment="1">
      <alignment horizontal="right" wrapText="1"/>
    </xf>
    <xf numFmtId="0" fontId="33" fillId="4" borderId="0" xfId="0" applyFont="1" applyFill="1" applyAlignment="1">
      <alignment horizontal="center" vertical="top" wrapText="1"/>
    </xf>
    <xf numFmtId="164" fontId="0" fillId="0" borderId="0" xfId="0" applyNumberFormat="1"/>
    <xf numFmtId="166" fontId="4" fillId="0" borderId="0" xfId="0" applyNumberFormat="1" applyFont="1" applyAlignment="1">
      <alignment vertical="center" wrapText="1"/>
    </xf>
    <xf numFmtId="6" fontId="4" fillId="0" borderId="12" xfId="0" applyNumberFormat="1" applyFont="1" applyBorder="1" applyAlignment="1">
      <alignment vertical="center" wrapText="1"/>
    </xf>
    <xf numFmtId="6" fontId="2" fillId="0" borderId="0" xfId="0" applyNumberFormat="1" applyFont="1" applyAlignment="1">
      <alignment horizontal="center" vertical="center" wrapText="1"/>
    </xf>
    <xf numFmtId="0" fontId="11" fillId="0" borderId="0" xfId="0" applyFont="1" applyAlignment="1">
      <alignment horizontal="right" vertical="center"/>
    </xf>
    <xf numFmtId="6" fontId="27" fillId="0" borderId="0" xfId="0" applyNumberFormat="1" applyFont="1" applyAlignment="1">
      <alignment horizontal="center" vertical="center" wrapText="1"/>
    </xf>
    <xf numFmtId="6" fontId="24" fillId="0" borderId="0" xfId="0" applyNumberFormat="1" applyFont="1" applyAlignment="1">
      <alignment horizontal="center" vertical="center" wrapText="1"/>
    </xf>
    <xf numFmtId="0" fontId="11" fillId="0" borderId="0" xfId="0" applyFont="1" applyAlignment="1">
      <alignment horizontal="right" vertical="center" wrapText="1"/>
    </xf>
    <xf numFmtId="0" fontId="14" fillId="0" borderId="0" xfId="0" applyFont="1" applyAlignment="1">
      <alignment horizontal="right" vertical="center"/>
    </xf>
    <xf numFmtId="0" fontId="40" fillId="0" borderId="0" xfId="0" applyFont="1"/>
    <xf numFmtId="0" fontId="18" fillId="0" borderId="0" xfId="1" applyFont="1" applyAlignment="1">
      <alignment horizontal="right" vertical="center"/>
    </xf>
    <xf numFmtId="0" fontId="14" fillId="2" borderId="4" xfId="0" applyFont="1" applyFill="1" applyBorder="1" applyAlignment="1" applyProtection="1">
      <alignment horizontal="center" vertical="top" wrapText="1"/>
      <protection locked="0"/>
    </xf>
    <xf numFmtId="0" fontId="24" fillId="4" borderId="0" xfId="0" applyFont="1" applyFill="1" applyAlignment="1">
      <alignment horizontal="center" wrapText="1"/>
    </xf>
    <xf numFmtId="164" fontId="13" fillId="0" borderId="0" xfId="0" applyNumberFormat="1" applyFont="1" applyAlignment="1">
      <alignment horizontal="right" wrapText="1"/>
    </xf>
    <xf numFmtId="0" fontId="11" fillId="2" borderId="2" xfId="0" applyFont="1" applyFill="1" applyBorder="1" applyAlignment="1" applyProtection="1">
      <alignment vertical="center" wrapText="1"/>
      <protection locked="0"/>
    </xf>
    <xf numFmtId="0" fontId="13" fillId="2" borderId="18" xfId="0" applyFont="1" applyFill="1" applyBorder="1" applyAlignment="1" applyProtection="1">
      <alignment vertical="center" wrapText="1"/>
      <protection locked="0"/>
    </xf>
    <xf numFmtId="0" fontId="13" fillId="2" borderId="18" xfId="0" applyFont="1" applyFill="1" applyBorder="1" applyAlignment="1" applyProtection="1">
      <alignment horizontal="right" wrapText="1"/>
      <protection locked="0"/>
    </xf>
    <xf numFmtId="164" fontId="13" fillId="2" borderId="18" xfId="0" applyNumberFormat="1" applyFont="1" applyFill="1" applyBorder="1" applyAlignment="1" applyProtection="1">
      <alignment horizontal="right" wrapText="1"/>
      <protection locked="0"/>
    </xf>
    <xf numFmtId="0" fontId="4" fillId="2" borderId="19" xfId="0" applyFont="1" applyFill="1" applyBorder="1" applyAlignment="1" applyProtection="1">
      <alignment horizontal="center"/>
      <protection locked="0"/>
    </xf>
    <xf numFmtId="0" fontId="13" fillId="0" borderId="0" xfId="0" applyFont="1" applyAlignment="1" applyProtection="1">
      <alignment horizontal="justify" wrapText="1"/>
      <protection locked="0"/>
    </xf>
    <xf numFmtId="0" fontId="11" fillId="0" borderId="0" xfId="0" applyFont="1" applyAlignment="1">
      <alignment horizontal="right" wrapText="1"/>
    </xf>
    <xf numFmtId="164" fontId="11" fillId="0" borderId="0" xfId="0" applyNumberFormat="1" applyFont="1" applyAlignment="1">
      <alignment horizontal="right" wrapText="1"/>
    </xf>
    <xf numFmtId="0" fontId="13" fillId="0" borderId="16" xfId="0" applyFont="1" applyBorder="1" applyAlignment="1">
      <alignment horizontal="left" vertical="top" wrapText="1"/>
    </xf>
    <xf numFmtId="0" fontId="14" fillId="2" borderId="4" xfId="0" applyFont="1" applyFill="1" applyBorder="1" applyAlignment="1" applyProtection="1">
      <alignment horizontal="center" vertical="top"/>
      <protection locked="0"/>
    </xf>
    <xf numFmtId="0" fontId="14" fillId="0" borderId="0" xfId="0" applyFont="1" applyProtection="1">
      <protection locked="0"/>
    </xf>
    <xf numFmtId="0" fontId="41" fillId="0" borderId="0" xfId="0" applyFont="1" applyProtection="1">
      <protection locked="0"/>
    </xf>
    <xf numFmtId="0" fontId="14" fillId="2" borderId="2" xfId="0" applyFont="1" applyFill="1" applyBorder="1"/>
    <xf numFmtId="0" fontId="14" fillId="2" borderId="18" xfId="0" applyFont="1" applyFill="1" applyBorder="1"/>
    <xf numFmtId="0" fontId="42" fillId="0" borderId="0" xfId="0" applyFont="1"/>
    <xf numFmtId="0" fontId="21" fillId="0" borderId="0" xfId="0" applyFont="1"/>
    <xf numFmtId="0" fontId="34" fillId="0" borderId="0" xfId="0" applyFont="1"/>
    <xf numFmtId="0" fontId="27" fillId="0" borderId="0" xfId="0" applyFont="1" applyAlignment="1" applyProtection="1">
      <alignment horizontal="left" vertical="top"/>
      <protection locked="0"/>
    </xf>
    <xf numFmtId="0" fontId="0" fillId="0" borderId="0" xfId="0" applyAlignment="1" applyProtection="1">
      <alignment horizontal="left" vertical="top"/>
      <protection locked="0"/>
    </xf>
    <xf numFmtId="0" fontId="14" fillId="0" borderId="0" xfId="0" applyFont="1"/>
    <xf numFmtId="164" fontId="11" fillId="0" borderId="0" xfId="1" applyNumberFormat="1" applyFont="1" applyAlignment="1">
      <alignment horizontal="right" wrapText="1"/>
    </xf>
    <xf numFmtId="0" fontId="11" fillId="0" borderId="0" xfId="0" applyFont="1" applyAlignment="1">
      <alignment vertical="top" readingOrder="1"/>
    </xf>
    <xf numFmtId="0" fontId="48" fillId="0" borderId="0" xfId="0" applyFont="1" applyAlignment="1">
      <alignment vertical="top" wrapText="1" readingOrder="1"/>
    </xf>
    <xf numFmtId="9" fontId="4" fillId="0" borderId="0" xfId="0" applyNumberFormat="1" applyFont="1" applyAlignment="1">
      <alignment horizontal="left" vertical="top"/>
    </xf>
    <xf numFmtId="0" fontId="0" fillId="0" borderId="0" xfId="0" applyAlignment="1">
      <alignment horizontal="center"/>
    </xf>
    <xf numFmtId="0" fontId="29" fillId="0" borderId="0" xfId="2" applyFill="1" applyBorder="1"/>
    <xf numFmtId="9" fontId="3" fillId="0" borderId="0" xfId="0" applyNumberFormat="1" applyFont="1" applyAlignment="1">
      <alignment horizontal="center" vertical="top" wrapText="1"/>
    </xf>
    <xf numFmtId="0" fontId="12" fillId="0" borderId="0" xfId="0" applyFont="1" applyAlignment="1">
      <alignment vertical="top"/>
    </xf>
    <xf numFmtId="0" fontId="3" fillId="0" borderId="0" xfId="0" applyFont="1" applyAlignment="1">
      <alignment vertical="top"/>
    </xf>
    <xf numFmtId="0" fontId="13" fillId="0" borderId="0" xfId="0" applyFont="1" applyAlignment="1">
      <alignment horizontal="right" wrapText="1"/>
    </xf>
    <xf numFmtId="0" fontId="13" fillId="0" borderId="0" xfId="0" applyFont="1" applyAlignment="1">
      <alignment horizontal="right"/>
    </xf>
    <xf numFmtId="0" fontId="0" fillId="0" borderId="0" xfId="0" applyAlignment="1">
      <alignment horizontal="right"/>
    </xf>
    <xf numFmtId="0" fontId="4" fillId="0" borderId="0" xfId="1" applyFont="1" applyAlignment="1" applyProtection="1">
      <alignment horizontal="right" readingOrder="1"/>
      <protection locked="0"/>
    </xf>
    <xf numFmtId="0" fontId="14" fillId="0" borderId="0" xfId="1" applyFont="1" applyAlignment="1" applyProtection="1">
      <alignment horizontal="right" readingOrder="1"/>
      <protection locked="0"/>
    </xf>
    <xf numFmtId="0" fontId="50" fillId="0" borderId="0" xfId="0" applyFont="1" applyAlignment="1" applyProtection="1">
      <alignment horizontal="right"/>
      <protection locked="0"/>
    </xf>
    <xf numFmtId="0" fontId="50" fillId="0" borderId="0" xfId="0" applyFont="1" applyAlignment="1">
      <alignment horizontal="right"/>
    </xf>
    <xf numFmtId="10" fontId="4" fillId="5" borderId="4" xfId="1" applyNumberFormat="1" applyFont="1" applyFill="1" applyBorder="1" applyAlignment="1" applyProtection="1">
      <alignment horizontal="right" readingOrder="1"/>
      <protection locked="0"/>
    </xf>
    <xf numFmtId="0" fontId="4" fillId="5" borderId="4" xfId="0" applyFont="1" applyFill="1" applyBorder="1" applyAlignment="1" applyProtection="1">
      <alignment horizontal="center"/>
      <protection locked="0"/>
    </xf>
    <xf numFmtId="0" fontId="17" fillId="5" borderId="0" xfId="0" applyFont="1" applyFill="1" applyAlignment="1">
      <alignment horizontal="left" vertical="center" readingOrder="1"/>
    </xf>
    <xf numFmtId="0" fontId="13" fillId="5" borderId="0" xfId="0" applyFont="1" applyFill="1" applyAlignment="1">
      <alignment horizontal="left" vertical="center" readingOrder="1"/>
    </xf>
    <xf numFmtId="0" fontId="0" fillId="5" borderId="0" xfId="0" applyFill="1" applyAlignment="1">
      <alignment vertical="center"/>
    </xf>
    <xf numFmtId="0" fontId="13" fillId="5" borderId="3" xfId="0" applyFont="1" applyFill="1" applyBorder="1" applyAlignment="1" applyProtection="1">
      <alignment horizontal="center" wrapText="1"/>
      <protection locked="0"/>
    </xf>
    <xf numFmtId="166" fontId="13" fillId="5" borderId="3" xfId="0" applyNumberFormat="1" applyFont="1" applyFill="1" applyBorder="1" applyAlignment="1" applyProtection="1">
      <alignment horizontal="center" wrapText="1"/>
      <protection locked="0"/>
    </xf>
    <xf numFmtId="0" fontId="4" fillId="5" borderId="3" xfId="0" applyFont="1" applyFill="1" applyBorder="1" applyAlignment="1" applyProtection="1">
      <alignment horizontal="center"/>
      <protection locked="0"/>
    </xf>
    <xf numFmtId="0" fontId="4" fillId="5" borderId="4" xfId="0" applyFont="1" applyFill="1" applyBorder="1" applyProtection="1">
      <protection locked="0"/>
    </xf>
    <xf numFmtId="0" fontId="0" fillId="5" borderId="0" xfId="0" applyFill="1"/>
    <xf numFmtId="0" fontId="4" fillId="2" borderId="16" xfId="0" applyFont="1" applyFill="1" applyBorder="1" applyAlignment="1">
      <alignment horizontal="center" wrapText="1"/>
    </xf>
    <xf numFmtId="0" fontId="4" fillId="2" borderId="18" xfId="0" applyFont="1" applyFill="1" applyBorder="1" applyAlignment="1">
      <alignment horizontal="center" wrapText="1"/>
    </xf>
    <xf numFmtId="0" fontId="4" fillId="0" borderId="0" xfId="0" applyFont="1" applyAlignment="1">
      <alignment wrapText="1"/>
    </xf>
    <xf numFmtId="9" fontId="4" fillId="5" borderId="4" xfId="0" applyNumberFormat="1" applyFont="1" applyFill="1" applyBorder="1" applyProtection="1">
      <protection locked="0"/>
    </xf>
    <xf numFmtId="166" fontId="14" fillId="2" borderId="2" xfId="0" applyNumberFormat="1" applyFont="1" applyFill="1" applyBorder="1" applyAlignment="1">
      <alignment vertical="center" wrapText="1"/>
    </xf>
    <xf numFmtId="166" fontId="14" fillId="2" borderId="18" xfId="0" applyNumberFormat="1" applyFont="1" applyFill="1" applyBorder="1" applyAlignment="1">
      <alignment vertical="center" wrapText="1"/>
    </xf>
    <xf numFmtId="166" fontId="14" fillId="2" borderId="19" xfId="0" applyNumberFormat="1" applyFont="1" applyFill="1" applyBorder="1" applyAlignment="1">
      <alignment vertical="center" wrapText="1"/>
    </xf>
    <xf numFmtId="9" fontId="0" fillId="0" borderId="0" xfId="0" applyNumberFormat="1"/>
    <xf numFmtId="9" fontId="0" fillId="0" borderId="0" xfId="0" applyNumberFormat="1" applyAlignment="1">
      <alignment horizontal="center"/>
    </xf>
    <xf numFmtId="0" fontId="13" fillId="5" borderId="4" xfId="0" applyFont="1" applyFill="1" applyBorder="1" applyAlignment="1" applyProtection="1">
      <alignment horizontal="center" wrapText="1"/>
      <protection locked="0"/>
    </xf>
    <xf numFmtId="0" fontId="17" fillId="5" borderId="4" xfId="0" applyFont="1" applyFill="1" applyBorder="1" applyAlignment="1" applyProtection="1">
      <alignment horizontal="left" wrapText="1"/>
      <protection locked="0"/>
    </xf>
    <xf numFmtId="166" fontId="17" fillId="5" borderId="4" xfId="1" applyNumberFormat="1" applyFont="1" applyFill="1" applyBorder="1" applyAlignment="1" applyProtection="1">
      <alignment horizontal="center" wrapText="1"/>
      <protection locked="0"/>
    </xf>
    <xf numFmtId="166" fontId="4" fillId="5" borderId="4" xfId="0" applyNumberFormat="1" applyFont="1" applyFill="1" applyBorder="1" applyAlignment="1" applyProtection="1">
      <alignment horizontal="center" wrapText="1"/>
      <protection locked="0"/>
    </xf>
    <xf numFmtId="0" fontId="13" fillId="5" borderId="4" xfId="0" applyFont="1" applyFill="1" applyBorder="1" applyAlignment="1" applyProtection="1">
      <alignment horizontal="left" wrapText="1"/>
      <protection locked="0"/>
    </xf>
    <xf numFmtId="164" fontId="13" fillId="5" borderId="4" xfId="1" applyNumberFormat="1" applyFont="1" applyFill="1" applyBorder="1" applyAlignment="1" applyProtection="1">
      <alignment horizontal="center" wrapText="1"/>
      <protection locked="0"/>
    </xf>
    <xf numFmtId="164" fontId="4" fillId="5" borderId="4" xfId="1" applyNumberFormat="1" applyFont="1" applyFill="1" applyBorder="1" applyAlignment="1" applyProtection="1">
      <alignment horizontal="center" wrapText="1"/>
      <protection locked="0"/>
    </xf>
    <xf numFmtId="0" fontId="13" fillId="5" borderId="3" xfId="0" applyFont="1" applyFill="1" applyBorder="1" applyAlignment="1" applyProtection="1">
      <alignment horizontal="left" wrapText="1"/>
      <protection locked="0"/>
    </xf>
    <xf numFmtId="0" fontId="11" fillId="5" borderId="4" xfId="0" applyFont="1" applyFill="1" applyBorder="1" applyAlignment="1" applyProtection="1">
      <alignment horizontal="left" wrapText="1"/>
      <protection locked="0"/>
    </xf>
    <xf numFmtId="164" fontId="43" fillId="5" borderId="4" xfId="1" applyNumberFormat="1" applyFont="1" applyFill="1" applyBorder="1" applyAlignment="1" applyProtection="1">
      <alignment horizontal="center" wrapText="1"/>
      <protection locked="0"/>
    </xf>
    <xf numFmtId="0" fontId="22" fillId="0" borderId="0" xfId="1" applyFont="1" applyAlignment="1" applyProtection="1">
      <alignment horizontal="center"/>
      <protection locked="0"/>
    </xf>
    <xf numFmtId="0" fontId="5" fillId="0" borderId="0" xfId="1" applyFont="1" applyAlignment="1" applyProtection="1">
      <alignment horizontal="center"/>
      <protection locked="0"/>
    </xf>
    <xf numFmtId="0" fontId="50" fillId="0" borderId="0" xfId="0" applyFont="1"/>
    <xf numFmtId="0" fontId="5" fillId="0" borderId="0" xfId="1" applyFont="1"/>
    <xf numFmtId="0" fontId="33" fillId="5" borderId="0" xfId="0" applyFont="1" applyFill="1" applyAlignment="1">
      <alignment horizontal="right" vertical="center" readingOrder="1"/>
    </xf>
    <xf numFmtId="0" fontId="2" fillId="0" borderId="0" xfId="1"/>
    <xf numFmtId="0" fontId="2" fillId="0" borderId="0" xfId="1" applyAlignment="1">
      <alignment readingOrder="1"/>
    </xf>
    <xf numFmtId="0" fontId="34" fillId="0" borderId="0" xfId="0" applyFont="1" applyAlignment="1">
      <alignment horizontal="center" vertical="center"/>
    </xf>
    <xf numFmtId="0" fontId="17" fillId="5" borderId="4" xfId="0" applyFont="1" applyFill="1" applyBorder="1" applyAlignment="1" applyProtection="1">
      <alignment vertical="center" wrapText="1"/>
      <protection locked="0"/>
    </xf>
    <xf numFmtId="0" fontId="17" fillId="0" borderId="0" xfId="0" applyFont="1"/>
    <xf numFmtId="0" fontId="12" fillId="0" borderId="0" xfId="0" applyFont="1"/>
    <xf numFmtId="0" fontId="12" fillId="0" borderId="0" xfId="0" applyFont="1" applyAlignment="1">
      <alignment horizontal="right"/>
    </xf>
    <xf numFmtId="0" fontId="2" fillId="2" borderId="4" xfId="0" applyFont="1" applyFill="1" applyBorder="1" applyAlignment="1">
      <alignment horizontal="center"/>
    </xf>
    <xf numFmtId="0" fontId="2" fillId="0" borderId="0" xfId="0" applyFont="1" applyAlignment="1">
      <alignment horizontal="center"/>
    </xf>
    <xf numFmtId="0" fontId="10" fillId="0" borderId="1" xfId="0" applyFont="1" applyBorder="1" applyAlignment="1">
      <alignment vertical="top"/>
    </xf>
    <xf numFmtId="0" fontId="10" fillId="0" borderId="1" xfId="0" applyFont="1" applyBorder="1" applyAlignment="1">
      <alignment vertical="top" wrapText="1"/>
    </xf>
    <xf numFmtId="0" fontId="39" fillId="0" borderId="1" xfId="0" applyFont="1" applyBorder="1" applyAlignment="1">
      <alignment vertical="top" wrapText="1"/>
    </xf>
    <xf numFmtId="0" fontId="13" fillId="0" borderId="0" xfId="0" applyFont="1" applyAlignment="1">
      <alignment horizontal="left" vertical="top" wrapText="1" readingOrder="1"/>
    </xf>
    <xf numFmtId="0" fontId="4" fillId="0" borderId="0" xfId="0" applyFont="1" applyAlignment="1">
      <alignment horizontal="left" vertical="top" readingOrder="1"/>
    </xf>
    <xf numFmtId="0" fontId="13" fillId="0" borderId="0" xfId="0" applyFont="1" applyAlignment="1">
      <alignment horizontal="right" vertical="top" wrapText="1" readingOrder="1"/>
    </xf>
    <xf numFmtId="0" fontId="27" fillId="0" borderId="0" xfId="0" applyFont="1" applyAlignment="1">
      <alignment vertical="top" wrapText="1"/>
    </xf>
    <xf numFmtId="0" fontId="2" fillId="0" borderId="0" xfId="0" applyFont="1" applyAlignment="1">
      <alignment horizontal="left" vertical="top" wrapText="1"/>
    </xf>
    <xf numFmtId="0" fontId="17" fillId="0" borderId="0" xfId="0" applyFont="1" applyAlignment="1">
      <alignment horizontal="left" vertical="top" readingOrder="1"/>
    </xf>
    <xf numFmtId="0" fontId="0" fillId="0" borderId="0" xfId="0" applyAlignment="1">
      <alignment wrapText="1"/>
    </xf>
    <xf numFmtId="0" fontId="13" fillId="0" borderId="0" xfId="0" applyFont="1" applyAlignment="1">
      <alignment horizontal="left" vertical="top" readingOrder="1"/>
    </xf>
    <xf numFmtId="0" fontId="15" fillId="0" borderId="1" xfId="0" applyFont="1" applyBorder="1"/>
    <xf numFmtId="0" fontId="49" fillId="0" borderId="1" xfId="0" applyFont="1" applyBorder="1"/>
    <xf numFmtId="164" fontId="27" fillId="0" borderId="0" xfId="1" applyNumberFormat="1" applyFont="1" applyAlignment="1">
      <alignment horizontal="left" vertical="center" wrapText="1"/>
    </xf>
    <xf numFmtId="0" fontId="13" fillId="0" borderId="0" xfId="0" applyFont="1" applyAlignment="1">
      <alignment horizontal="left"/>
    </xf>
    <xf numFmtId="0" fontId="0" fillId="0" borderId="0" xfId="0" applyAlignment="1">
      <alignment horizontal="center" vertical="center" wrapText="1"/>
    </xf>
    <xf numFmtId="164" fontId="13" fillId="0" borderId="0" xfId="1" applyNumberFormat="1" applyFont="1" applyAlignment="1">
      <alignment horizontal="left" vertical="center" wrapText="1"/>
    </xf>
    <xf numFmtId="0" fontId="10" fillId="0" borderId="0" xfId="0" applyFont="1" applyAlignment="1">
      <alignment horizontal="left" vertical="top" wrapText="1"/>
    </xf>
    <xf numFmtId="0" fontId="39" fillId="0" borderId="0" xfId="0" applyFont="1" applyAlignment="1">
      <alignment vertical="top" wrapText="1"/>
    </xf>
    <xf numFmtId="0" fontId="51" fillId="0" borderId="0" xfId="0" applyFont="1" applyAlignment="1">
      <alignment horizontal="center"/>
    </xf>
    <xf numFmtId="0" fontId="24" fillId="0" borderId="0" xfId="0" applyFont="1" applyAlignment="1">
      <alignment horizontal="left" vertical="top" wrapText="1" readingOrder="1"/>
    </xf>
    <xf numFmtId="0" fontId="46" fillId="0" borderId="0" xfId="0" applyFont="1"/>
    <xf numFmtId="0" fontId="0" fillId="0" borderId="0" xfId="0" applyAlignment="1">
      <alignment horizontal="left" vertical="top"/>
    </xf>
    <xf numFmtId="0" fontId="27" fillId="0" borderId="0" xfId="0" applyFont="1" applyAlignment="1">
      <alignment horizontal="left" vertical="top"/>
    </xf>
    <xf numFmtId="0" fontId="27" fillId="0" borderId="16" xfId="0" applyFont="1" applyBorder="1"/>
    <xf numFmtId="0" fontId="22" fillId="0" borderId="0" xfId="1" applyFont="1" applyAlignment="1">
      <alignment wrapText="1"/>
    </xf>
    <xf numFmtId="0" fontId="14" fillId="2" borderId="2" xfId="0" applyFont="1" applyFill="1" applyBorder="1" applyAlignment="1">
      <alignment vertical="center" wrapText="1"/>
    </xf>
    <xf numFmtId="0" fontId="14" fillId="2" borderId="18" xfId="0" applyFont="1" applyFill="1" applyBorder="1" applyAlignment="1">
      <alignment vertical="center" wrapText="1"/>
    </xf>
    <xf numFmtId="0" fontId="14" fillId="2" borderId="19" xfId="0" applyFont="1" applyFill="1" applyBorder="1" applyAlignment="1">
      <alignment vertical="center" wrapText="1"/>
    </xf>
    <xf numFmtId="0" fontId="39" fillId="0" borderId="0" xfId="0" applyFont="1" applyAlignment="1">
      <alignment wrapText="1"/>
    </xf>
    <xf numFmtId="0" fontId="2" fillId="0" borderId="0" xfId="0" applyFont="1" applyAlignment="1">
      <alignment horizontal="right" vertical="center" wrapText="1"/>
    </xf>
    <xf numFmtId="0" fontId="15" fillId="0" borderId="0" xfId="0" applyFont="1" applyAlignment="1">
      <alignment horizontal="left" wrapText="1"/>
    </xf>
    <xf numFmtId="164" fontId="27" fillId="0" borderId="0" xfId="0" applyNumberFormat="1" applyFont="1" applyAlignment="1">
      <alignment horizontal="right" wrapText="1"/>
    </xf>
    <xf numFmtId="0" fontId="15" fillId="0" borderId="1" xfId="0" applyFont="1" applyBorder="1" applyAlignment="1">
      <alignment horizontal="left" wrapText="1"/>
    </xf>
    <xf numFmtId="0" fontId="17" fillId="5" borderId="4" xfId="0" quotePrefix="1" applyFont="1" applyFill="1" applyBorder="1" applyAlignment="1" applyProtection="1">
      <alignment horizontal="left" wrapText="1"/>
      <protection locked="0"/>
    </xf>
    <xf numFmtId="0" fontId="0" fillId="0" borderId="0" xfId="0" applyAlignment="1" applyProtection="1">
      <alignment horizontal="right"/>
      <protection locked="0"/>
    </xf>
    <xf numFmtId="0" fontId="4" fillId="5" borderId="16" xfId="0" applyFont="1" applyFill="1" applyBorder="1" applyAlignment="1" applyProtection="1">
      <alignment horizontal="center" wrapText="1"/>
      <protection locked="0"/>
    </xf>
    <xf numFmtId="0" fontId="4" fillId="5" borderId="18" xfId="0" applyFont="1" applyFill="1" applyBorder="1" applyAlignment="1" applyProtection="1">
      <alignment horizontal="center" wrapText="1"/>
      <protection locked="0"/>
    </xf>
    <xf numFmtId="43" fontId="11" fillId="2" borderId="4" xfId="1" applyNumberFormat="1" applyFont="1" applyFill="1" applyBorder="1" applyAlignment="1">
      <alignment horizontal="center" vertical="top" wrapText="1"/>
    </xf>
    <xf numFmtId="166" fontId="4" fillId="2" borderId="4" xfId="0" applyNumberFormat="1" applyFont="1" applyFill="1" applyBorder="1" applyAlignment="1">
      <alignment horizontal="right" wrapText="1"/>
    </xf>
    <xf numFmtId="166" fontId="14" fillId="2" borderId="4" xfId="0" applyNumberFormat="1" applyFont="1" applyFill="1" applyBorder="1" applyAlignment="1">
      <alignment horizontal="right" wrapText="1"/>
    </xf>
    <xf numFmtId="166" fontId="11" fillId="2" borderId="4" xfId="0" applyNumberFormat="1" applyFont="1" applyFill="1" applyBorder="1" applyAlignment="1">
      <alignment horizontal="right" wrapText="1"/>
    </xf>
    <xf numFmtId="166" fontId="13" fillId="2" borderId="4" xfId="0" applyNumberFormat="1" applyFont="1" applyFill="1" applyBorder="1" applyAlignment="1">
      <alignment horizontal="right" wrapText="1"/>
    </xf>
    <xf numFmtId="166" fontId="14" fillId="2" borderId="4" xfId="1" applyNumberFormat="1" applyFont="1" applyFill="1" applyBorder="1" applyAlignment="1">
      <alignment horizontal="right" wrapText="1"/>
    </xf>
    <xf numFmtId="166" fontId="11" fillId="2" borderId="4" xfId="1" applyNumberFormat="1" applyFont="1" applyFill="1" applyBorder="1" applyAlignment="1">
      <alignment horizontal="right" wrapText="1"/>
    </xf>
    <xf numFmtId="166" fontId="13" fillId="2" borderId="3" xfId="0" applyNumberFormat="1" applyFont="1" applyFill="1" applyBorder="1" applyAlignment="1">
      <alignment horizontal="center" wrapText="1"/>
    </xf>
    <xf numFmtId="44" fontId="11" fillId="5" borderId="4" xfId="0" applyNumberFormat="1" applyFont="1" applyFill="1" applyBorder="1" applyAlignment="1" applyProtection="1">
      <alignment horizontal="center" wrapText="1"/>
      <protection locked="0"/>
    </xf>
    <xf numFmtId="44" fontId="13" fillId="5" borderId="4" xfId="1" applyNumberFormat="1" applyFont="1" applyFill="1" applyBorder="1" applyAlignment="1" applyProtection="1">
      <alignment horizontal="right" wrapText="1"/>
      <protection locked="0"/>
    </xf>
    <xf numFmtId="44" fontId="11" fillId="2" borderId="4" xfId="1" applyNumberFormat="1" applyFont="1" applyFill="1" applyBorder="1" applyAlignment="1">
      <alignment horizontal="right" wrapText="1"/>
    </xf>
    <xf numFmtId="44" fontId="11" fillId="2" borderId="4" xfId="0" applyNumberFormat="1" applyFont="1" applyFill="1" applyBorder="1" applyAlignment="1">
      <alignment horizontal="right" wrapText="1"/>
    </xf>
    <xf numFmtId="166" fontId="13" fillId="5" borderId="4" xfId="0" applyNumberFormat="1" applyFont="1" applyFill="1" applyBorder="1" applyAlignment="1" applyProtection="1">
      <alignment horizontal="center" wrapText="1"/>
      <protection locked="0"/>
    </xf>
    <xf numFmtId="166" fontId="13" fillId="5" borderId="4" xfId="0" applyNumberFormat="1" applyFont="1" applyFill="1" applyBorder="1" applyAlignment="1" applyProtection="1">
      <alignment horizontal="right" wrapText="1"/>
      <protection locked="0"/>
    </xf>
    <xf numFmtId="166" fontId="13" fillId="5" borderId="4" xfId="1" applyNumberFormat="1" applyFont="1" applyFill="1" applyBorder="1" applyAlignment="1" applyProtection="1">
      <alignment horizontal="center" wrapText="1"/>
      <protection locked="0"/>
    </xf>
    <xf numFmtId="166" fontId="13" fillId="5" borderId="4" xfId="1" applyNumberFormat="1" applyFont="1" applyFill="1" applyBorder="1" applyAlignment="1" applyProtection="1">
      <alignment horizontal="right" vertical="center" wrapText="1"/>
      <protection locked="0"/>
    </xf>
    <xf numFmtId="166" fontId="13" fillId="2" borderId="4" xfId="1" applyNumberFormat="1" applyFont="1" applyFill="1" applyBorder="1" applyAlignment="1">
      <alignment horizontal="right" vertical="center" wrapText="1"/>
    </xf>
    <xf numFmtId="166" fontId="13" fillId="5" borderId="5" xfId="1" applyNumberFormat="1" applyFont="1" applyFill="1" applyBorder="1" applyAlignment="1" applyProtection="1">
      <alignment horizontal="right" vertical="center" wrapText="1"/>
      <protection locked="0"/>
    </xf>
    <xf numFmtId="166" fontId="13" fillId="2" borderId="5" xfId="1" applyNumberFormat="1" applyFont="1" applyFill="1" applyBorder="1" applyAlignment="1">
      <alignment horizontal="right" vertical="center" wrapText="1"/>
    </xf>
    <xf numFmtId="166" fontId="13" fillId="2" borderId="6" xfId="1" applyNumberFormat="1" applyFont="1" applyFill="1" applyBorder="1" applyAlignment="1">
      <alignment horizontal="right" vertical="center" wrapText="1"/>
    </xf>
    <xf numFmtId="166" fontId="11" fillId="2" borderId="6" xfId="1" applyNumberFormat="1" applyFont="1" applyFill="1" applyBorder="1" applyAlignment="1">
      <alignment horizontal="right" vertical="center" wrapText="1"/>
    </xf>
    <xf numFmtId="166" fontId="14" fillId="2" borderId="7" xfId="1" applyNumberFormat="1" applyFont="1" applyFill="1" applyBorder="1" applyAlignment="1">
      <alignment horizontal="right" vertical="center" wrapText="1"/>
    </xf>
    <xf numFmtId="166" fontId="14" fillId="2" borderId="8" xfId="1" applyNumberFormat="1" applyFont="1" applyFill="1" applyBorder="1" applyAlignment="1">
      <alignment horizontal="right" vertical="center" wrapText="1"/>
    </xf>
    <xf numFmtId="166" fontId="4" fillId="2" borderId="4" xfId="0" applyNumberFormat="1" applyFont="1" applyFill="1" applyBorder="1"/>
    <xf numFmtId="166" fontId="0" fillId="5" borderId="4" xfId="0" applyNumberFormat="1" applyFill="1" applyBorder="1" applyProtection="1">
      <protection locked="0"/>
    </xf>
    <xf numFmtId="166" fontId="4" fillId="5" borderId="4" xfId="0" applyNumberFormat="1" applyFont="1" applyFill="1" applyBorder="1" applyProtection="1">
      <protection locked="0"/>
    </xf>
    <xf numFmtId="49" fontId="13" fillId="5" borderId="4" xfId="1" applyNumberFormat="1" applyFont="1" applyFill="1" applyBorder="1" applyAlignment="1" applyProtection="1">
      <alignment horizontal="left" wrapText="1"/>
      <protection locked="0"/>
    </xf>
    <xf numFmtId="49" fontId="13" fillId="5" borderId="18" xfId="1" applyNumberFormat="1" applyFont="1" applyFill="1" applyBorder="1" applyAlignment="1" applyProtection="1">
      <alignment horizontal="left" wrapText="1"/>
      <protection locked="0"/>
    </xf>
    <xf numFmtId="49" fontId="13" fillId="5" borderId="4" xfId="1" applyNumberFormat="1" applyFont="1" applyFill="1" applyBorder="1" applyAlignment="1" applyProtection="1">
      <alignment horizontal="center" wrapText="1"/>
      <protection locked="0"/>
    </xf>
    <xf numFmtId="49" fontId="13" fillId="5" borderId="18" xfId="1" applyNumberFormat="1" applyFont="1" applyFill="1" applyBorder="1" applyAlignment="1" applyProtection="1">
      <alignment horizontal="center" wrapText="1"/>
      <protection locked="0"/>
    </xf>
    <xf numFmtId="49" fontId="4" fillId="2" borderId="4" xfId="1" applyNumberFormat="1" applyFont="1" applyFill="1" applyBorder="1" applyAlignment="1">
      <alignment horizontal="center" wrapText="1"/>
    </xf>
    <xf numFmtId="164" fontId="13" fillId="5" borderId="18" xfId="1" applyNumberFormat="1" applyFont="1" applyFill="1" applyBorder="1" applyAlignment="1" applyProtection="1">
      <alignment horizontal="center" wrapText="1"/>
      <protection locked="0"/>
    </xf>
    <xf numFmtId="49" fontId="4" fillId="5" borderId="4" xfId="1" applyNumberFormat="1" applyFont="1" applyFill="1" applyBorder="1" applyAlignment="1" applyProtection="1">
      <alignment horizontal="center" wrapText="1"/>
      <protection locked="0"/>
    </xf>
    <xf numFmtId="49" fontId="13" fillId="5" borderId="19" xfId="1" applyNumberFormat="1" applyFont="1" applyFill="1" applyBorder="1" applyAlignment="1" applyProtection="1">
      <alignment horizontal="center" wrapText="1"/>
      <protection locked="0"/>
    </xf>
    <xf numFmtId="43" fontId="11" fillId="2" borderId="4" xfId="1" applyNumberFormat="1" applyFont="1" applyFill="1" applyBorder="1" applyAlignment="1">
      <alignment horizontal="center" wrapText="1"/>
    </xf>
    <xf numFmtId="166" fontId="2" fillId="5" borderId="4" xfId="1" applyNumberFormat="1" applyFill="1" applyBorder="1" applyProtection="1">
      <protection locked="0"/>
    </xf>
    <xf numFmtId="0" fontId="14" fillId="0" borderId="0" xfId="1" applyFont="1" applyAlignment="1" applyProtection="1">
      <alignment horizontal="center"/>
      <protection locked="0"/>
    </xf>
    <xf numFmtId="4" fontId="52" fillId="0" borderId="0" xfId="0" applyNumberFormat="1" applyFont="1" applyAlignment="1">
      <alignment horizontal="right"/>
    </xf>
    <xf numFmtId="4" fontId="52" fillId="0" borderId="0" xfId="0" applyNumberFormat="1" applyFont="1" applyAlignment="1">
      <alignment horizontal="left"/>
    </xf>
    <xf numFmtId="166" fontId="13" fillId="2" borderId="4" xfId="1" applyNumberFormat="1" applyFont="1" applyFill="1" applyBorder="1" applyAlignment="1">
      <alignment horizontal="center" vertical="center" wrapText="1"/>
    </xf>
    <xf numFmtId="0" fontId="53" fillId="0" borderId="0" xfId="1" applyFont="1"/>
    <xf numFmtId="0" fontId="54" fillId="0" borderId="0" xfId="0" applyFont="1" applyAlignment="1">
      <alignment horizontal="center"/>
    </xf>
    <xf numFmtId="0" fontId="15" fillId="0" borderId="0" xfId="1" applyFont="1" applyAlignment="1">
      <alignment horizontal="right" vertical="center"/>
    </xf>
    <xf numFmtId="0" fontId="15" fillId="0" borderId="0" xfId="0" applyFont="1" applyAlignment="1">
      <alignment horizontal="right"/>
    </xf>
    <xf numFmtId="0" fontId="55" fillId="0" borderId="0" xfId="0" applyFont="1"/>
    <xf numFmtId="0" fontId="56" fillId="0" borderId="0" xfId="0" applyFont="1" applyAlignment="1">
      <alignment wrapText="1"/>
    </xf>
    <xf numFmtId="0" fontId="55" fillId="0" borderId="0" xfId="0" applyFont="1" applyAlignment="1">
      <alignment wrapText="1"/>
    </xf>
    <xf numFmtId="0" fontId="55" fillId="7" borderId="0" xfId="0" applyFont="1" applyFill="1" applyAlignment="1">
      <alignment wrapText="1"/>
    </xf>
    <xf numFmtId="0" fontId="57" fillId="6" borderId="0" xfId="0" applyFont="1" applyFill="1"/>
    <xf numFmtId="0" fontId="58" fillId="6" borderId="0" xfId="0" applyFont="1" applyFill="1"/>
    <xf numFmtId="0" fontId="57" fillId="0" borderId="0" xfId="0" applyFont="1"/>
    <xf numFmtId="0" fontId="56" fillId="0" borderId="0" xfId="0" applyFont="1"/>
    <xf numFmtId="0" fontId="58" fillId="6" borderId="0" xfId="0" applyFont="1" applyFill="1" applyAlignment="1">
      <alignment wrapText="1"/>
    </xf>
    <xf numFmtId="0" fontId="59" fillId="0" borderId="0" xfId="0" applyFont="1"/>
    <xf numFmtId="0" fontId="60" fillId="0" borderId="0" xfId="0" applyFont="1" applyAlignment="1">
      <alignment wrapText="1"/>
    </xf>
    <xf numFmtId="0" fontId="61" fillId="0" borderId="0" xfId="0" applyFont="1"/>
    <xf numFmtId="0" fontId="62" fillId="7" borderId="0" xfId="0" applyFont="1" applyFill="1" applyAlignment="1">
      <alignment wrapText="1"/>
    </xf>
    <xf numFmtId="0" fontId="62" fillId="0" borderId="0" xfId="0" applyFont="1" applyAlignment="1">
      <alignment wrapText="1"/>
    </xf>
    <xf numFmtId="0" fontId="63" fillId="0" borderId="0" xfId="0" applyFont="1" applyAlignment="1">
      <alignment wrapText="1"/>
    </xf>
    <xf numFmtId="0" fontId="57" fillId="6" borderId="0" xfId="0" applyFont="1" applyFill="1" applyAlignment="1">
      <alignment wrapText="1"/>
    </xf>
    <xf numFmtId="0" fontId="65" fillId="0" borderId="0" xfId="0" applyFont="1" applyAlignment="1">
      <alignment wrapText="1"/>
    </xf>
    <xf numFmtId="0" fontId="62" fillId="8" borderId="0" xfId="0" applyFont="1" applyFill="1" applyAlignment="1">
      <alignment wrapText="1"/>
    </xf>
    <xf numFmtId="0" fontId="30" fillId="8" borderId="0" xfId="3" applyFill="1" applyBorder="1" applyAlignment="1">
      <alignment wrapText="1"/>
    </xf>
    <xf numFmtId="0" fontId="66" fillId="8" borderId="0" xfId="0" applyFont="1" applyFill="1" applyAlignment="1">
      <alignment wrapText="1"/>
    </xf>
    <xf numFmtId="0" fontId="65" fillId="0" borderId="0" xfId="0" applyFont="1"/>
    <xf numFmtId="0" fontId="64" fillId="0" borderId="0" xfId="0" applyFont="1" applyAlignment="1">
      <alignment wrapText="1"/>
    </xf>
    <xf numFmtId="0" fontId="64" fillId="0" borderId="0" xfId="0" applyFont="1"/>
    <xf numFmtId="0" fontId="67" fillId="0" borderId="0" xfId="0" applyFont="1" applyAlignment="1">
      <alignment wrapText="1"/>
    </xf>
    <xf numFmtId="0" fontId="69" fillId="0" borderId="0" xfId="0" applyFont="1"/>
    <xf numFmtId="0" fontId="68" fillId="0" borderId="0" xfId="0" applyFont="1" applyAlignment="1">
      <alignment wrapText="1"/>
    </xf>
    <xf numFmtId="0" fontId="59" fillId="0" borderId="0" xfId="0" applyFont="1" applyAlignment="1">
      <alignment wrapText="1"/>
    </xf>
    <xf numFmtId="0" fontId="72" fillId="0" borderId="0" xfId="1" applyFont="1" applyProtection="1">
      <protection locked="0"/>
    </xf>
    <xf numFmtId="0" fontId="73" fillId="0" borderId="0" xfId="0" applyFont="1"/>
    <xf numFmtId="0" fontId="74" fillId="0" borderId="0" xfId="1" applyFont="1" applyProtection="1">
      <protection locked="0"/>
    </xf>
    <xf numFmtId="0" fontId="54" fillId="0" borderId="0" xfId="0" applyFont="1"/>
    <xf numFmtId="0" fontId="75" fillId="0" borderId="0" xfId="0" applyFont="1"/>
    <xf numFmtId="0" fontId="76" fillId="0" borderId="0" xfId="0" applyFont="1"/>
    <xf numFmtId="0" fontId="71" fillId="6" borderId="0" xfId="0" applyFont="1" applyFill="1" applyAlignment="1"/>
    <xf numFmtId="0" fontId="13" fillId="5" borderId="11" xfId="1" applyFont="1" applyFill="1" applyBorder="1" applyAlignment="1" applyProtection="1">
      <alignment horizontal="left" vertical="top" wrapText="1" readingOrder="1"/>
      <protection locked="0"/>
    </xf>
    <xf numFmtId="0" fontId="13" fillId="5" borderId="12" xfId="1" applyFont="1" applyFill="1" applyBorder="1" applyAlignment="1" applyProtection="1">
      <alignment horizontal="left" vertical="top" wrapText="1" readingOrder="1"/>
      <protection locked="0"/>
    </xf>
    <xf numFmtId="0" fontId="13" fillId="5" borderId="13" xfId="1" applyFont="1" applyFill="1" applyBorder="1" applyAlignment="1" applyProtection="1">
      <alignment horizontal="left" vertical="top" wrapText="1" readingOrder="1"/>
      <protection locked="0"/>
    </xf>
    <xf numFmtId="0" fontId="13" fillId="5" borderId="10" xfId="1" applyFont="1" applyFill="1" applyBorder="1" applyAlignment="1" applyProtection="1">
      <alignment horizontal="left" vertical="top" wrapText="1" readingOrder="1"/>
      <protection locked="0"/>
    </xf>
    <xf numFmtId="0" fontId="13" fillId="5" borderId="0" xfId="1" applyFont="1" applyFill="1" applyAlignment="1" applyProtection="1">
      <alignment horizontal="left" vertical="top" wrapText="1" readingOrder="1"/>
      <protection locked="0"/>
    </xf>
    <xf numFmtId="0" fontId="13" fillId="5" borderId="14" xfId="1" applyFont="1" applyFill="1" applyBorder="1" applyAlignment="1" applyProtection="1">
      <alignment horizontal="left" vertical="top" wrapText="1" readingOrder="1"/>
      <protection locked="0"/>
    </xf>
    <xf numFmtId="0" fontId="13" fillId="5" borderId="15" xfId="1" applyFont="1" applyFill="1" applyBorder="1" applyAlignment="1" applyProtection="1">
      <alignment horizontal="left" vertical="top" wrapText="1" readingOrder="1"/>
      <protection locked="0"/>
    </xf>
    <xf numFmtId="0" fontId="13" fillId="5" borderId="16" xfId="1" applyFont="1" applyFill="1" applyBorder="1" applyAlignment="1" applyProtection="1">
      <alignment horizontal="left" vertical="top" wrapText="1" readingOrder="1"/>
      <protection locked="0"/>
    </xf>
    <xf numFmtId="0" fontId="13" fillId="5" borderId="17" xfId="1" applyFont="1" applyFill="1" applyBorder="1" applyAlignment="1" applyProtection="1">
      <alignment horizontal="left" vertical="top" wrapText="1" readingOrder="1"/>
      <protection locked="0"/>
    </xf>
    <xf numFmtId="0" fontId="20" fillId="0" borderId="0" xfId="1" applyFont="1" applyAlignment="1">
      <alignment horizontal="left"/>
    </xf>
    <xf numFmtId="0" fontId="21" fillId="0" borderId="0" xfId="1" applyFont="1" applyAlignment="1">
      <alignment horizontal="left"/>
    </xf>
    <xf numFmtId="0" fontId="11" fillId="2" borderId="2" xfId="0" applyFont="1" applyFill="1" applyBorder="1" applyAlignment="1" applyProtection="1">
      <alignment horizontal="left" vertical="center" wrapText="1"/>
      <protection locked="0"/>
    </xf>
    <xf numFmtId="0" fontId="11" fillId="2" borderId="18"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left" vertical="center" wrapText="1"/>
      <protection locked="0"/>
    </xf>
    <xf numFmtId="0" fontId="11" fillId="2" borderId="2" xfId="1" applyFont="1" applyFill="1" applyBorder="1" applyAlignment="1">
      <alignment horizontal="left" wrapText="1"/>
    </xf>
    <xf numFmtId="0" fontId="11" fillId="2" borderId="18" xfId="1" applyFont="1" applyFill="1" applyBorder="1" applyAlignment="1">
      <alignment horizontal="left" wrapText="1"/>
    </xf>
    <xf numFmtId="0" fontId="11" fillId="2" borderId="19" xfId="1" applyFont="1" applyFill="1" applyBorder="1" applyAlignment="1">
      <alignment horizontal="left" wrapText="1"/>
    </xf>
    <xf numFmtId="0" fontId="2" fillId="0" borderId="1" xfId="1" applyBorder="1" applyAlignment="1">
      <alignment horizontal="left"/>
    </xf>
    <xf numFmtId="0" fontId="4" fillId="2" borderId="16" xfId="0" applyFont="1" applyFill="1" applyBorder="1" applyAlignment="1">
      <alignment horizontal="center" wrapText="1"/>
    </xf>
    <xf numFmtId="0" fontId="4" fillId="2" borderId="18" xfId="0" applyFont="1" applyFill="1" applyBorder="1" applyAlignment="1">
      <alignment horizontal="center" wrapText="1"/>
    </xf>
    <xf numFmtId="0" fontId="14" fillId="2" borderId="2"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5" fillId="0" borderId="1" xfId="0" applyFont="1" applyBorder="1" applyAlignment="1" applyProtection="1">
      <alignment horizontal="left" wrapText="1"/>
      <protection locked="0"/>
    </xf>
    <xf numFmtId="0" fontId="20" fillId="0" borderId="0" xfId="0" applyFont="1" applyAlignment="1">
      <alignment horizontal="left"/>
    </xf>
    <xf numFmtId="0" fontId="27" fillId="0" borderId="0" xfId="0" applyFont="1" applyAlignment="1">
      <alignment horizontal="justify"/>
    </xf>
    <xf numFmtId="0" fontId="0" fillId="0" borderId="0" xfId="0" applyAlignment="1"/>
    <xf numFmtId="0" fontId="11" fillId="2" borderId="2" xfId="0" applyFont="1" applyFill="1" applyBorder="1" applyAlignment="1">
      <alignment horizontal="left" wrapText="1"/>
    </xf>
    <xf numFmtId="0" fontId="11" fillId="2" borderId="18" xfId="0" applyFont="1" applyFill="1" applyBorder="1" applyAlignment="1">
      <alignment horizontal="left" wrapText="1"/>
    </xf>
    <xf numFmtId="0" fontId="11" fillId="2" borderId="19" xfId="0" applyFont="1" applyFill="1" applyBorder="1" applyAlignment="1">
      <alignment horizontal="left" wrapText="1"/>
    </xf>
    <xf numFmtId="0" fontId="14" fillId="2" borderId="2" xfId="0" applyFont="1" applyFill="1" applyBorder="1" applyAlignment="1">
      <alignment horizontal="left"/>
    </xf>
    <xf numFmtId="0" fontId="14" fillId="2" borderId="18" xfId="0" applyFont="1" applyFill="1" applyBorder="1" applyAlignment="1">
      <alignment horizontal="left"/>
    </xf>
    <xf numFmtId="0" fontId="0" fillId="2" borderId="18" xfId="0" applyFill="1" applyBorder="1" applyAlignment="1"/>
    <xf numFmtId="0" fontId="0" fillId="2" borderId="19" xfId="0" applyFill="1" applyBorder="1" applyAlignment="1"/>
    <xf numFmtId="0" fontId="6" fillId="0" borderId="0" xfId="0" applyFont="1" applyAlignment="1">
      <alignment horizontal="left" vertical="top" wrapText="1"/>
    </xf>
    <xf numFmtId="0" fontId="2" fillId="0" borderId="10" xfId="0" applyFont="1" applyBorder="1" applyAlignment="1">
      <alignment horizontal="left" vertical="top" wrapText="1"/>
    </xf>
    <xf numFmtId="0" fontId="44" fillId="0" borderId="0" xfId="0" applyFont="1" applyAlignment="1">
      <alignment horizontal="left"/>
    </xf>
    <xf numFmtId="0" fontId="45" fillId="0" borderId="0" xfId="0" applyFont="1" applyAlignment="1">
      <alignment horizontal="left"/>
    </xf>
    <xf numFmtId="0" fontId="76" fillId="0" borderId="0" xfId="0" applyFont="1"/>
    <xf numFmtId="0" fontId="44" fillId="0" borderId="0" xfId="0" applyFont="1" applyAlignment="1">
      <alignment horizontal="center"/>
    </xf>
    <xf numFmtId="0" fontId="0" fillId="0" borderId="0" xfId="0" applyAlignment="1">
      <alignment vertical="center" wrapText="1"/>
    </xf>
    <xf numFmtId="0" fontId="12" fillId="0" borderId="0" xfId="0" applyFont="1" applyAlignment="1">
      <alignment horizontal="left" vertical="top" wrapText="1" readingOrder="1"/>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0" xfId="0" applyFont="1" applyFill="1" applyBorder="1" applyAlignment="1" applyProtection="1">
      <alignment horizontal="left" vertical="top" wrapText="1"/>
      <protection locked="0"/>
    </xf>
    <xf numFmtId="0" fontId="4" fillId="5" borderId="0" xfId="0" applyFont="1" applyFill="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15" xfId="0" applyFont="1" applyFill="1" applyBorder="1" applyAlignment="1" applyProtection="1">
      <alignment horizontal="left" vertical="top" wrapText="1"/>
      <protection locked="0"/>
    </xf>
    <xf numFmtId="0" fontId="4" fillId="5" borderId="16" xfId="0" applyFont="1" applyFill="1" applyBorder="1" applyAlignment="1" applyProtection="1">
      <alignment horizontal="left" vertical="top" wrapText="1"/>
      <protection locked="0"/>
    </xf>
    <xf numFmtId="0" fontId="4" fillId="5" borderId="17" xfId="0" applyFont="1" applyFill="1" applyBorder="1" applyAlignment="1" applyProtection="1">
      <alignment horizontal="left" vertical="top" wrapText="1"/>
      <protection locked="0"/>
    </xf>
    <xf numFmtId="0" fontId="13" fillId="5" borderId="11" xfId="0" applyFont="1" applyFill="1" applyBorder="1" applyAlignment="1" applyProtection="1">
      <alignment horizontal="left" vertical="top" wrapText="1" readingOrder="1"/>
      <protection locked="0"/>
    </xf>
    <xf numFmtId="0" fontId="13" fillId="5" borderId="12" xfId="0" applyFont="1" applyFill="1" applyBorder="1" applyAlignment="1" applyProtection="1">
      <alignment horizontal="left" vertical="top" wrapText="1" readingOrder="1"/>
      <protection locked="0"/>
    </xf>
    <xf numFmtId="0" fontId="13" fillId="5" borderId="13" xfId="0" applyFont="1" applyFill="1" applyBorder="1" applyAlignment="1" applyProtection="1">
      <alignment horizontal="left" vertical="top" wrapText="1" readingOrder="1"/>
      <protection locked="0"/>
    </xf>
    <xf numFmtId="0" fontId="13" fillId="5" borderId="10" xfId="0" applyFont="1" applyFill="1" applyBorder="1" applyAlignment="1" applyProtection="1">
      <alignment horizontal="left" vertical="top" wrapText="1" readingOrder="1"/>
      <protection locked="0"/>
    </xf>
    <xf numFmtId="0" fontId="13" fillId="5" borderId="0" xfId="0" applyFont="1" applyFill="1" applyAlignment="1" applyProtection="1">
      <alignment horizontal="left" vertical="top" wrapText="1" readingOrder="1"/>
      <protection locked="0"/>
    </xf>
    <xf numFmtId="0" fontId="13" fillId="5" borderId="14" xfId="0" applyFont="1" applyFill="1" applyBorder="1" applyAlignment="1" applyProtection="1">
      <alignment horizontal="left" vertical="top" wrapText="1" readingOrder="1"/>
      <protection locked="0"/>
    </xf>
    <xf numFmtId="0" fontId="13" fillId="5" borderId="15" xfId="0" applyFont="1" applyFill="1" applyBorder="1" applyAlignment="1" applyProtection="1">
      <alignment horizontal="left" vertical="top" wrapText="1" readingOrder="1"/>
      <protection locked="0"/>
    </xf>
    <xf numFmtId="0" fontId="13" fillId="5" borderId="16" xfId="0" applyFont="1" applyFill="1" applyBorder="1" applyAlignment="1" applyProtection="1">
      <alignment horizontal="left" vertical="top" wrapText="1" readingOrder="1"/>
      <protection locked="0"/>
    </xf>
    <xf numFmtId="0" fontId="13" fillId="5" borderId="17" xfId="0" applyFont="1" applyFill="1" applyBorder="1" applyAlignment="1" applyProtection="1">
      <alignment horizontal="left" vertical="top" wrapText="1" readingOrder="1"/>
      <protection locked="0"/>
    </xf>
    <xf numFmtId="0" fontId="17" fillId="0" borderId="0" xfId="0" applyFont="1" applyAlignment="1">
      <alignment horizontal="left" vertical="top" wrapText="1"/>
    </xf>
    <xf numFmtId="0" fontId="30" fillId="0" borderId="0" xfId="3" applyBorder="1" applyAlignment="1" applyProtection="1">
      <alignment horizontal="left" vertical="top" readingOrder="1"/>
    </xf>
    <xf numFmtId="0" fontId="17" fillId="5" borderId="10" xfId="0" applyFont="1" applyFill="1" applyBorder="1" applyAlignment="1" applyProtection="1">
      <alignment horizontal="center"/>
      <protection locked="0"/>
    </xf>
    <xf numFmtId="0" fontId="17" fillId="5" borderId="0" xfId="0" applyFont="1" applyFill="1" applyAlignment="1" applyProtection="1">
      <alignment horizontal="center"/>
      <protection locked="0"/>
    </xf>
    <xf numFmtId="0" fontId="0" fillId="5" borderId="11" xfId="0" applyFill="1" applyBorder="1" applyAlignment="1" applyProtection="1">
      <alignment horizontal="left" vertical="top" wrapText="1"/>
      <protection locked="0"/>
    </xf>
    <xf numFmtId="0" fontId="0" fillId="5" borderId="12" xfId="0"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10" xfId="0" applyFill="1" applyBorder="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5" borderId="14" xfId="0" applyFill="1" applyBorder="1" applyAlignment="1" applyProtection="1">
      <alignment horizontal="left" vertical="top" wrapText="1"/>
      <protection locked="0"/>
    </xf>
    <xf numFmtId="0" fontId="0" fillId="5" borderId="15" xfId="0" applyFill="1" applyBorder="1" applyAlignment="1" applyProtection="1">
      <alignment horizontal="left" vertical="top" wrapText="1"/>
      <protection locked="0"/>
    </xf>
    <xf numFmtId="0" fontId="0" fillId="5" borderId="16" xfId="0" applyFill="1" applyBorder="1" applyAlignment="1" applyProtection="1">
      <alignment horizontal="left" vertical="top" wrapText="1"/>
      <protection locked="0"/>
    </xf>
    <xf numFmtId="0" fontId="0" fillId="5" borderId="17" xfId="0" applyFill="1" applyBorder="1" applyAlignment="1" applyProtection="1">
      <alignment horizontal="left" vertical="top" wrapText="1"/>
      <protection locked="0"/>
    </xf>
    <xf numFmtId="0" fontId="1" fillId="0" borderId="0" xfId="0" applyFont="1" applyAlignment="1">
      <alignment horizontal="left"/>
    </xf>
  </cellXfs>
  <cellStyles count="4">
    <cellStyle name="Check Cell" xfId="2" builtinId="23"/>
    <cellStyle name="Hyperlink" xfId="3" builtinId="8"/>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3498850</xdr:colOff>
          <xdr:row>7</xdr:row>
          <xdr:rowOff>146050</xdr:rowOff>
        </xdr:from>
        <xdr:to>
          <xdr:col>2</xdr:col>
          <xdr:colOff>3994150</xdr:colOff>
          <xdr:row>9</xdr:row>
          <xdr:rowOff>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3498850</xdr:colOff>
          <xdr:row>9</xdr:row>
          <xdr:rowOff>107950</xdr:rowOff>
        </xdr:from>
        <xdr:to>
          <xdr:col>2</xdr:col>
          <xdr:colOff>3956050</xdr:colOff>
          <xdr:row>10</xdr:row>
          <xdr:rowOff>165100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336550</xdr:colOff>
          <xdr:row>11</xdr:row>
          <xdr:rowOff>50800</xdr:rowOff>
        </xdr:from>
        <xdr:to>
          <xdr:col>0</xdr:col>
          <xdr:colOff>647700</xdr:colOff>
          <xdr:row>12</xdr:row>
          <xdr:rowOff>76200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35</xdr:row>
          <xdr:rowOff>12700</xdr:rowOff>
        </xdr:from>
        <xdr:to>
          <xdr:col>0</xdr:col>
          <xdr:colOff>609600</xdr:colOff>
          <xdr:row>36</xdr:row>
          <xdr:rowOff>69850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279400</xdr:colOff>
          <xdr:row>56</xdr:row>
          <xdr:rowOff>31750</xdr:rowOff>
        </xdr:from>
        <xdr:to>
          <xdr:col>0</xdr:col>
          <xdr:colOff>717550</xdr:colOff>
          <xdr:row>57</xdr:row>
          <xdr:rowOff>69850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hs.texas.gov/doing-business-hhs/grants/indirect-cost-rates" TargetMode="External"/><Relationship Id="rId1" Type="http://schemas.openxmlformats.org/officeDocument/2006/relationships/hyperlink" Target="https://texashhs.secure.force.com/GranteeLandingPag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dshs.state.tx.us/contracts/cfpm.shtm"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5.xml"/><Relationship Id="rId2" Type="http://schemas.openxmlformats.org/officeDocument/2006/relationships/printerSettings" Target="../printerSettings/printerSettings8.bin"/><Relationship Id="rId1" Type="http://schemas.openxmlformats.org/officeDocument/2006/relationships/hyperlink" Target="http://www.dshs.state.tx.us/contracts/"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F7DEF-36A2-4132-93A0-820D706B4236}">
  <dimension ref="A1:D169"/>
  <sheetViews>
    <sheetView tabSelected="1" zoomScaleNormal="100" workbookViewId="0">
      <selection activeCell="B17" sqref="B17:B18"/>
    </sheetView>
  </sheetViews>
  <sheetFormatPr defaultRowHeight="14.5" x14ac:dyDescent="0.35"/>
  <cols>
    <col min="1" max="1" width="38.26953125" customWidth="1"/>
    <col min="2" max="2" width="178.7265625" customWidth="1"/>
  </cols>
  <sheetData>
    <row r="1" spans="1:2" ht="15.5" x14ac:dyDescent="0.35">
      <c r="A1" s="314" t="s">
        <v>238</v>
      </c>
      <c r="B1" s="316" t="s">
        <v>241</v>
      </c>
    </row>
    <row r="2" spans="1:2" ht="15.5" x14ac:dyDescent="0.35">
      <c r="A2" s="319" t="s">
        <v>0</v>
      </c>
      <c r="B2" s="319"/>
    </row>
    <row r="3" spans="1:2" x14ac:dyDescent="0.35">
      <c r="A3" s="286"/>
      <c r="B3" s="286"/>
    </row>
    <row r="4" spans="1:2" ht="28" x14ac:dyDescent="0.35">
      <c r="A4" s="287"/>
      <c r="B4" s="288" t="s">
        <v>1</v>
      </c>
    </row>
    <row r="5" spans="1:2" x14ac:dyDescent="0.35">
      <c r="A5" s="286"/>
      <c r="B5" s="286" t="s">
        <v>2</v>
      </c>
    </row>
    <row r="6" spans="1:2" ht="28" x14ac:dyDescent="0.35">
      <c r="A6" s="286"/>
      <c r="B6" s="289" t="s">
        <v>3</v>
      </c>
    </row>
    <row r="7" spans="1:2" x14ac:dyDescent="0.35">
      <c r="A7" s="286"/>
      <c r="B7" s="286"/>
    </row>
    <row r="8" spans="1:2" x14ac:dyDescent="0.35">
      <c r="A8" s="290" t="s">
        <v>4</v>
      </c>
      <c r="B8" s="291" t="s">
        <v>5</v>
      </c>
    </row>
    <row r="9" spans="1:2" x14ac:dyDescent="0.35">
      <c r="A9" s="292"/>
      <c r="B9" s="310" t="s">
        <v>6</v>
      </c>
    </row>
    <row r="10" spans="1:2" x14ac:dyDescent="0.35">
      <c r="A10" s="286"/>
      <c r="B10" s="288" t="s">
        <v>7</v>
      </c>
    </row>
    <row r="11" spans="1:2" x14ac:dyDescent="0.35">
      <c r="A11" s="286"/>
      <c r="B11" s="287" t="s">
        <v>8</v>
      </c>
    </row>
    <row r="12" spans="1:2" x14ac:dyDescent="0.35">
      <c r="A12" s="286"/>
      <c r="B12" s="287" t="s">
        <v>9</v>
      </c>
    </row>
    <row r="13" spans="1:2" x14ac:dyDescent="0.35">
      <c r="A13" s="286"/>
      <c r="B13" s="287" t="s">
        <v>10</v>
      </c>
    </row>
    <row r="14" spans="1:2" x14ac:dyDescent="0.35">
      <c r="A14" s="286"/>
      <c r="B14" s="287" t="s">
        <v>11</v>
      </c>
    </row>
    <row r="15" spans="1:2" x14ac:dyDescent="0.35">
      <c r="A15" s="286"/>
      <c r="B15" s="309" t="s">
        <v>12</v>
      </c>
    </row>
    <row r="16" spans="1:2" x14ac:dyDescent="0.35">
      <c r="A16" s="286"/>
      <c r="B16" s="287" t="s">
        <v>13</v>
      </c>
    </row>
    <row r="17" spans="1:2" x14ac:dyDescent="0.35">
      <c r="A17" s="286"/>
      <c r="B17" s="288"/>
    </row>
    <row r="18" spans="1:2" x14ac:dyDescent="0.35">
      <c r="A18" s="290" t="s">
        <v>14</v>
      </c>
      <c r="B18" s="294" t="s">
        <v>5</v>
      </c>
    </row>
    <row r="19" spans="1:2" ht="134.25" customHeight="1" x14ac:dyDescent="0.35">
      <c r="A19" s="297"/>
      <c r="B19" s="298" t="s">
        <v>15</v>
      </c>
    </row>
    <row r="20" spans="1:2" x14ac:dyDescent="0.35">
      <c r="A20" s="297" t="s">
        <v>16</v>
      </c>
      <c r="B20" s="299"/>
    </row>
    <row r="21" spans="1:2" ht="28" x14ac:dyDescent="0.35">
      <c r="A21" s="293"/>
      <c r="B21" s="287" t="s">
        <v>17</v>
      </c>
    </row>
    <row r="22" spans="1:2" x14ac:dyDescent="0.35">
      <c r="A22" s="293"/>
      <c r="B22" s="287" t="s">
        <v>18</v>
      </c>
    </row>
    <row r="23" spans="1:2" x14ac:dyDescent="0.35">
      <c r="A23" s="293"/>
      <c r="B23" s="287" t="s">
        <v>19</v>
      </c>
    </row>
    <row r="24" spans="1:2" x14ac:dyDescent="0.35">
      <c r="A24" s="293"/>
      <c r="B24" s="287" t="s">
        <v>20</v>
      </c>
    </row>
    <row r="25" spans="1:2" ht="28" x14ac:dyDescent="0.35">
      <c r="A25" s="293"/>
      <c r="B25" s="287" t="s">
        <v>21</v>
      </c>
    </row>
    <row r="26" spans="1:2" x14ac:dyDescent="0.35">
      <c r="A26" s="293" t="s">
        <v>22</v>
      </c>
      <c r="B26" s="288"/>
    </row>
    <row r="27" spans="1:2" x14ac:dyDescent="0.35">
      <c r="A27" s="286"/>
      <c r="B27" s="287" t="s">
        <v>23</v>
      </c>
    </row>
    <row r="28" spans="1:2" x14ac:dyDescent="0.35">
      <c r="A28" s="286"/>
      <c r="B28" s="287" t="s">
        <v>24</v>
      </c>
    </row>
    <row r="29" spans="1:2" x14ac:dyDescent="0.35">
      <c r="A29" s="286"/>
      <c r="B29" s="287" t="s">
        <v>25</v>
      </c>
    </row>
    <row r="30" spans="1:2" x14ac:dyDescent="0.35">
      <c r="A30" s="286"/>
      <c r="B30" s="288"/>
    </row>
    <row r="31" spans="1:2" x14ac:dyDescent="0.35">
      <c r="A31" s="286"/>
      <c r="B31" s="288"/>
    </row>
    <row r="32" spans="1:2" x14ac:dyDescent="0.35">
      <c r="A32" s="290" t="s">
        <v>26</v>
      </c>
      <c r="B32" s="294" t="s">
        <v>5</v>
      </c>
    </row>
    <row r="33" spans="1:2" ht="109" x14ac:dyDescent="0.35">
      <c r="A33" s="292"/>
      <c r="B33" s="298" t="s">
        <v>27</v>
      </c>
    </row>
    <row r="34" spans="1:2" x14ac:dyDescent="0.35">
      <c r="A34" s="293"/>
      <c r="B34" s="287" t="s">
        <v>28</v>
      </c>
    </row>
    <row r="35" spans="1:2" x14ac:dyDescent="0.35">
      <c r="A35" s="293"/>
      <c r="B35" s="288"/>
    </row>
    <row r="36" spans="1:2" ht="21.5" customHeight="1" x14ac:dyDescent="0.35">
      <c r="A36" s="293" t="s">
        <v>29</v>
      </c>
      <c r="B36" s="300"/>
    </row>
    <row r="37" spans="1:2" ht="24.5" customHeight="1" x14ac:dyDescent="0.35">
      <c r="A37" s="293"/>
      <c r="B37" s="287" t="s">
        <v>30</v>
      </c>
    </row>
    <row r="38" spans="1:2" ht="25" customHeight="1" x14ac:dyDescent="0.35">
      <c r="A38" s="293"/>
      <c r="B38" s="287" t="s">
        <v>31</v>
      </c>
    </row>
    <row r="39" spans="1:2" ht="25" customHeight="1" x14ac:dyDescent="0.35">
      <c r="A39" s="293"/>
      <c r="B39" s="287" t="s">
        <v>32</v>
      </c>
    </row>
    <row r="40" spans="1:2" ht="25" customHeight="1" x14ac:dyDescent="0.35">
      <c r="A40" s="293"/>
      <c r="B40" s="287" t="s">
        <v>33</v>
      </c>
    </row>
    <row r="41" spans="1:2" ht="25" customHeight="1" x14ac:dyDescent="0.35">
      <c r="A41" s="293"/>
      <c r="B41" s="287" t="s">
        <v>34</v>
      </c>
    </row>
    <row r="42" spans="1:2" ht="25" customHeight="1" x14ac:dyDescent="0.35">
      <c r="A42" s="293"/>
      <c r="B42" s="287" t="s">
        <v>35</v>
      </c>
    </row>
    <row r="43" spans="1:2" ht="25" customHeight="1" x14ac:dyDescent="0.35">
      <c r="A43" s="293"/>
      <c r="B43" s="287" t="s">
        <v>36</v>
      </c>
    </row>
    <row r="44" spans="1:2" ht="25" customHeight="1" x14ac:dyDescent="0.35">
      <c r="A44" s="293"/>
      <c r="B44" s="287" t="s">
        <v>37</v>
      </c>
    </row>
    <row r="45" spans="1:2" ht="25" customHeight="1" x14ac:dyDescent="0.35">
      <c r="A45" s="293"/>
      <c r="B45" s="287" t="s">
        <v>38</v>
      </c>
    </row>
    <row r="46" spans="1:2" ht="25" customHeight="1" x14ac:dyDescent="0.35">
      <c r="A46" s="293"/>
      <c r="B46" s="287" t="s">
        <v>39</v>
      </c>
    </row>
    <row r="47" spans="1:2" ht="25" customHeight="1" x14ac:dyDescent="0.35">
      <c r="A47" s="293"/>
      <c r="B47" s="287" t="s">
        <v>40</v>
      </c>
    </row>
    <row r="48" spans="1:2" ht="25" customHeight="1" x14ac:dyDescent="0.35">
      <c r="A48" s="293"/>
      <c r="B48" s="288" t="s">
        <v>41</v>
      </c>
    </row>
    <row r="49" spans="1:2" ht="25" customHeight="1" x14ac:dyDescent="0.35">
      <c r="A49" s="293"/>
      <c r="B49" s="288" t="s">
        <v>42</v>
      </c>
    </row>
    <row r="50" spans="1:2" ht="43" customHeight="1" x14ac:dyDescent="0.35">
      <c r="A50" s="293"/>
      <c r="B50" s="287" t="s">
        <v>21</v>
      </c>
    </row>
    <row r="51" spans="1:2" x14ac:dyDescent="0.35">
      <c r="A51" s="293"/>
      <c r="B51" s="288"/>
    </row>
    <row r="52" spans="1:2" x14ac:dyDescent="0.35">
      <c r="A52" s="293" t="s">
        <v>43</v>
      </c>
      <c r="B52" s="288"/>
    </row>
    <row r="53" spans="1:2" x14ac:dyDescent="0.35">
      <c r="A53" s="293"/>
      <c r="B53" s="287" t="s">
        <v>44</v>
      </c>
    </row>
    <row r="54" spans="1:2" x14ac:dyDescent="0.35">
      <c r="A54" s="293"/>
      <c r="B54" s="287" t="s">
        <v>45</v>
      </c>
    </row>
    <row r="55" spans="1:2" x14ac:dyDescent="0.35">
      <c r="A55" s="293"/>
      <c r="B55" s="287" t="s">
        <v>46</v>
      </c>
    </row>
    <row r="56" spans="1:2" x14ac:dyDescent="0.35">
      <c r="A56" s="293"/>
      <c r="B56" s="287" t="s">
        <v>47</v>
      </c>
    </row>
    <row r="57" spans="1:2" x14ac:dyDescent="0.35">
      <c r="A57" s="293"/>
      <c r="B57" s="287" t="s">
        <v>48</v>
      </c>
    </row>
    <row r="58" spans="1:2" x14ac:dyDescent="0.35">
      <c r="A58" s="293" t="s">
        <v>49</v>
      </c>
      <c r="B58" s="288" t="s">
        <v>50</v>
      </c>
    </row>
    <row r="59" spans="1:2" ht="28" x14ac:dyDescent="0.35">
      <c r="A59" s="293"/>
      <c r="B59" s="287" t="s">
        <v>51</v>
      </c>
    </row>
    <row r="60" spans="1:2" x14ac:dyDescent="0.35">
      <c r="A60" s="286"/>
      <c r="B60" s="288"/>
    </row>
    <row r="61" spans="1:2" x14ac:dyDescent="0.35">
      <c r="A61" s="286"/>
      <c r="B61" s="288"/>
    </row>
    <row r="62" spans="1:2" x14ac:dyDescent="0.35">
      <c r="A62" s="290" t="s">
        <v>52</v>
      </c>
      <c r="B62" s="294" t="s">
        <v>5</v>
      </c>
    </row>
    <row r="63" spans="1:2" ht="100.5" customHeight="1" x14ac:dyDescent="0.35">
      <c r="A63" s="292"/>
      <c r="B63" s="298" t="s">
        <v>53</v>
      </c>
    </row>
    <row r="64" spans="1:2" x14ac:dyDescent="0.35">
      <c r="A64" s="286"/>
      <c r="B64" s="287" t="s">
        <v>54</v>
      </c>
    </row>
    <row r="65" spans="1:2" x14ac:dyDescent="0.35">
      <c r="A65" s="286"/>
      <c r="B65" s="287" t="s">
        <v>55</v>
      </c>
    </row>
    <row r="66" spans="1:2" x14ac:dyDescent="0.35">
      <c r="A66" s="286"/>
      <c r="B66" s="287" t="s">
        <v>56</v>
      </c>
    </row>
    <row r="67" spans="1:2" x14ac:dyDescent="0.35">
      <c r="A67" s="286"/>
      <c r="B67" s="287" t="s">
        <v>57</v>
      </c>
    </row>
    <row r="68" spans="1:2" x14ac:dyDescent="0.35">
      <c r="A68" s="286"/>
      <c r="B68" s="287" t="s">
        <v>58</v>
      </c>
    </row>
    <row r="69" spans="1:2" x14ac:dyDescent="0.35">
      <c r="A69" s="286"/>
      <c r="B69" s="288"/>
    </row>
    <row r="70" spans="1:2" x14ac:dyDescent="0.35">
      <c r="A70" s="293" t="s">
        <v>49</v>
      </c>
      <c r="B70" s="288" t="s">
        <v>59</v>
      </c>
    </row>
    <row r="71" spans="1:2" x14ac:dyDescent="0.35">
      <c r="A71" s="286"/>
      <c r="B71" s="288"/>
    </row>
    <row r="72" spans="1:2" x14ac:dyDescent="0.35">
      <c r="A72" s="286"/>
      <c r="B72" s="288"/>
    </row>
    <row r="73" spans="1:2" x14ac:dyDescent="0.35">
      <c r="A73" s="290" t="s">
        <v>60</v>
      </c>
      <c r="B73" s="294" t="s">
        <v>5</v>
      </c>
    </row>
    <row r="74" spans="1:2" ht="76" customHeight="1" x14ac:dyDescent="0.35">
      <c r="A74" s="292"/>
      <c r="B74" s="298" t="s">
        <v>61</v>
      </c>
    </row>
    <row r="75" spans="1:2" x14ac:dyDescent="0.35">
      <c r="A75" s="286"/>
      <c r="B75" s="287" t="s">
        <v>62</v>
      </c>
    </row>
    <row r="76" spans="1:2" x14ac:dyDescent="0.35">
      <c r="A76" s="286"/>
      <c r="B76" s="287" t="s">
        <v>63</v>
      </c>
    </row>
    <row r="77" spans="1:2" ht="28" x14ac:dyDescent="0.35">
      <c r="A77" s="286"/>
      <c r="B77" s="287" t="s">
        <v>21</v>
      </c>
    </row>
    <row r="78" spans="1:2" x14ac:dyDescent="0.35">
      <c r="A78" s="286"/>
      <c r="B78" s="287" t="s">
        <v>64</v>
      </c>
    </row>
    <row r="79" spans="1:2" x14ac:dyDescent="0.35">
      <c r="A79" s="286"/>
      <c r="B79" s="288"/>
    </row>
    <row r="80" spans="1:2" x14ac:dyDescent="0.35">
      <c r="A80" s="293" t="s">
        <v>49</v>
      </c>
      <c r="B80" s="288" t="s">
        <v>237</v>
      </c>
    </row>
    <row r="81" spans="1:2" x14ac:dyDescent="0.35">
      <c r="A81" s="286"/>
      <c r="B81" s="288"/>
    </row>
    <row r="82" spans="1:2" x14ac:dyDescent="0.35">
      <c r="A82" s="290" t="s">
        <v>65</v>
      </c>
      <c r="B82" s="294" t="s">
        <v>5</v>
      </c>
    </row>
    <row r="83" spans="1:2" ht="107.5" customHeight="1" x14ac:dyDescent="0.35">
      <c r="A83" s="292"/>
      <c r="B83" s="298" t="s">
        <v>66</v>
      </c>
    </row>
    <row r="84" spans="1:2" x14ac:dyDescent="0.35">
      <c r="A84" s="286"/>
      <c r="B84" s="287" t="s">
        <v>67</v>
      </c>
    </row>
    <row r="85" spans="1:2" x14ac:dyDescent="0.35">
      <c r="A85" s="286"/>
      <c r="B85" s="287" t="s">
        <v>68</v>
      </c>
    </row>
    <row r="86" spans="1:2" x14ac:dyDescent="0.35">
      <c r="A86" s="286"/>
      <c r="B86" s="287" t="s">
        <v>69</v>
      </c>
    </row>
    <row r="87" spans="1:2" x14ac:dyDescent="0.35">
      <c r="A87" s="286"/>
      <c r="B87" s="287" t="s">
        <v>70</v>
      </c>
    </row>
    <row r="88" spans="1:2" x14ac:dyDescent="0.35">
      <c r="A88" s="286"/>
      <c r="B88" s="287" t="s">
        <v>71</v>
      </c>
    </row>
    <row r="89" spans="1:2" x14ac:dyDescent="0.35">
      <c r="A89" s="286"/>
      <c r="B89" s="287" t="s">
        <v>72</v>
      </c>
    </row>
    <row r="90" spans="1:2" x14ac:dyDescent="0.35">
      <c r="A90" s="286"/>
      <c r="B90" s="287" t="s">
        <v>73</v>
      </c>
    </row>
    <row r="91" spans="1:2" ht="28" x14ac:dyDescent="0.35">
      <c r="A91" s="286"/>
      <c r="B91" s="287" t="s">
        <v>21</v>
      </c>
    </row>
    <row r="92" spans="1:2" x14ac:dyDescent="0.35">
      <c r="A92" s="286"/>
      <c r="B92" s="287" t="s">
        <v>74</v>
      </c>
    </row>
    <row r="93" spans="1:2" x14ac:dyDescent="0.35">
      <c r="A93" s="286"/>
      <c r="B93" s="288"/>
    </row>
    <row r="94" spans="1:2" x14ac:dyDescent="0.35">
      <c r="A94" s="286"/>
      <c r="B94" s="288"/>
    </row>
    <row r="95" spans="1:2" x14ac:dyDescent="0.35">
      <c r="A95" s="290" t="s">
        <v>75</v>
      </c>
      <c r="B95" s="301" t="s">
        <v>5</v>
      </c>
    </row>
    <row r="96" spans="1:2" ht="150.5" customHeight="1" x14ac:dyDescent="0.35">
      <c r="A96" s="292"/>
      <c r="B96" s="298" t="s">
        <v>76</v>
      </c>
    </row>
    <row r="97" spans="1:2" x14ac:dyDescent="0.35">
      <c r="A97" s="286"/>
      <c r="B97" s="302" t="s">
        <v>77</v>
      </c>
    </row>
    <row r="98" spans="1:2" x14ac:dyDescent="0.35">
      <c r="A98" s="286"/>
      <c r="B98" s="302" t="s">
        <v>78</v>
      </c>
    </row>
    <row r="99" spans="1:2" ht="28.5" x14ac:dyDescent="0.35">
      <c r="A99" s="286"/>
      <c r="B99" s="302" t="s">
        <v>79</v>
      </c>
    </row>
    <row r="100" spans="1:2" x14ac:dyDescent="0.35">
      <c r="A100" s="286"/>
      <c r="B100" s="302" t="s">
        <v>80</v>
      </c>
    </row>
    <row r="101" spans="1:2" x14ac:dyDescent="0.35">
      <c r="A101" s="286"/>
      <c r="B101" s="288"/>
    </row>
    <row r="102" spans="1:2" x14ac:dyDescent="0.35">
      <c r="A102" s="286"/>
      <c r="B102" s="288"/>
    </row>
    <row r="103" spans="1:2" x14ac:dyDescent="0.35">
      <c r="A103" s="290" t="s">
        <v>81</v>
      </c>
      <c r="B103" s="294" t="s">
        <v>5</v>
      </c>
    </row>
    <row r="104" spans="1:2" ht="101" customHeight="1" x14ac:dyDescent="0.35">
      <c r="A104" s="292"/>
      <c r="B104" s="303" t="s">
        <v>82</v>
      </c>
    </row>
    <row r="105" spans="1:2" x14ac:dyDescent="0.35">
      <c r="A105" s="292"/>
      <c r="B105" s="304" t="s">
        <v>83</v>
      </c>
    </row>
    <row r="106" spans="1:2" ht="15.5" x14ac:dyDescent="0.35">
      <c r="A106" s="292"/>
      <c r="B106" s="305" t="s">
        <v>84</v>
      </c>
    </row>
    <row r="107" spans="1:2" x14ac:dyDescent="0.35">
      <c r="A107" s="292"/>
      <c r="B107" s="304" t="s">
        <v>85</v>
      </c>
    </row>
    <row r="108" spans="1:2" x14ac:dyDescent="0.35">
      <c r="A108" s="306" t="s">
        <v>86</v>
      </c>
      <c r="B108" s="307"/>
    </row>
    <row r="109" spans="1:2" x14ac:dyDescent="0.35">
      <c r="A109" s="306"/>
      <c r="B109" s="307" t="s">
        <v>87</v>
      </c>
    </row>
    <row r="110" spans="1:2" x14ac:dyDescent="0.35">
      <c r="A110" s="306"/>
      <c r="B110" s="307" t="s">
        <v>88</v>
      </c>
    </row>
    <row r="111" spans="1:2" x14ac:dyDescent="0.35">
      <c r="A111" s="306"/>
      <c r="B111" s="307"/>
    </row>
    <row r="112" spans="1:2" x14ac:dyDescent="0.35">
      <c r="A112" s="306" t="s">
        <v>89</v>
      </c>
      <c r="B112" s="307"/>
    </row>
    <row r="113" spans="1:4" x14ac:dyDescent="0.35">
      <c r="A113" s="308"/>
      <c r="B113" s="307" t="s">
        <v>90</v>
      </c>
    </row>
    <row r="114" spans="1:4" x14ac:dyDescent="0.35">
      <c r="A114" s="286"/>
      <c r="B114" s="288"/>
    </row>
    <row r="115" spans="1:4" x14ac:dyDescent="0.35">
      <c r="A115" s="290" t="s">
        <v>91</v>
      </c>
      <c r="B115" s="294" t="s">
        <v>5</v>
      </c>
    </row>
    <row r="116" spans="1:4" x14ac:dyDescent="0.35">
      <c r="B116" s="288"/>
    </row>
    <row r="117" spans="1:4" x14ac:dyDescent="0.35">
      <c r="A117" s="293" t="s">
        <v>92</v>
      </c>
      <c r="B117" s="288" t="s">
        <v>93</v>
      </c>
      <c r="D117" s="192"/>
    </row>
    <row r="118" spans="1:4" x14ac:dyDescent="0.35">
      <c r="A118" s="293"/>
      <c r="B118" s="311"/>
      <c r="D118" s="192"/>
    </row>
    <row r="119" spans="1:4" x14ac:dyDescent="0.35">
      <c r="A119" s="293" t="s">
        <v>94</v>
      </c>
      <c r="B119" s="311" t="s">
        <v>95</v>
      </c>
      <c r="D119" s="192"/>
    </row>
    <row r="120" spans="1:4" x14ac:dyDescent="0.35">
      <c r="A120" s="293"/>
      <c r="D120" s="192"/>
    </row>
    <row r="121" spans="1:4" x14ac:dyDescent="0.35">
      <c r="A121" s="293"/>
      <c r="B121" s="288"/>
      <c r="D121" s="160"/>
    </row>
    <row r="122" spans="1:4" x14ac:dyDescent="0.35">
      <c r="A122" s="293" t="s">
        <v>96</v>
      </c>
      <c r="B122" s="287" t="s">
        <v>97</v>
      </c>
      <c r="D122" s="160"/>
    </row>
    <row r="123" spans="1:4" x14ac:dyDescent="0.35">
      <c r="A123" s="293"/>
      <c r="B123" s="287" t="s">
        <v>98</v>
      </c>
      <c r="D123" s="160"/>
    </row>
    <row r="124" spans="1:4" x14ac:dyDescent="0.35">
      <c r="A124" s="293"/>
      <c r="B124" s="287" t="s">
        <v>99</v>
      </c>
      <c r="D124" s="160"/>
    </row>
    <row r="125" spans="1:4" x14ac:dyDescent="0.35">
      <c r="A125" s="293"/>
      <c r="B125" s="288"/>
      <c r="D125" s="160"/>
    </row>
    <row r="126" spans="1:4" x14ac:dyDescent="0.35">
      <c r="A126" s="293" t="s">
        <v>100</v>
      </c>
      <c r="B126" s="287" t="s">
        <v>101</v>
      </c>
      <c r="D126" s="160"/>
    </row>
    <row r="127" spans="1:4" x14ac:dyDescent="0.35">
      <c r="A127" s="293"/>
      <c r="B127" s="287" t="s">
        <v>102</v>
      </c>
      <c r="D127" s="160"/>
    </row>
    <row r="128" spans="1:4" x14ac:dyDescent="0.35">
      <c r="A128" s="293"/>
      <c r="B128" s="288"/>
      <c r="D128" s="160"/>
    </row>
    <row r="129" spans="1:4" x14ac:dyDescent="0.35">
      <c r="A129" s="293" t="s">
        <v>103</v>
      </c>
      <c r="B129" s="311" t="s">
        <v>104</v>
      </c>
      <c r="D129" s="160"/>
    </row>
    <row r="130" spans="1:4" ht="15.5" x14ac:dyDescent="0.35">
      <c r="A130" s="156"/>
      <c r="B130" s="312" t="s">
        <v>105</v>
      </c>
      <c r="D130" s="160"/>
    </row>
    <row r="131" spans="1:4" x14ac:dyDescent="0.35">
      <c r="A131" s="156"/>
      <c r="D131" s="160"/>
    </row>
    <row r="132" spans="1:4" x14ac:dyDescent="0.35">
      <c r="A132" s="286"/>
      <c r="B132" s="288"/>
      <c r="D132" s="160"/>
    </row>
    <row r="133" spans="1:4" x14ac:dyDescent="0.35">
      <c r="A133" s="286"/>
      <c r="B133" s="288"/>
      <c r="D133" s="160"/>
    </row>
    <row r="134" spans="1:4" x14ac:dyDescent="0.35">
      <c r="A134" s="286"/>
      <c r="B134" s="288"/>
      <c r="D134" s="160"/>
    </row>
    <row r="135" spans="1:4" ht="15.5" x14ac:dyDescent="0.35">
      <c r="A135" s="286"/>
      <c r="B135" s="295"/>
      <c r="D135" s="160"/>
    </row>
    <row r="136" spans="1:4" x14ac:dyDescent="0.35">
      <c r="A136" s="286"/>
      <c r="B136" s="288"/>
      <c r="D136" s="160"/>
    </row>
    <row r="137" spans="1:4" x14ac:dyDescent="0.35">
      <c r="A137" s="286"/>
      <c r="B137" s="288"/>
      <c r="D137" s="156"/>
    </row>
    <row r="138" spans="1:4" x14ac:dyDescent="0.35">
      <c r="A138" s="286"/>
      <c r="B138" s="288"/>
      <c r="D138" s="156"/>
    </row>
    <row r="139" spans="1:4" x14ac:dyDescent="0.35">
      <c r="A139" s="286"/>
      <c r="B139" s="288"/>
      <c r="D139" s="156"/>
    </row>
    <row r="140" spans="1:4" x14ac:dyDescent="0.35">
      <c r="A140" s="286"/>
      <c r="B140" s="288"/>
    </row>
    <row r="141" spans="1:4" x14ac:dyDescent="0.35">
      <c r="A141" s="286"/>
      <c r="B141" s="288"/>
    </row>
    <row r="142" spans="1:4" x14ac:dyDescent="0.35">
      <c r="A142" s="286"/>
      <c r="B142" s="288"/>
    </row>
    <row r="143" spans="1:4" x14ac:dyDescent="0.35">
      <c r="A143" s="286"/>
      <c r="B143" s="288"/>
    </row>
    <row r="144" spans="1:4" x14ac:dyDescent="0.35">
      <c r="A144" s="286"/>
      <c r="B144" s="288"/>
    </row>
    <row r="145" spans="1:2" x14ac:dyDescent="0.35">
      <c r="A145" s="286"/>
      <c r="B145" s="288"/>
    </row>
    <row r="146" spans="1:2" x14ac:dyDescent="0.35">
      <c r="A146" s="286"/>
      <c r="B146" s="288"/>
    </row>
    <row r="147" spans="1:2" x14ac:dyDescent="0.35">
      <c r="A147" s="286"/>
      <c r="B147" s="288"/>
    </row>
    <row r="148" spans="1:2" x14ac:dyDescent="0.35">
      <c r="A148" s="286"/>
      <c r="B148" s="288"/>
    </row>
    <row r="149" spans="1:2" x14ac:dyDescent="0.35">
      <c r="A149" s="293"/>
      <c r="B149" s="288"/>
    </row>
    <row r="150" spans="1:2" x14ac:dyDescent="0.35">
      <c r="A150" s="286"/>
      <c r="B150" s="288"/>
    </row>
    <row r="151" spans="1:2" x14ac:dyDescent="0.35">
      <c r="A151" s="293"/>
      <c r="B151" s="288"/>
    </row>
    <row r="152" spans="1:2" x14ac:dyDescent="0.35">
      <c r="A152" s="286"/>
      <c r="B152" s="288"/>
    </row>
    <row r="153" spans="1:2" x14ac:dyDescent="0.35">
      <c r="A153" s="286"/>
      <c r="B153" s="288"/>
    </row>
    <row r="154" spans="1:2" ht="15.5" x14ac:dyDescent="0.35">
      <c r="A154" s="286"/>
      <c r="B154" s="295"/>
    </row>
    <row r="155" spans="1:2" x14ac:dyDescent="0.35">
      <c r="A155" s="286"/>
      <c r="B155" s="288"/>
    </row>
    <row r="156" spans="1:2" x14ac:dyDescent="0.35">
      <c r="A156" s="286"/>
      <c r="B156" s="288"/>
    </row>
    <row r="157" spans="1:2" x14ac:dyDescent="0.35">
      <c r="A157" s="286"/>
      <c r="B157" s="288"/>
    </row>
    <row r="158" spans="1:2" x14ac:dyDescent="0.35">
      <c r="A158" s="286"/>
      <c r="B158" s="288"/>
    </row>
    <row r="159" spans="1:2" x14ac:dyDescent="0.35">
      <c r="A159" s="286"/>
      <c r="B159" s="288"/>
    </row>
    <row r="160" spans="1:2" x14ac:dyDescent="0.35">
      <c r="A160" s="286"/>
      <c r="B160" s="288"/>
    </row>
    <row r="161" spans="1:2" x14ac:dyDescent="0.35">
      <c r="A161" s="286"/>
      <c r="B161" s="288"/>
    </row>
    <row r="162" spans="1:2" x14ac:dyDescent="0.35">
      <c r="A162" s="286"/>
      <c r="B162" s="288"/>
    </row>
    <row r="163" spans="1:2" x14ac:dyDescent="0.35">
      <c r="A163" s="286"/>
      <c r="B163" s="288"/>
    </row>
    <row r="164" spans="1:2" x14ac:dyDescent="0.35">
      <c r="A164" s="286"/>
      <c r="B164" s="288"/>
    </row>
    <row r="165" spans="1:2" x14ac:dyDescent="0.35">
      <c r="A165" s="286"/>
      <c r="B165" s="288"/>
    </row>
    <row r="166" spans="1:2" x14ac:dyDescent="0.35">
      <c r="A166" s="286"/>
      <c r="B166" s="288"/>
    </row>
    <row r="167" spans="1:2" x14ac:dyDescent="0.35">
      <c r="A167" s="286"/>
      <c r="B167" s="288"/>
    </row>
    <row r="168" spans="1:2" x14ac:dyDescent="0.35">
      <c r="A168" s="286"/>
      <c r="B168" s="296"/>
    </row>
    <row r="169" spans="1:2" x14ac:dyDescent="0.35">
      <c r="A169" s="286"/>
      <c r="B169" s="288"/>
    </row>
  </sheetData>
  <sheetProtection algorithmName="SHA-512" hashValue="VM0BXarI9Rl+2T4rWTIfxGyTV21XvBcMEP0bTmSowrMXZLgXcxumBU9vOgIK+ucCaqtUiOmW+8ednziEIH/jiA==" saltValue="XCw+Yj/kHHLm5GqxoQs6Xg==" spinCount="100000" sheet="1" objects="1" scenarios="1"/>
  <mergeCells count="1">
    <mergeCell ref="A2:B2"/>
  </mergeCells>
  <hyperlinks>
    <hyperlink ref="B105" r:id="rId1" xr:uid="{2AF77FC5-2BF3-4A0A-BA26-B856BAC85D0C}"/>
    <hyperlink ref="B107" r:id="rId2" xr:uid="{C23475A4-DC41-4CE6-848C-CD45EE4A5641}"/>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07"/>
  <sheetViews>
    <sheetView zoomScaleNormal="100" workbookViewId="0">
      <selection activeCell="F7" sqref="F7"/>
    </sheetView>
  </sheetViews>
  <sheetFormatPr defaultRowHeight="12.5" x14ac:dyDescent="0.25"/>
  <cols>
    <col min="1" max="1" width="2.54296875" style="46" customWidth="1"/>
    <col min="2" max="2" width="51.453125" style="46" customWidth="1"/>
    <col min="3" max="3" width="79.1796875" style="46" customWidth="1"/>
    <col min="4" max="4" width="11" style="46" customWidth="1"/>
    <col min="5" max="5" width="12.54296875" style="46" customWidth="1"/>
    <col min="6" max="6" width="11" style="46" customWidth="1"/>
    <col min="7" max="7" width="12.54296875" style="46" customWidth="1"/>
    <col min="8" max="8" width="15.1796875" style="46" customWidth="1"/>
    <col min="9" max="9" width="11.54296875" style="46" customWidth="1"/>
    <col min="10" max="10" width="27.453125" style="46" customWidth="1"/>
    <col min="11" max="11" width="32.453125" style="46" customWidth="1"/>
    <col min="12" max="256" width="9.1796875" style="46"/>
    <col min="257" max="257" width="2.54296875" style="46" customWidth="1"/>
    <col min="258" max="258" width="48.453125" style="46" customWidth="1"/>
    <col min="259" max="259" width="48.54296875" style="46" customWidth="1"/>
    <col min="260" max="262" width="11" style="46" customWidth="1"/>
    <col min="263" max="263" width="12.54296875" style="46" customWidth="1"/>
    <col min="264" max="264" width="13.453125" style="46" customWidth="1"/>
    <col min="265" max="265" width="9" style="46" customWidth="1"/>
    <col min="266" max="266" width="15.453125" style="46" customWidth="1"/>
    <col min="267" max="267" width="18.81640625" style="46" customWidth="1"/>
    <col min="268" max="512" width="9.1796875" style="46"/>
    <col min="513" max="513" width="2.54296875" style="46" customWidth="1"/>
    <col min="514" max="514" width="48.453125" style="46" customWidth="1"/>
    <col min="515" max="515" width="48.54296875" style="46" customWidth="1"/>
    <col min="516" max="518" width="11" style="46" customWidth="1"/>
    <col min="519" max="519" width="12.54296875" style="46" customWidth="1"/>
    <col min="520" max="520" width="13.453125" style="46" customWidth="1"/>
    <col min="521" max="521" width="9" style="46" customWidth="1"/>
    <col min="522" max="522" width="15.453125" style="46" customWidth="1"/>
    <col min="523" max="523" width="18.81640625" style="46" customWidth="1"/>
    <col min="524" max="768" width="9.1796875" style="46"/>
    <col min="769" max="769" width="2.54296875" style="46" customWidth="1"/>
    <col min="770" max="770" width="48.453125" style="46" customWidth="1"/>
    <col min="771" max="771" width="48.54296875" style="46" customWidth="1"/>
    <col min="772" max="774" width="11" style="46" customWidth="1"/>
    <col min="775" max="775" width="12.54296875" style="46" customWidth="1"/>
    <col min="776" max="776" width="13.453125" style="46" customWidth="1"/>
    <col min="777" max="777" width="9" style="46" customWidth="1"/>
    <col min="778" max="778" width="15.453125" style="46" customWidth="1"/>
    <col min="779" max="779" width="18.81640625" style="46" customWidth="1"/>
    <col min="780" max="1024" width="9.1796875" style="46"/>
    <col min="1025" max="1025" width="2.54296875" style="46" customWidth="1"/>
    <col min="1026" max="1026" width="48.453125" style="46" customWidth="1"/>
    <col min="1027" max="1027" width="48.54296875" style="46" customWidth="1"/>
    <col min="1028" max="1030" width="11" style="46" customWidth="1"/>
    <col min="1031" max="1031" width="12.54296875" style="46" customWidth="1"/>
    <col min="1032" max="1032" width="13.453125" style="46" customWidth="1"/>
    <col min="1033" max="1033" width="9" style="46" customWidth="1"/>
    <col min="1034" max="1034" width="15.453125" style="46" customWidth="1"/>
    <col min="1035" max="1035" width="18.81640625" style="46" customWidth="1"/>
    <col min="1036" max="1280" width="9.1796875" style="46"/>
    <col min="1281" max="1281" width="2.54296875" style="46" customWidth="1"/>
    <col min="1282" max="1282" width="48.453125" style="46" customWidth="1"/>
    <col min="1283" max="1283" width="48.54296875" style="46" customWidth="1"/>
    <col min="1284" max="1286" width="11" style="46" customWidth="1"/>
    <col min="1287" max="1287" width="12.54296875" style="46" customWidth="1"/>
    <col min="1288" max="1288" width="13.453125" style="46" customWidth="1"/>
    <col min="1289" max="1289" width="9" style="46" customWidth="1"/>
    <col min="1290" max="1290" width="15.453125" style="46" customWidth="1"/>
    <col min="1291" max="1291" width="18.81640625" style="46" customWidth="1"/>
    <col min="1292" max="1536" width="9.1796875" style="46"/>
    <col min="1537" max="1537" width="2.54296875" style="46" customWidth="1"/>
    <col min="1538" max="1538" width="48.453125" style="46" customWidth="1"/>
    <col min="1539" max="1539" width="48.54296875" style="46" customWidth="1"/>
    <col min="1540" max="1542" width="11" style="46" customWidth="1"/>
    <col min="1543" max="1543" width="12.54296875" style="46" customWidth="1"/>
    <col min="1544" max="1544" width="13.453125" style="46" customWidth="1"/>
    <col min="1545" max="1545" width="9" style="46" customWidth="1"/>
    <col min="1546" max="1546" width="15.453125" style="46" customWidth="1"/>
    <col min="1547" max="1547" width="18.81640625" style="46" customWidth="1"/>
    <col min="1548" max="1792" width="9.1796875" style="46"/>
    <col min="1793" max="1793" width="2.54296875" style="46" customWidth="1"/>
    <col min="1794" max="1794" width="48.453125" style="46" customWidth="1"/>
    <col min="1795" max="1795" width="48.54296875" style="46" customWidth="1"/>
    <col min="1796" max="1798" width="11" style="46" customWidth="1"/>
    <col min="1799" max="1799" width="12.54296875" style="46" customWidth="1"/>
    <col min="1800" max="1800" width="13.453125" style="46" customWidth="1"/>
    <col min="1801" max="1801" width="9" style="46" customWidth="1"/>
    <col min="1802" max="1802" width="15.453125" style="46" customWidth="1"/>
    <col min="1803" max="1803" width="18.81640625" style="46" customWidth="1"/>
    <col min="1804" max="2048" width="9.1796875" style="46"/>
    <col min="2049" max="2049" width="2.54296875" style="46" customWidth="1"/>
    <col min="2050" max="2050" width="48.453125" style="46" customWidth="1"/>
    <col min="2051" max="2051" width="48.54296875" style="46" customWidth="1"/>
    <col min="2052" max="2054" width="11" style="46" customWidth="1"/>
    <col min="2055" max="2055" width="12.54296875" style="46" customWidth="1"/>
    <col min="2056" max="2056" width="13.453125" style="46" customWidth="1"/>
    <col min="2057" max="2057" width="9" style="46" customWidth="1"/>
    <col min="2058" max="2058" width="15.453125" style="46" customWidth="1"/>
    <col min="2059" max="2059" width="18.81640625" style="46" customWidth="1"/>
    <col min="2060" max="2304" width="9.1796875" style="46"/>
    <col min="2305" max="2305" width="2.54296875" style="46" customWidth="1"/>
    <col min="2306" max="2306" width="48.453125" style="46" customWidth="1"/>
    <col min="2307" max="2307" width="48.54296875" style="46" customWidth="1"/>
    <col min="2308" max="2310" width="11" style="46" customWidth="1"/>
    <col min="2311" max="2311" width="12.54296875" style="46" customWidth="1"/>
    <col min="2312" max="2312" width="13.453125" style="46" customWidth="1"/>
    <col min="2313" max="2313" width="9" style="46" customWidth="1"/>
    <col min="2314" max="2314" width="15.453125" style="46" customWidth="1"/>
    <col min="2315" max="2315" width="18.81640625" style="46" customWidth="1"/>
    <col min="2316" max="2560" width="9.1796875" style="46"/>
    <col min="2561" max="2561" width="2.54296875" style="46" customWidth="1"/>
    <col min="2562" max="2562" width="48.453125" style="46" customWidth="1"/>
    <col min="2563" max="2563" width="48.54296875" style="46" customWidth="1"/>
    <col min="2564" max="2566" width="11" style="46" customWidth="1"/>
    <col min="2567" max="2567" width="12.54296875" style="46" customWidth="1"/>
    <col min="2568" max="2568" width="13.453125" style="46" customWidth="1"/>
    <col min="2569" max="2569" width="9" style="46" customWidth="1"/>
    <col min="2570" max="2570" width="15.453125" style="46" customWidth="1"/>
    <col min="2571" max="2571" width="18.81640625" style="46" customWidth="1"/>
    <col min="2572" max="2816" width="9.1796875" style="46"/>
    <col min="2817" max="2817" width="2.54296875" style="46" customWidth="1"/>
    <col min="2818" max="2818" width="48.453125" style="46" customWidth="1"/>
    <col min="2819" max="2819" width="48.54296875" style="46" customWidth="1"/>
    <col min="2820" max="2822" width="11" style="46" customWidth="1"/>
    <col min="2823" max="2823" width="12.54296875" style="46" customWidth="1"/>
    <col min="2824" max="2824" width="13.453125" style="46" customWidth="1"/>
    <col min="2825" max="2825" width="9" style="46" customWidth="1"/>
    <col min="2826" max="2826" width="15.453125" style="46" customWidth="1"/>
    <col min="2827" max="2827" width="18.81640625" style="46" customWidth="1"/>
    <col min="2828" max="3072" width="9.1796875" style="46"/>
    <col min="3073" max="3073" width="2.54296875" style="46" customWidth="1"/>
    <col min="3074" max="3074" width="48.453125" style="46" customWidth="1"/>
    <col min="3075" max="3075" width="48.54296875" style="46" customWidth="1"/>
    <col min="3076" max="3078" width="11" style="46" customWidth="1"/>
    <col min="3079" max="3079" width="12.54296875" style="46" customWidth="1"/>
    <col min="3080" max="3080" width="13.453125" style="46" customWidth="1"/>
    <col min="3081" max="3081" width="9" style="46" customWidth="1"/>
    <col min="3082" max="3082" width="15.453125" style="46" customWidth="1"/>
    <col min="3083" max="3083" width="18.81640625" style="46" customWidth="1"/>
    <col min="3084" max="3328" width="9.1796875" style="46"/>
    <col min="3329" max="3329" width="2.54296875" style="46" customWidth="1"/>
    <col min="3330" max="3330" width="48.453125" style="46" customWidth="1"/>
    <col min="3331" max="3331" width="48.54296875" style="46" customWidth="1"/>
    <col min="3332" max="3334" width="11" style="46" customWidth="1"/>
    <col min="3335" max="3335" width="12.54296875" style="46" customWidth="1"/>
    <col min="3336" max="3336" width="13.453125" style="46" customWidth="1"/>
    <col min="3337" max="3337" width="9" style="46" customWidth="1"/>
    <col min="3338" max="3338" width="15.453125" style="46" customWidth="1"/>
    <col min="3339" max="3339" width="18.81640625" style="46" customWidth="1"/>
    <col min="3340" max="3584" width="9.1796875" style="46"/>
    <col min="3585" max="3585" width="2.54296875" style="46" customWidth="1"/>
    <col min="3586" max="3586" width="48.453125" style="46" customWidth="1"/>
    <col min="3587" max="3587" width="48.54296875" style="46" customWidth="1"/>
    <col min="3588" max="3590" width="11" style="46" customWidth="1"/>
    <col min="3591" max="3591" width="12.54296875" style="46" customWidth="1"/>
    <col min="3592" max="3592" width="13.453125" style="46" customWidth="1"/>
    <col min="3593" max="3593" width="9" style="46" customWidth="1"/>
    <col min="3594" max="3594" width="15.453125" style="46" customWidth="1"/>
    <col min="3595" max="3595" width="18.81640625" style="46" customWidth="1"/>
    <col min="3596" max="3840" width="9.1796875" style="46"/>
    <col min="3841" max="3841" width="2.54296875" style="46" customWidth="1"/>
    <col min="3842" max="3842" width="48.453125" style="46" customWidth="1"/>
    <col min="3843" max="3843" width="48.54296875" style="46" customWidth="1"/>
    <col min="3844" max="3846" width="11" style="46" customWidth="1"/>
    <col min="3847" max="3847" width="12.54296875" style="46" customWidth="1"/>
    <col min="3848" max="3848" width="13.453125" style="46" customWidth="1"/>
    <col min="3849" max="3849" width="9" style="46" customWidth="1"/>
    <col min="3850" max="3850" width="15.453125" style="46" customWidth="1"/>
    <col min="3851" max="3851" width="18.81640625" style="46" customWidth="1"/>
    <col min="3852" max="4096" width="9.1796875" style="46"/>
    <col min="4097" max="4097" width="2.54296875" style="46" customWidth="1"/>
    <col min="4098" max="4098" width="48.453125" style="46" customWidth="1"/>
    <col min="4099" max="4099" width="48.54296875" style="46" customWidth="1"/>
    <col min="4100" max="4102" width="11" style="46" customWidth="1"/>
    <col min="4103" max="4103" width="12.54296875" style="46" customWidth="1"/>
    <col min="4104" max="4104" width="13.453125" style="46" customWidth="1"/>
    <col min="4105" max="4105" width="9" style="46" customWidth="1"/>
    <col min="4106" max="4106" width="15.453125" style="46" customWidth="1"/>
    <col min="4107" max="4107" width="18.81640625" style="46" customWidth="1"/>
    <col min="4108" max="4352" width="9.1796875" style="46"/>
    <col min="4353" max="4353" width="2.54296875" style="46" customWidth="1"/>
    <col min="4354" max="4354" width="48.453125" style="46" customWidth="1"/>
    <col min="4355" max="4355" width="48.54296875" style="46" customWidth="1"/>
    <col min="4356" max="4358" width="11" style="46" customWidth="1"/>
    <col min="4359" max="4359" width="12.54296875" style="46" customWidth="1"/>
    <col min="4360" max="4360" width="13.453125" style="46" customWidth="1"/>
    <col min="4361" max="4361" width="9" style="46" customWidth="1"/>
    <col min="4362" max="4362" width="15.453125" style="46" customWidth="1"/>
    <col min="4363" max="4363" width="18.81640625" style="46" customWidth="1"/>
    <col min="4364" max="4608" width="9.1796875" style="46"/>
    <col min="4609" max="4609" width="2.54296875" style="46" customWidth="1"/>
    <col min="4610" max="4610" width="48.453125" style="46" customWidth="1"/>
    <col min="4611" max="4611" width="48.54296875" style="46" customWidth="1"/>
    <col min="4612" max="4614" width="11" style="46" customWidth="1"/>
    <col min="4615" max="4615" width="12.54296875" style="46" customWidth="1"/>
    <col min="4616" max="4616" width="13.453125" style="46" customWidth="1"/>
    <col min="4617" max="4617" width="9" style="46" customWidth="1"/>
    <col min="4618" max="4618" width="15.453125" style="46" customWidth="1"/>
    <col min="4619" max="4619" width="18.81640625" style="46" customWidth="1"/>
    <col min="4620" max="4864" width="9.1796875" style="46"/>
    <col min="4865" max="4865" width="2.54296875" style="46" customWidth="1"/>
    <col min="4866" max="4866" width="48.453125" style="46" customWidth="1"/>
    <col min="4867" max="4867" width="48.54296875" style="46" customWidth="1"/>
    <col min="4868" max="4870" width="11" style="46" customWidth="1"/>
    <col min="4871" max="4871" width="12.54296875" style="46" customWidth="1"/>
    <col min="4872" max="4872" width="13.453125" style="46" customWidth="1"/>
    <col min="4873" max="4873" width="9" style="46" customWidth="1"/>
    <col min="4874" max="4874" width="15.453125" style="46" customWidth="1"/>
    <col min="4875" max="4875" width="18.81640625" style="46" customWidth="1"/>
    <col min="4876" max="5120" width="9.1796875" style="46"/>
    <col min="5121" max="5121" width="2.54296875" style="46" customWidth="1"/>
    <col min="5122" max="5122" width="48.453125" style="46" customWidth="1"/>
    <col min="5123" max="5123" width="48.54296875" style="46" customWidth="1"/>
    <col min="5124" max="5126" width="11" style="46" customWidth="1"/>
    <col min="5127" max="5127" width="12.54296875" style="46" customWidth="1"/>
    <col min="5128" max="5128" width="13.453125" style="46" customWidth="1"/>
    <col min="5129" max="5129" width="9" style="46" customWidth="1"/>
    <col min="5130" max="5130" width="15.453125" style="46" customWidth="1"/>
    <col min="5131" max="5131" width="18.81640625" style="46" customWidth="1"/>
    <col min="5132" max="5376" width="9.1796875" style="46"/>
    <col min="5377" max="5377" width="2.54296875" style="46" customWidth="1"/>
    <col min="5378" max="5378" width="48.453125" style="46" customWidth="1"/>
    <col min="5379" max="5379" width="48.54296875" style="46" customWidth="1"/>
    <col min="5380" max="5382" width="11" style="46" customWidth="1"/>
    <col min="5383" max="5383" width="12.54296875" style="46" customWidth="1"/>
    <col min="5384" max="5384" width="13.453125" style="46" customWidth="1"/>
    <col min="5385" max="5385" width="9" style="46" customWidth="1"/>
    <col min="5386" max="5386" width="15.453125" style="46" customWidth="1"/>
    <col min="5387" max="5387" width="18.81640625" style="46" customWidth="1"/>
    <col min="5388" max="5632" width="9.1796875" style="46"/>
    <col min="5633" max="5633" width="2.54296875" style="46" customWidth="1"/>
    <col min="5634" max="5634" width="48.453125" style="46" customWidth="1"/>
    <col min="5635" max="5635" width="48.54296875" style="46" customWidth="1"/>
    <col min="5636" max="5638" width="11" style="46" customWidth="1"/>
    <col min="5639" max="5639" width="12.54296875" style="46" customWidth="1"/>
    <col min="5640" max="5640" width="13.453125" style="46" customWidth="1"/>
    <col min="5641" max="5641" width="9" style="46" customWidth="1"/>
    <col min="5642" max="5642" width="15.453125" style="46" customWidth="1"/>
    <col min="5643" max="5643" width="18.81640625" style="46" customWidth="1"/>
    <col min="5644" max="5888" width="9.1796875" style="46"/>
    <col min="5889" max="5889" width="2.54296875" style="46" customWidth="1"/>
    <col min="5890" max="5890" width="48.453125" style="46" customWidth="1"/>
    <col min="5891" max="5891" width="48.54296875" style="46" customWidth="1"/>
    <col min="5892" max="5894" width="11" style="46" customWidth="1"/>
    <col min="5895" max="5895" width="12.54296875" style="46" customWidth="1"/>
    <col min="5896" max="5896" width="13.453125" style="46" customWidth="1"/>
    <col min="5897" max="5897" width="9" style="46" customWidth="1"/>
    <col min="5898" max="5898" width="15.453125" style="46" customWidth="1"/>
    <col min="5899" max="5899" width="18.81640625" style="46" customWidth="1"/>
    <col min="5900" max="6144" width="9.1796875" style="46"/>
    <col min="6145" max="6145" width="2.54296875" style="46" customWidth="1"/>
    <col min="6146" max="6146" width="48.453125" style="46" customWidth="1"/>
    <col min="6147" max="6147" width="48.54296875" style="46" customWidth="1"/>
    <col min="6148" max="6150" width="11" style="46" customWidth="1"/>
    <col min="6151" max="6151" width="12.54296875" style="46" customWidth="1"/>
    <col min="6152" max="6152" width="13.453125" style="46" customWidth="1"/>
    <col min="6153" max="6153" width="9" style="46" customWidth="1"/>
    <col min="6154" max="6154" width="15.453125" style="46" customWidth="1"/>
    <col min="6155" max="6155" width="18.81640625" style="46" customWidth="1"/>
    <col min="6156" max="6400" width="9.1796875" style="46"/>
    <col min="6401" max="6401" width="2.54296875" style="46" customWidth="1"/>
    <col min="6402" max="6402" width="48.453125" style="46" customWidth="1"/>
    <col min="6403" max="6403" width="48.54296875" style="46" customWidth="1"/>
    <col min="6404" max="6406" width="11" style="46" customWidth="1"/>
    <col min="6407" max="6407" width="12.54296875" style="46" customWidth="1"/>
    <col min="6408" max="6408" width="13.453125" style="46" customWidth="1"/>
    <col min="6409" max="6409" width="9" style="46" customWidth="1"/>
    <col min="6410" max="6410" width="15.453125" style="46" customWidth="1"/>
    <col min="6411" max="6411" width="18.81640625" style="46" customWidth="1"/>
    <col min="6412" max="6656" width="9.1796875" style="46"/>
    <col min="6657" max="6657" width="2.54296875" style="46" customWidth="1"/>
    <col min="6658" max="6658" width="48.453125" style="46" customWidth="1"/>
    <col min="6659" max="6659" width="48.54296875" style="46" customWidth="1"/>
    <col min="6660" max="6662" width="11" style="46" customWidth="1"/>
    <col min="6663" max="6663" width="12.54296875" style="46" customWidth="1"/>
    <col min="6664" max="6664" width="13.453125" style="46" customWidth="1"/>
    <col min="6665" max="6665" width="9" style="46" customWidth="1"/>
    <col min="6666" max="6666" width="15.453125" style="46" customWidth="1"/>
    <col min="6667" max="6667" width="18.81640625" style="46" customWidth="1"/>
    <col min="6668" max="6912" width="9.1796875" style="46"/>
    <col min="6913" max="6913" width="2.54296875" style="46" customWidth="1"/>
    <col min="6914" max="6914" width="48.453125" style="46" customWidth="1"/>
    <col min="6915" max="6915" width="48.54296875" style="46" customWidth="1"/>
    <col min="6916" max="6918" width="11" style="46" customWidth="1"/>
    <col min="6919" max="6919" width="12.54296875" style="46" customWidth="1"/>
    <col min="6920" max="6920" width="13.453125" style="46" customWidth="1"/>
    <col min="6921" max="6921" width="9" style="46" customWidth="1"/>
    <col min="6922" max="6922" width="15.453125" style="46" customWidth="1"/>
    <col min="6923" max="6923" width="18.81640625" style="46" customWidth="1"/>
    <col min="6924" max="7168" width="9.1796875" style="46"/>
    <col min="7169" max="7169" width="2.54296875" style="46" customWidth="1"/>
    <col min="7170" max="7170" width="48.453125" style="46" customWidth="1"/>
    <col min="7171" max="7171" width="48.54296875" style="46" customWidth="1"/>
    <col min="7172" max="7174" width="11" style="46" customWidth="1"/>
    <col min="7175" max="7175" width="12.54296875" style="46" customWidth="1"/>
    <col min="7176" max="7176" width="13.453125" style="46" customWidth="1"/>
    <col min="7177" max="7177" width="9" style="46" customWidth="1"/>
    <col min="7178" max="7178" width="15.453125" style="46" customWidth="1"/>
    <col min="7179" max="7179" width="18.81640625" style="46" customWidth="1"/>
    <col min="7180" max="7424" width="9.1796875" style="46"/>
    <col min="7425" max="7425" width="2.54296875" style="46" customWidth="1"/>
    <col min="7426" max="7426" width="48.453125" style="46" customWidth="1"/>
    <col min="7427" max="7427" width="48.54296875" style="46" customWidth="1"/>
    <col min="7428" max="7430" width="11" style="46" customWidth="1"/>
    <col min="7431" max="7431" width="12.54296875" style="46" customWidth="1"/>
    <col min="7432" max="7432" width="13.453125" style="46" customWidth="1"/>
    <col min="7433" max="7433" width="9" style="46" customWidth="1"/>
    <col min="7434" max="7434" width="15.453125" style="46" customWidth="1"/>
    <col min="7435" max="7435" width="18.81640625" style="46" customWidth="1"/>
    <col min="7436" max="7680" width="9.1796875" style="46"/>
    <col min="7681" max="7681" width="2.54296875" style="46" customWidth="1"/>
    <col min="7682" max="7682" width="48.453125" style="46" customWidth="1"/>
    <col min="7683" max="7683" width="48.54296875" style="46" customWidth="1"/>
    <col min="7684" max="7686" width="11" style="46" customWidth="1"/>
    <col min="7687" max="7687" width="12.54296875" style="46" customWidth="1"/>
    <col min="7688" max="7688" width="13.453125" style="46" customWidth="1"/>
    <col min="7689" max="7689" width="9" style="46" customWidth="1"/>
    <col min="7690" max="7690" width="15.453125" style="46" customWidth="1"/>
    <col min="7691" max="7691" width="18.81640625" style="46" customWidth="1"/>
    <col min="7692" max="7936" width="9.1796875" style="46"/>
    <col min="7937" max="7937" width="2.54296875" style="46" customWidth="1"/>
    <col min="7938" max="7938" width="48.453125" style="46" customWidth="1"/>
    <col min="7939" max="7939" width="48.54296875" style="46" customWidth="1"/>
    <col min="7940" max="7942" width="11" style="46" customWidth="1"/>
    <col min="7943" max="7943" width="12.54296875" style="46" customWidth="1"/>
    <col min="7944" max="7944" width="13.453125" style="46" customWidth="1"/>
    <col min="7945" max="7945" width="9" style="46" customWidth="1"/>
    <col min="7946" max="7946" width="15.453125" style="46" customWidth="1"/>
    <col min="7947" max="7947" width="18.81640625" style="46" customWidth="1"/>
    <col min="7948" max="8192" width="9.1796875" style="46"/>
    <col min="8193" max="8193" width="2.54296875" style="46" customWidth="1"/>
    <col min="8194" max="8194" width="48.453125" style="46" customWidth="1"/>
    <col min="8195" max="8195" width="48.54296875" style="46" customWidth="1"/>
    <col min="8196" max="8198" width="11" style="46" customWidth="1"/>
    <col min="8199" max="8199" width="12.54296875" style="46" customWidth="1"/>
    <col min="8200" max="8200" width="13.453125" style="46" customWidth="1"/>
    <col min="8201" max="8201" width="9" style="46" customWidth="1"/>
    <col min="8202" max="8202" width="15.453125" style="46" customWidth="1"/>
    <col min="8203" max="8203" width="18.81640625" style="46" customWidth="1"/>
    <col min="8204" max="8448" width="9.1796875" style="46"/>
    <col min="8449" max="8449" width="2.54296875" style="46" customWidth="1"/>
    <col min="8450" max="8450" width="48.453125" style="46" customWidth="1"/>
    <col min="8451" max="8451" width="48.54296875" style="46" customWidth="1"/>
    <col min="8452" max="8454" width="11" style="46" customWidth="1"/>
    <col min="8455" max="8455" width="12.54296875" style="46" customWidth="1"/>
    <col min="8456" max="8456" width="13.453125" style="46" customWidth="1"/>
    <col min="8457" max="8457" width="9" style="46" customWidth="1"/>
    <col min="8458" max="8458" width="15.453125" style="46" customWidth="1"/>
    <col min="8459" max="8459" width="18.81640625" style="46" customWidth="1"/>
    <col min="8460" max="8704" width="9.1796875" style="46"/>
    <col min="8705" max="8705" width="2.54296875" style="46" customWidth="1"/>
    <col min="8706" max="8706" width="48.453125" style="46" customWidth="1"/>
    <col min="8707" max="8707" width="48.54296875" style="46" customWidth="1"/>
    <col min="8708" max="8710" width="11" style="46" customWidth="1"/>
    <col min="8711" max="8711" width="12.54296875" style="46" customWidth="1"/>
    <col min="8712" max="8712" width="13.453125" style="46" customWidth="1"/>
    <col min="8713" max="8713" width="9" style="46" customWidth="1"/>
    <col min="8714" max="8714" width="15.453125" style="46" customWidth="1"/>
    <col min="8715" max="8715" width="18.81640625" style="46" customWidth="1"/>
    <col min="8716" max="8960" width="9.1796875" style="46"/>
    <col min="8961" max="8961" width="2.54296875" style="46" customWidth="1"/>
    <col min="8962" max="8962" width="48.453125" style="46" customWidth="1"/>
    <col min="8963" max="8963" width="48.54296875" style="46" customWidth="1"/>
    <col min="8964" max="8966" width="11" style="46" customWidth="1"/>
    <col min="8967" max="8967" width="12.54296875" style="46" customWidth="1"/>
    <col min="8968" max="8968" width="13.453125" style="46" customWidth="1"/>
    <col min="8969" max="8969" width="9" style="46" customWidth="1"/>
    <col min="8970" max="8970" width="15.453125" style="46" customWidth="1"/>
    <col min="8971" max="8971" width="18.81640625" style="46" customWidth="1"/>
    <col min="8972" max="9216" width="9.1796875" style="46"/>
    <col min="9217" max="9217" width="2.54296875" style="46" customWidth="1"/>
    <col min="9218" max="9218" width="48.453125" style="46" customWidth="1"/>
    <col min="9219" max="9219" width="48.54296875" style="46" customWidth="1"/>
    <col min="9220" max="9222" width="11" style="46" customWidth="1"/>
    <col min="9223" max="9223" width="12.54296875" style="46" customWidth="1"/>
    <col min="9224" max="9224" width="13.453125" style="46" customWidth="1"/>
    <col min="9225" max="9225" width="9" style="46" customWidth="1"/>
    <col min="9226" max="9226" width="15.453125" style="46" customWidth="1"/>
    <col min="9227" max="9227" width="18.81640625" style="46" customWidth="1"/>
    <col min="9228" max="9472" width="9.1796875" style="46"/>
    <col min="9473" max="9473" width="2.54296875" style="46" customWidth="1"/>
    <col min="9474" max="9474" width="48.453125" style="46" customWidth="1"/>
    <col min="9475" max="9475" width="48.54296875" style="46" customWidth="1"/>
    <col min="9476" max="9478" width="11" style="46" customWidth="1"/>
    <col min="9479" max="9479" width="12.54296875" style="46" customWidth="1"/>
    <col min="9480" max="9480" width="13.453125" style="46" customWidth="1"/>
    <col min="9481" max="9481" width="9" style="46" customWidth="1"/>
    <col min="9482" max="9482" width="15.453125" style="46" customWidth="1"/>
    <col min="9483" max="9483" width="18.81640625" style="46" customWidth="1"/>
    <col min="9484" max="9728" width="9.1796875" style="46"/>
    <col min="9729" max="9729" width="2.54296875" style="46" customWidth="1"/>
    <col min="9730" max="9730" width="48.453125" style="46" customWidth="1"/>
    <col min="9731" max="9731" width="48.54296875" style="46" customWidth="1"/>
    <col min="9732" max="9734" width="11" style="46" customWidth="1"/>
    <col min="9735" max="9735" width="12.54296875" style="46" customWidth="1"/>
    <col min="9736" max="9736" width="13.453125" style="46" customWidth="1"/>
    <col min="9737" max="9737" width="9" style="46" customWidth="1"/>
    <col min="9738" max="9738" width="15.453125" style="46" customWidth="1"/>
    <col min="9739" max="9739" width="18.81640625" style="46" customWidth="1"/>
    <col min="9740" max="9984" width="9.1796875" style="46"/>
    <col min="9985" max="9985" width="2.54296875" style="46" customWidth="1"/>
    <col min="9986" max="9986" width="48.453125" style="46" customWidth="1"/>
    <col min="9987" max="9987" width="48.54296875" style="46" customWidth="1"/>
    <col min="9988" max="9990" width="11" style="46" customWidth="1"/>
    <col min="9991" max="9991" width="12.54296875" style="46" customWidth="1"/>
    <col min="9992" max="9992" width="13.453125" style="46" customWidth="1"/>
    <col min="9993" max="9993" width="9" style="46" customWidth="1"/>
    <col min="9994" max="9994" width="15.453125" style="46" customWidth="1"/>
    <col min="9995" max="9995" width="18.81640625" style="46" customWidth="1"/>
    <col min="9996" max="10240" width="9.1796875" style="46"/>
    <col min="10241" max="10241" width="2.54296875" style="46" customWidth="1"/>
    <col min="10242" max="10242" width="48.453125" style="46" customWidth="1"/>
    <col min="10243" max="10243" width="48.54296875" style="46" customWidth="1"/>
    <col min="10244" max="10246" width="11" style="46" customWidth="1"/>
    <col min="10247" max="10247" width="12.54296875" style="46" customWidth="1"/>
    <col min="10248" max="10248" width="13.453125" style="46" customWidth="1"/>
    <col min="10249" max="10249" width="9" style="46" customWidth="1"/>
    <col min="10250" max="10250" width="15.453125" style="46" customWidth="1"/>
    <col min="10251" max="10251" width="18.81640625" style="46" customWidth="1"/>
    <col min="10252" max="10496" width="9.1796875" style="46"/>
    <col min="10497" max="10497" width="2.54296875" style="46" customWidth="1"/>
    <col min="10498" max="10498" width="48.453125" style="46" customWidth="1"/>
    <col min="10499" max="10499" width="48.54296875" style="46" customWidth="1"/>
    <col min="10500" max="10502" width="11" style="46" customWidth="1"/>
    <col min="10503" max="10503" width="12.54296875" style="46" customWidth="1"/>
    <col min="10504" max="10504" width="13.453125" style="46" customWidth="1"/>
    <col min="10505" max="10505" width="9" style="46" customWidth="1"/>
    <col min="10506" max="10506" width="15.453125" style="46" customWidth="1"/>
    <col min="10507" max="10507" width="18.81640625" style="46" customWidth="1"/>
    <col min="10508" max="10752" width="9.1796875" style="46"/>
    <col min="10753" max="10753" width="2.54296875" style="46" customWidth="1"/>
    <col min="10754" max="10754" width="48.453125" style="46" customWidth="1"/>
    <col min="10755" max="10755" width="48.54296875" style="46" customWidth="1"/>
    <col min="10756" max="10758" width="11" style="46" customWidth="1"/>
    <col min="10759" max="10759" width="12.54296875" style="46" customWidth="1"/>
    <col min="10760" max="10760" width="13.453125" style="46" customWidth="1"/>
    <col min="10761" max="10761" width="9" style="46" customWidth="1"/>
    <col min="10762" max="10762" width="15.453125" style="46" customWidth="1"/>
    <col min="10763" max="10763" width="18.81640625" style="46" customWidth="1"/>
    <col min="10764" max="11008" width="9.1796875" style="46"/>
    <col min="11009" max="11009" width="2.54296875" style="46" customWidth="1"/>
    <col min="11010" max="11010" width="48.453125" style="46" customWidth="1"/>
    <col min="11011" max="11011" width="48.54296875" style="46" customWidth="1"/>
    <col min="11012" max="11014" width="11" style="46" customWidth="1"/>
    <col min="11015" max="11015" width="12.54296875" style="46" customWidth="1"/>
    <col min="11016" max="11016" width="13.453125" style="46" customWidth="1"/>
    <col min="11017" max="11017" width="9" style="46" customWidth="1"/>
    <col min="11018" max="11018" width="15.453125" style="46" customWidth="1"/>
    <col min="11019" max="11019" width="18.81640625" style="46" customWidth="1"/>
    <col min="11020" max="11264" width="9.1796875" style="46"/>
    <col min="11265" max="11265" width="2.54296875" style="46" customWidth="1"/>
    <col min="11266" max="11266" width="48.453125" style="46" customWidth="1"/>
    <col min="11267" max="11267" width="48.54296875" style="46" customWidth="1"/>
    <col min="11268" max="11270" width="11" style="46" customWidth="1"/>
    <col min="11271" max="11271" width="12.54296875" style="46" customWidth="1"/>
    <col min="11272" max="11272" width="13.453125" style="46" customWidth="1"/>
    <col min="11273" max="11273" width="9" style="46" customWidth="1"/>
    <col min="11274" max="11274" width="15.453125" style="46" customWidth="1"/>
    <col min="11275" max="11275" width="18.81640625" style="46" customWidth="1"/>
    <col min="11276" max="11520" width="9.1796875" style="46"/>
    <col min="11521" max="11521" width="2.54296875" style="46" customWidth="1"/>
    <col min="11522" max="11522" width="48.453125" style="46" customWidth="1"/>
    <col min="11523" max="11523" width="48.54296875" style="46" customWidth="1"/>
    <col min="11524" max="11526" width="11" style="46" customWidth="1"/>
    <col min="11527" max="11527" width="12.54296875" style="46" customWidth="1"/>
    <col min="11528" max="11528" width="13.453125" style="46" customWidth="1"/>
    <col min="11529" max="11529" width="9" style="46" customWidth="1"/>
    <col min="11530" max="11530" width="15.453125" style="46" customWidth="1"/>
    <col min="11531" max="11531" width="18.81640625" style="46" customWidth="1"/>
    <col min="11532" max="11776" width="9.1796875" style="46"/>
    <col min="11777" max="11777" width="2.54296875" style="46" customWidth="1"/>
    <col min="11778" max="11778" width="48.453125" style="46" customWidth="1"/>
    <col min="11779" max="11779" width="48.54296875" style="46" customWidth="1"/>
    <col min="11780" max="11782" width="11" style="46" customWidth="1"/>
    <col min="11783" max="11783" width="12.54296875" style="46" customWidth="1"/>
    <col min="11784" max="11784" width="13.453125" style="46" customWidth="1"/>
    <col min="11785" max="11785" width="9" style="46" customWidth="1"/>
    <col min="11786" max="11786" width="15.453125" style="46" customWidth="1"/>
    <col min="11787" max="11787" width="18.81640625" style="46" customWidth="1"/>
    <col min="11788" max="12032" width="9.1796875" style="46"/>
    <col min="12033" max="12033" width="2.54296875" style="46" customWidth="1"/>
    <col min="12034" max="12034" width="48.453125" style="46" customWidth="1"/>
    <col min="12035" max="12035" width="48.54296875" style="46" customWidth="1"/>
    <col min="12036" max="12038" width="11" style="46" customWidth="1"/>
    <col min="12039" max="12039" width="12.54296875" style="46" customWidth="1"/>
    <col min="12040" max="12040" width="13.453125" style="46" customWidth="1"/>
    <col min="12041" max="12041" width="9" style="46" customWidth="1"/>
    <col min="12042" max="12042" width="15.453125" style="46" customWidth="1"/>
    <col min="12043" max="12043" width="18.81640625" style="46" customWidth="1"/>
    <col min="12044" max="12288" width="9.1796875" style="46"/>
    <col min="12289" max="12289" width="2.54296875" style="46" customWidth="1"/>
    <col min="12290" max="12290" width="48.453125" style="46" customWidth="1"/>
    <col min="12291" max="12291" width="48.54296875" style="46" customWidth="1"/>
    <col min="12292" max="12294" width="11" style="46" customWidth="1"/>
    <col min="12295" max="12295" width="12.54296875" style="46" customWidth="1"/>
    <col min="12296" max="12296" width="13.453125" style="46" customWidth="1"/>
    <col min="12297" max="12297" width="9" style="46" customWidth="1"/>
    <col min="12298" max="12298" width="15.453125" style="46" customWidth="1"/>
    <col min="12299" max="12299" width="18.81640625" style="46" customWidth="1"/>
    <col min="12300" max="12544" width="9.1796875" style="46"/>
    <col min="12545" max="12545" width="2.54296875" style="46" customWidth="1"/>
    <col min="12546" max="12546" width="48.453125" style="46" customWidth="1"/>
    <col min="12547" max="12547" width="48.54296875" style="46" customWidth="1"/>
    <col min="12548" max="12550" width="11" style="46" customWidth="1"/>
    <col min="12551" max="12551" width="12.54296875" style="46" customWidth="1"/>
    <col min="12552" max="12552" width="13.453125" style="46" customWidth="1"/>
    <col min="12553" max="12553" width="9" style="46" customWidth="1"/>
    <col min="12554" max="12554" width="15.453125" style="46" customWidth="1"/>
    <col min="12555" max="12555" width="18.81640625" style="46" customWidth="1"/>
    <col min="12556" max="12800" width="9.1796875" style="46"/>
    <col min="12801" max="12801" width="2.54296875" style="46" customWidth="1"/>
    <col min="12802" max="12802" width="48.453125" style="46" customWidth="1"/>
    <col min="12803" max="12803" width="48.54296875" style="46" customWidth="1"/>
    <col min="12804" max="12806" width="11" style="46" customWidth="1"/>
    <col min="12807" max="12807" width="12.54296875" style="46" customWidth="1"/>
    <col min="12808" max="12808" width="13.453125" style="46" customWidth="1"/>
    <col min="12809" max="12809" width="9" style="46" customWidth="1"/>
    <col min="12810" max="12810" width="15.453125" style="46" customWidth="1"/>
    <col min="12811" max="12811" width="18.81640625" style="46" customWidth="1"/>
    <col min="12812" max="13056" width="9.1796875" style="46"/>
    <col min="13057" max="13057" width="2.54296875" style="46" customWidth="1"/>
    <col min="13058" max="13058" width="48.453125" style="46" customWidth="1"/>
    <col min="13059" max="13059" width="48.54296875" style="46" customWidth="1"/>
    <col min="13060" max="13062" width="11" style="46" customWidth="1"/>
    <col min="13063" max="13063" width="12.54296875" style="46" customWidth="1"/>
    <col min="13064" max="13064" width="13.453125" style="46" customWidth="1"/>
    <col min="13065" max="13065" width="9" style="46" customWidth="1"/>
    <col min="13066" max="13066" width="15.453125" style="46" customWidth="1"/>
    <col min="13067" max="13067" width="18.81640625" style="46" customWidth="1"/>
    <col min="13068" max="13312" width="9.1796875" style="46"/>
    <col min="13313" max="13313" width="2.54296875" style="46" customWidth="1"/>
    <col min="13314" max="13314" width="48.453125" style="46" customWidth="1"/>
    <col min="13315" max="13315" width="48.54296875" style="46" customWidth="1"/>
    <col min="13316" max="13318" width="11" style="46" customWidth="1"/>
    <col min="13319" max="13319" width="12.54296875" style="46" customWidth="1"/>
    <col min="13320" max="13320" width="13.453125" style="46" customWidth="1"/>
    <col min="13321" max="13321" width="9" style="46" customWidth="1"/>
    <col min="13322" max="13322" width="15.453125" style="46" customWidth="1"/>
    <col min="13323" max="13323" width="18.81640625" style="46" customWidth="1"/>
    <col min="13324" max="13568" width="9.1796875" style="46"/>
    <col min="13569" max="13569" width="2.54296875" style="46" customWidth="1"/>
    <col min="13570" max="13570" width="48.453125" style="46" customWidth="1"/>
    <col min="13571" max="13571" width="48.54296875" style="46" customWidth="1"/>
    <col min="13572" max="13574" width="11" style="46" customWidth="1"/>
    <col min="13575" max="13575" width="12.54296875" style="46" customWidth="1"/>
    <col min="13576" max="13576" width="13.453125" style="46" customWidth="1"/>
    <col min="13577" max="13577" width="9" style="46" customWidth="1"/>
    <col min="13578" max="13578" width="15.453125" style="46" customWidth="1"/>
    <col min="13579" max="13579" width="18.81640625" style="46" customWidth="1"/>
    <col min="13580" max="13824" width="9.1796875" style="46"/>
    <col min="13825" max="13825" width="2.54296875" style="46" customWidth="1"/>
    <col min="13826" max="13826" width="48.453125" style="46" customWidth="1"/>
    <col min="13827" max="13827" width="48.54296875" style="46" customWidth="1"/>
    <col min="13828" max="13830" width="11" style="46" customWidth="1"/>
    <col min="13831" max="13831" width="12.54296875" style="46" customWidth="1"/>
    <col min="13832" max="13832" width="13.453125" style="46" customWidth="1"/>
    <col min="13833" max="13833" width="9" style="46" customWidth="1"/>
    <col min="13834" max="13834" width="15.453125" style="46" customWidth="1"/>
    <col min="13835" max="13835" width="18.81640625" style="46" customWidth="1"/>
    <col min="13836" max="14080" width="9.1796875" style="46"/>
    <col min="14081" max="14081" width="2.54296875" style="46" customWidth="1"/>
    <col min="14082" max="14082" width="48.453125" style="46" customWidth="1"/>
    <col min="14083" max="14083" width="48.54296875" style="46" customWidth="1"/>
    <col min="14084" max="14086" width="11" style="46" customWidth="1"/>
    <col min="14087" max="14087" width="12.54296875" style="46" customWidth="1"/>
    <col min="14088" max="14088" width="13.453125" style="46" customWidth="1"/>
    <col min="14089" max="14089" width="9" style="46" customWidth="1"/>
    <col min="14090" max="14090" width="15.453125" style="46" customWidth="1"/>
    <col min="14091" max="14091" width="18.81640625" style="46" customWidth="1"/>
    <col min="14092" max="14336" width="9.1796875" style="46"/>
    <col min="14337" max="14337" width="2.54296875" style="46" customWidth="1"/>
    <col min="14338" max="14338" width="48.453125" style="46" customWidth="1"/>
    <col min="14339" max="14339" width="48.54296875" style="46" customWidth="1"/>
    <col min="14340" max="14342" width="11" style="46" customWidth="1"/>
    <col min="14343" max="14343" width="12.54296875" style="46" customWidth="1"/>
    <col min="14344" max="14344" width="13.453125" style="46" customWidth="1"/>
    <col min="14345" max="14345" width="9" style="46" customWidth="1"/>
    <col min="14346" max="14346" width="15.453125" style="46" customWidth="1"/>
    <col min="14347" max="14347" width="18.81640625" style="46" customWidth="1"/>
    <col min="14348" max="14592" width="9.1796875" style="46"/>
    <col min="14593" max="14593" width="2.54296875" style="46" customWidth="1"/>
    <col min="14594" max="14594" width="48.453125" style="46" customWidth="1"/>
    <col min="14595" max="14595" width="48.54296875" style="46" customWidth="1"/>
    <col min="14596" max="14598" width="11" style="46" customWidth="1"/>
    <col min="14599" max="14599" width="12.54296875" style="46" customWidth="1"/>
    <col min="14600" max="14600" width="13.453125" style="46" customWidth="1"/>
    <col min="14601" max="14601" width="9" style="46" customWidth="1"/>
    <col min="14602" max="14602" width="15.453125" style="46" customWidth="1"/>
    <col min="14603" max="14603" width="18.81640625" style="46" customWidth="1"/>
    <col min="14604" max="14848" width="9.1796875" style="46"/>
    <col min="14849" max="14849" width="2.54296875" style="46" customWidth="1"/>
    <col min="14850" max="14850" width="48.453125" style="46" customWidth="1"/>
    <col min="14851" max="14851" width="48.54296875" style="46" customWidth="1"/>
    <col min="14852" max="14854" width="11" style="46" customWidth="1"/>
    <col min="14855" max="14855" width="12.54296875" style="46" customWidth="1"/>
    <col min="14856" max="14856" width="13.453125" style="46" customWidth="1"/>
    <col min="14857" max="14857" width="9" style="46" customWidth="1"/>
    <col min="14858" max="14858" width="15.453125" style="46" customWidth="1"/>
    <col min="14859" max="14859" width="18.81640625" style="46" customWidth="1"/>
    <col min="14860" max="15104" width="9.1796875" style="46"/>
    <col min="15105" max="15105" width="2.54296875" style="46" customWidth="1"/>
    <col min="15106" max="15106" width="48.453125" style="46" customWidth="1"/>
    <col min="15107" max="15107" width="48.54296875" style="46" customWidth="1"/>
    <col min="15108" max="15110" width="11" style="46" customWidth="1"/>
    <col min="15111" max="15111" width="12.54296875" style="46" customWidth="1"/>
    <col min="15112" max="15112" width="13.453125" style="46" customWidth="1"/>
    <col min="15113" max="15113" width="9" style="46" customWidth="1"/>
    <col min="15114" max="15114" width="15.453125" style="46" customWidth="1"/>
    <col min="15115" max="15115" width="18.81640625" style="46" customWidth="1"/>
    <col min="15116" max="15360" width="9.1796875" style="46"/>
    <col min="15361" max="15361" width="2.54296875" style="46" customWidth="1"/>
    <col min="15362" max="15362" width="48.453125" style="46" customWidth="1"/>
    <col min="15363" max="15363" width="48.54296875" style="46" customWidth="1"/>
    <col min="15364" max="15366" width="11" style="46" customWidth="1"/>
    <col min="15367" max="15367" width="12.54296875" style="46" customWidth="1"/>
    <col min="15368" max="15368" width="13.453125" style="46" customWidth="1"/>
    <col min="15369" max="15369" width="9" style="46" customWidth="1"/>
    <col min="15370" max="15370" width="15.453125" style="46" customWidth="1"/>
    <col min="15371" max="15371" width="18.81640625" style="46" customWidth="1"/>
    <col min="15372" max="15616" width="9.1796875" style="46"/>
    <col min="15617" max="15617" width="2.54296875" style="46" customWidth="1"/>
    <col min="15618" max="15618" width="48.453125" style="46" customWidth="1"/>
    <col min="15619" max="15619" width="48.54296875" style="46" customWidth="1"/>
    <col min="15620" max="15622" width="11" style="46" customWidth="1"/>
    <col min="15623" max="15623" width="12.54296875" style="46" customWidth="1"/>
    <col min="15624" max="15624" width="13.453125" style="46" customWidth="1"/>
    <col min="15625" max="15625" width="9" style="46" customWidth="1"/>
    <col min="15626" max="15626" width="15.453125" style="46" customWidth="1"/>
    <col min="15627" max="15627" width="18.81640625" style="46" customWidth="1"/>
    <col min="15628" max="15872" width="9.1796875" style="46"/>
    <col min="15873" max="15873" width="2.54296875" style="46" customWidth="1"/>
    <col min="15874" max="15874" width="48.453125" style="46" customWidth="1"/>
    <col min="15875" max="15875" width="48.54296875" style="46" customWidth="1"/>
    <col min="15876" max="15878" width="11" style="46" customWidth="1"/>
    <col min="15879" max="15879" width="12.54296875" style="46" customWidth="1"/>
    <col min="15880" max="15880" width="13.453125" style="46" customWidth="1"/>
    <col min="15881" max="15881" width="9" style="46" customWidth="1"/>
    <col min="15882" max="15882" width="15.453125" style="46" customWidth="1"/>
    <col min="15883" max="15883" width="18.81640625" style="46" customWidth="1"/>
    <col min="15884" max="16128" width="9.1796875" style="46"/>
    <col min="16129" max="16129" width="2.54296875" style="46" customWidth="1"/>
    <col min="16130" max="16130" width="48.453125" style="46" customWidth="1"/>
    <col min="16131" max="16131" width="48.54296875" style="46" customWidth="1"/>
    <col min="16132" max="16134" width="11" style="46" customWidth="1"/>
    <col min="16135" max="16135" width="12.54296875" style="46" customWidth="1"/>
    <col min="16136" max="16136" width="13.453125" style="46" customWidth="1"/>
    <col min="16137" max="16137" width="9" style="46" customWidth="1"/>
    <col min="16138" max="16138" width="15.453125" style="46" customWidth="1"/>
    <col min="16139" max="16139" width="18.81640625" style="46" customWidth="1"/>
    <col min="16140" max="16384" width="9.1796875" style="46"/>
  </cols>
  <sheetData>
    <row r="1" spans="2:11" ht="28.5" customHeight="1" x14ac:dyDescent="0.35">
      <c r="B1" s="313" t="s">
        <v>238</v>
      </c>
      <c r="C1" s="315" t="s">
        <v>241</v>
      </c>
    </row>
    <row r="2" spans="2:11" ht="22" x14ac:dyDescent="0.65">
      <c r="B2" s="329" t="s">
        <v>14</v>
      </c>
      <c r="C2" s="329"/>
      <c r="D2" s="330"/>
      <c r="E2" s="330"/>
      <c r="F2" s="330"/>
      <c r="G2" s="330"/>
      <c r="H2" s="330"/>
      <c r="I2" s="330"/>
      <c r="J2" s="330"/>
    </row>
    <row r="3" spans="2:11" customFormat="1" ht="22" x14ac:dyDescent="0.65">
      <c r="B3" s="1"/>
      <c r="C3" s="1"/>
      <c r="D3" s="1"/>
      <c r="E3" s="1"/>
    </row>
    <row r="4" spans="2:11" s="3" customFormat="1" ht="21" customHeight="1" x14ac:dyDescent="0.3">
      <c r="B4" s="284" t="s">
        <v>106</v>
      </c>
      <c r="C4" s="240"/>
      <c r="D4" s="173"/>
      <c r="F4" s="191"/>
    </row>
    <row r="5" spans="2:11" s="3" customFormat="1" ht="21" customHeight="1" x14ac:dyDescent="0.3">
      <c r="B5" s="284" t="s">
        <v>107</v>
      </c>
      <c r="C5" s="241"/>
      <c r="D5" s="190"/>
      <c r="E5" s="4"/>
    </row>
    <row r="6" spans="2:11" s="3" customFormat="1" ht="21" customHeight="1" x14ac:dyDescent="0.35">
      <c r="B6" s="285" t="s">
        <v>108</v>
      </c>
      <c r="C6" s="241" t="s">
        <v>109</v>
      </c>
      <c r="D6" s="190"/>
      <c r="E6" s="4"/>
    </row>
    <row r="7" spans="2:11" s="3" customFormat="1" ht="21" customHeight="1" x14ac:dyDescent="0.3">
      <c r="B7" s="284" t="s">
        <v>110</v>
      </c>
      <c r="C7" s="241"/>
      <c r="D7" s="190"/>
      <c r="E7" s="4"/>
    </row>
    <row r="8" spans="2:11" s="3" customFormat="1" ht="21" customHeight="1" x14ac:dyDescent="0.3">
      <c r="B8" s="284" t="s">
        <v>111</v>
      </c>
      <c r="C8" s="241"/>
      <c r="D8" s="190"/>
      <c r="E8" s="4"/>
    </row>
    <row r="9" spans="2:11" s="3" customFormat="1" ht="21" customHeight="1" x14ac:dyDescent="0.3">
      <c r="B9" s="284" t="s">
        <v>112</v>
      </c>
      <c r="C9" s="241"/>
      <c r="D9" s="190"/>
      <c r="E9" s="4"/>
    </row>
    <row r="10" spans="2:11" s="3" customFormat="1" ht="21" customHeight="1" x14ac:dyDescent="0.3">
      <c r="B10" s="284" t="s">
        <v>113</v>
      </c>
      <c r="C10" s="241"/>
      <c r="D10" s="190"/>
      <c r="E10" s="4"/>
    </row>
    <row r="11" spans="2:11" s="3" customFormat="1" ht="14" x14ac:dyDescent="0.3">
      <c r="C11" s="7"/>
      <c r="D11" s="8"/>
      <c r="E11" s="8"/>
    </row>
    <row r="12" spans="2:11" ht="16" thickBot="1" x14ac:dyDescent="0.4">
      <c r="B12" s="24" t="s">
        <v>16</v>
      </c>
      <c r="C12" s="49"/>
      <c r="D12" s="50"/>
      <c r="E12" s="50"/>
      <c r="F12" s="50"/>
      <c r="G12" s="50"/>
      <c r="H12" s="50"/>
      <c r="I12" s="50"/>
      <c r="J12" s="13"/>
      <c r="K12" s="51"/>
    </row>
    <row r="13" spans="2:11" ht="14.5" x14ac:dyDescent="0.35">
      <c r="B13" s="52"/>
      <c r="C13" s="48"/>
      <c r="D13" s="48"/>
      <c r="E13" s="48"/>
      <c r="F13" s="48"/>
      <c r="G13" s="48"/>
      <c r="H13" s="48"/>
      <c r="I13" s="48"/>
      <c r="J13"/>
    </row>
    <row r="14" spans="2:11" ht="14.5" x14ac:dyDescent="0.35">
      <c r="B14" s="53"/>
      <c r="C14" s="54"/>
      <c r="D14" s="55"/>
      <c r="E14" s="55"/>
      <c r="F14" s="55"/>
      <c r="G14" s="55"/>
      <c r="H14" s="55"/>
      <c r="I14" s="55"/>
      <c r="J14" s="55"/>
    </row>
    <row r="15" spans="2:11" ht="45.75" customHeight="1" x14ac:dyDescent="0.25">
      <c r="B15" s="56" t="s">
        <v>114</v>
      </c>
      <c r="C15" s="57" t="s">
        <v>115</v>
      </c>
      <c r="D15" s="56" t="s">
        <v>116</v>
      </c>
      <c r="E15" s="58" t="s">
        <v>117</v>
      </c>
      <c r="F15" s="56" t="s">
        <v>118</v>
      </c>
      <c r="G15" s="59" t="s">
        <v>119</v>
      </c>
      <c r="H15" s="60" t="s">
        <v>120</v>
      </c>
      <c r="I15" s="59" t="s">
        <v>121</v>
      </c>
      <c r="J15" s="56" t="s">
        <v>122</v>
      </c>
      <c r="K15" s="56" t="s">
        <v>123</v>
      </c>
    </row>
    <row r="16" spans="2:11" ht="23.25" customHeight="1" x14ac:dyDescent="0.3">
      <c r="B16" s="268"/>
      <c r="C16" s="269"/>
      <c r="D16" s="270"/>
      <c r="E16" s="271"/>
      <c r="F16" s="270"/>
      <c r="G16" s="272">
        <f t="shared" ref="G16:G51" si="0">D16+E16+F16</f>
        <v>0</v>
      </c>
      <c r="H16" s="273"/>
      <c r="I16" s="274"/>
      <c r="J16" s="275"/>
      <c r="K16" s="276">
        <f>ROUND((G16*H16*I16),0)</f>
        <v>0</v>
      </c>
    </row>
    <row r="17" spans="2:11" ht="23.25" customHeight="1" x14ac:dyDescent="0.3">
      <c r="B17" s="268"/>
      <c r="C17" s="269"/>
      <c r="D17" s="270"/>
      <c r="E17" s="271"/>
      <c r="F17" s="270"/>
      <c r="G17" s="272">
        <f t="shared" si="0"/>
        <v>0</v>
      </c>
      <c r="H17" s="273"/>
      <c r="I17" s="274"/>
      <c r="J17" s="275"/>
      <c r="K17" s="276">
        <f>ROUND((G17*H17*I17),0)</f>
        <v>0</v>
      </c>
    </row>
    <row r="18" spans="2:11" ht="23.25" customHeight="1" x14ac:dyDescent="0.3">
      <c r="B18" s="268"/>
      <c r="C18" s="269"/>
      <c r="D18" s="270"/>
      <c r="E18" s="271"/>
      <c r="F18" s="270"/>
      <c r="G18" s="272">
        <f t="shared" si="0"/>
        <v>0</v>
      </c>
      <c r="H18" s="273"/>
      <c r="I18" s="274"/>
      <c r="J18" s="275"/>
      <c r="K18" s="276">
        <f t="shared" ref="K18:K51" si="1">ROUND((G18*H18*I18),0)</f>
        <v>0</v>
      </c>
    </row>
    <row r="19" spans="2:11" ht="23.25" customHeight="1" x14ac:dyDescent="0.3">
      <c r="B19" s="268"/>
      <c r="C19" s="269"/>
      <c r="D19" s="270"/>
      <c r="E19" s="271"/>
      <c r="F19" s="270"/>
      <c r="G19" s="272">
        <f t="shared" si="0"/>
        <v>0</v>
      </c>
      <c r="H19" s="273"/>
      <c r="I19" s="274"/>
      <c r="J19" s="275"/>
      <c r="K19" s="276">
        <f t="shared" si="1"/>
        <v>0</v>
      </c>
    </row>
    <row r="20" spans="2:11" ht="23.25" customHeight="1" x14ac:dyDescent="0.3">
      <c r="B20" s="268"/>
      <c r="C20" s="269"/>
      <c r="D20" s="270"/>
      <c r="E20" s="271"/>
      <c r="F20" s="270"/>
      <c r="G20" s="272">
        <f t="shared" si="0"/>
        <v>0</v>
      </c>
      <c r="H20" s="273"/>
      <c r="I20" s="274"/>
      <c r="J20" s="275"/>
      <c r="K20" s="276">
        <f t="shared" si="1"/>
        <v>0</v>
      </c>
    </row>
    <row r="21" spans="2:11" ht="23.25" customHeight="1" x14ac:dyDescent="0.3">
      <c r="B21" s="268"/>
      <c r="C21" s="269"/>
      <c r="D21" s="270"/>
      <c r="E21" s="271"/>
      <c r="F21" s="270"/>
      <c r="G21" s="272">
        <f t="shared" si="0"/>
        <v>0</v>
      </c>
      <c r="H21" s="273"/>
      <c r="I21" s="274"/>
      <c r="J21" s="275"/>
      <c r="K21" s="276">
        <f t="shared" si="1"/>
        <v>0</v>
      </c>
    </row>
    <row r="22" spans="2:11" ht="23.25" customHeight="1" x14ac:dyDescent="0.3">
      <c r="B22" s="268"/>
      <c r="C22" s="269"/>
      <c r="D22" s="270"/>
      <c r="E22" s="271"/>
      <c r="F22" s="270"/>
      <c r="G22" s="272">
        <f t="shared" si="0"/>
        <v>0</v>
      </c>
      <c r="H22" s="273"/>
      <c r="I22" s="274"/>
      <c r="J22" s="275"/>
      <c r="K22" s="276">
        <f t="shared" si="1"/>
        <v>0</v>
      </c>
    </row>
    <row r="23" spans="2:11" ht="23.25" customHeight="1" x14ac:dyDescent="0.3">
      <c r="B23" s="268"/>
      <c r="C23" s="269"/>
      <c r="D23" s="270"/>
      <c r="E23" s="271"/>
      <c r="F23" s="270"/>
      <c r="G23" s="272">
        <f t="shared" si="0"/>
        <v>0</v>
      </c>
      <c r="H23" s="273"/>
      <c r="I23" s="274"/>
      <c r="J23" s="275"/>
      <c r="K23" s="276">
        <f t="shared" si="1"/>
        <v>0</v>
      </c>
    </row>
    <row r="24" spans="2:11" ht="23.25" customHeight="1" x14ac:dyDescent="0.3">
      <c r="B24" s="268"/>
      <c r="C24" s="269"/>
      <c r="D24" s="270"/>
      <c r="E24" s="271"/>
      <c r="F24" s="270"/>
      <c r="G24" s="272">
        <f t="shared" si="0"/>
        <v>0</v>
      </c>
      <c r="H24" s="273"/>
      <c r="I24" s="274"/>
      <c r="J24" s="275"/>
      <c r="K24" s="276">
        <f t="shared" si="1"/>
        <v>0</v>
      </c>
    </row>
    <row r="25" spans="2:11" ht="23.25" customHeight="1" x14ac:dyDescent="0.3">
      <c r="B25" s="268"/>
      <c r="C25" s="269"/>
      <c r="D25" s="270"/>
      <c r="E25" s="271"/>
      <c r="F25" s="270"/>
      <c r="G25" s="272">
        <f t="shared" si="0"/>
        <v>0</v>
      </c>
      <c r="H25" s="273"/>
      <c r="I25" s="274"/>
      <c r="J25" s="275"/>
      <c r="K25" s="276">
        <f t="shared" si="1"/>
        <v>0</v>
      </c>
    </row>
    <row r="26" spans="2:11" ht="23.25" customHeight="1" x14ac:dyDescent="0.3">
      <c r="B26" s="268"/>
      <c r="C26" s="269"/>
      <c r="D26" s="270"/>
      <c r="E26" s="271"/>
      <c r="F26" s="270"/>
      <c r="G26" s="272">
        <f t="shared" si="0"/>
        <v>0</v>
      </c>
      <c r="H26" s="273"/>
      <c r="I26" s="274"/>
      <c r="J26" s="275"/>
      <c r="K26" s="276">
        <f t="shared" si="1"/>
        <v>0</v>
      </c>
    </row>
    <row r="27" spans="2:11" ht="23.25" customHeight="1" x14ac:dyDescent="0.3">
      <c r="B27" s="268"/>
      <c r="C27" s="269"/>
      <c r="D27" s="270"/>
      <c r="E27" s="271"/>
      <c r="F27" s="270"/>
      <c r="G27" s="272">
        <f t="shared" si="0"/>
        <v>0</v>
      </c>
      <c r="H27" s="273"/>
      <c r="I27" s="274"/>
      <c r="J27" s="275"/>
      <c r="K27" s="276">
        <f t="shared" si="1"/>
        <v>0</v>
      </c>
    </row>
    <row r="28" spans="2:11" ht="23.25" customHeight="1" x14ac:dyDescent="0.3">
      <c r="B28" s="268"/>
      <c r="C28" s="269"/>
      <c r="D28" s="270"/>
      <c r="E28" s="271"/>
      <c r="F28" s="270"/>
      <c r="G28" s="272">
        <f t="shared" si="0"/>
        <v>0</v>
      </c>
      <c r="H28" s="273"/>
      <c r="I28" s="274"/>
      <c r="J28" s="275"/>
      <c r="K28" s="276">
        <f t="shared" si="1"/>
        <v>0</v>
      </c>
    </row>
    <row r="29" spans="2:11" ht="23.25" customHeight="1" x14ac:dyDescent="0.3">
      <c r="B29" s="268"/>
      <c r="C29" s="269"/>
      <c r="D29" s="270"/>
      <c r="E29" s="271"/>
      <c r="F29" s="270"/>
      <c r="G29" s="272">
        <f t="shared" si="0"/>
        <v>0</v>
      </c>
      <c r="H29" s="273"/>
      <c r="I29" s="274"/>
      <c r="J29" s="275"/>
      <c r="K29" s="276">
        <f t="shared" si="1"/>
        <v>0</v>
      </c>
    </row>
    <row r="30" spans="2:11" ht="23.25" customHeight="1" x14ac:dyDescent="0.3">
      <c r="B30" s="268"/>
      <c r="C30" s="269"/>
      <c r="D30" s="270"/>
      <c r="E30" s="271"/>
      <c r="F30" s="270"/>
      <c r="G30" s="272">
        <f t="shared" si="0"/>
        <v>0</v>
      </c>
      <c r="H30" s="273"/>
      <c r="I30" s="274"/>
      <c r="J30" s="275"/>
      <c r="K30" s="276">
        <f t="shared" si="1"/>
        <v>0</v>
      </c>
    </row>
    <row r="31" spans="2:11" ht="23.25" customHeight="1" x14ac:dyDescent="0.3">
      <c r="B31" s="268"/>
      <c r="C31" s="269"/>
      <c r="D31" s="270"/>
      <c r="E31" s="271"/>
      <c r="F31" s="270"/>
      <c r="G31" s="272">
        <f t="shared" si="0"/>
        <v>0</v>
      </c>
      <c r="H31" s="273"/>
      <c r="I31" s="274"/>
      <c r="J31" s="275"/>
      <c r="K31" s="276">
        <f t="shared" si="1"/>
        <v>0</v>
      </c>
    </row>
    <row r="32" spans="2:11" ht="23.25" customHeight="1" x14ac:dyDescent="0.3">
      <c r="B32" s="268"/>
      <c r="C32" s="269"/>
      <c r="D32" s="270"/>
      <c r="E32" s="271"/>
      <c r="F32" s="270"/>
      <c r="G32" s="272">
        <f t="shared" si="0"/>
        <v>0</v>
      </c>
      <c r="H32" s="273"/>
      <c r="I32" s="274"/>
      <c r="J32" s="275"/>
      <c r="K32" s="276">
        <f t="shared" si="1"/>
        <v>0</v>
      </c>
    </row>
    <row r="33" spans="2:11" ht="23.25" customHeight="1" x14ac:dyDescent="0.3">
      <c r="B33" s="268"/>
      <c r="C33" s="269"/>
      <c r="D33" s="270"/>
      <c r="E33" s="271"/>
      <c r="F33" s="270"/>
      <c r="G33" s="272">
        <f t="shared" si="0"/>
        <v>0</v>
      </c>
      <c r="H33" s="273"/>
      <c r="I33" s="274"/>
      <c r="J33" s="275"/>
      <c r="K33" s="276">
        <f t="shared" si="1"/>
        <v>0</v>
      </c>
    </row>
    <row r="34" spans="2:11" ht="23.25" customHeight="1" x14ac:dyDescent="0.3">
      <c r="B34" s="268"/>
      <c r="C34" s="269"/>
      <c r="D34" s="270"/>
      <c r="E34" s="271"/>
      <c r="F34" s="270"/>
      <c r="G34" s="272">
        <f t="shared" si="0"/>
        <v>0</v>
      </c>
      <c r="H34" s="273"/>
      <c r="I34" s="274"/>
      <c r="J34" s="275"/>
      <c r="K34" s="276">
        <f t="shared" si="1"/>
        <v>0</v>
      </c>
    </row>
    <row r="35" spans="2:11" ht="23.25" customHeight="1" x14ac:dyDescent="0.3">
      <c r="B35" s="268"/>
      <c r="C35" s="269"/>
      <c r="D35" s="270"/>
      <c r="E35" s="271"/>
      <c r="F35" s="270"/>
      <c r="G35" s="272">
        <f t="shared" si="0"/>
        <v>0</v>
      </c>
      <c r="H35" s="273"/>
      <c r="I35" s="274"/>
      <c r="J35" s="275"/>
      <c r="K35" s="276">
        <f t="shared" si="1"/>
        <v>0</v>
      </c>
    </row>
    <row r="36" spans="2:11" ht="23.25" customHeight="1" x14ac:dyDescent="0.3">
      <c r="B36" s="268"/>
      <c r="C36" s="269"/>
      <c r="D36" s="270"/>
      <c r="E36" s="271"/>
      <c r="F36" s="270"/>
      <c r="G36" s="272">
        <f t="shared" si="0"/>
        <v>0</v>
      </c>
      <c r="H36" s="273"/>
      <c r="I36" s="274"/>
      <c r="J36" s="275"/>
      <c r="K36" s="276">
        <f t="shared" si="1"/>
        <v>0</v>
      </c>
    </row>
    <row r="37" spans="2:11" ht="23.25" customHeight="1" x14ac:dyDescent="0.3">
      <c r="B37" s="268"/>
      <c r="C37" s="269"/>
      <c r="D37" s="270"/>
      <c r="E37" s="271"/>
      <c r="F37" s="270"/>
      <c r="G37" s="272">
        <f t="shared" si="0"/>
        <v>0</v>
      </c>
      <c r="H37" s="273"/>
      <c r="I37" s="274"/>
      <c r="J37" s="275"/>
      <c r="K37" s="276">
        <f t="shared" si="1"/>
        <v>0</v>
      </c>
    </row>
    <row r="38" spans="2:11" ht="23.25" customHeight="1" x14ac:dyDescent="0.3">
      <c r="B38" s="268"/>
      <c r="C38" s="269"/>
      <c r="D38" s="270"/>
      <c r="E38" s="271"/>
      <c r="F38" s="270"/>
      <c r="G38" s="272">
        <f t="shared" si="0"/>
        <v>0</v>
      </c>
      <c r="H38" s="273"/>
      <c r="I38" s="274"/>
      <c r="J38" s="275"/>
      <c r="K38" s="276">
        <f t="shared" si="1"/>
        <v>0</v>
      </c>
    </row>
    <row r="39" spans="2:11" ht="23.25" customHeight="1" x14ac:dyDescent="0.3">
      <c r="B39" s="268"/>
      <c r="C39" s="269"/>
      <c r="D39" s="270"/>
      <c r="E39" s="271"/>
      <c r="F39" s="270"/>
      <c r="G39" s="272">
        <f t="shared" si="0"/>
        <v>0</v>
      </c>
      <c r="H39" s="273"/>
      <c r="I39" s="274"/>
      <c r="J39" s="275"/>
      <c r="K39" s="276">
        <f t="shared" si="1"/>
        <v>0</v>
      </c>
    </row>
    <row r="40" spans="2:11" ht="23.25" customHeight="1" x14ac:dyDescent="0.3">
      <c r="B40" s="268"/>
      <c r="C40" s="269"/>
      <c r="D40" s="270"/>
      <c r="E40" s="271"/>
      <c r="F40" s="270"/>
      <c r="G40" s="272">
        <f t="shared" si="0"/>
        <v>0</v>
      </c>
      <c r="H40" s="273"/>
      <c r="I40" s="274"/>
      <c r="J40" s="275"/>
      <c r="K40" s="276">
        <f t="shared" si="1"/>
        <v>0</v>
      </c>
    </row>
    <row r="41" spans="2:11" ht="23.25" customHeight="1" x14ac:dyDescent="0.3">
      <c r="B41" s="268"/>
      <c r="C41" s="269"/>
      <c r="D41" s="270"/>
      <c r="E41" s="271"/>
      <c r="F41" s="270"/>
      <c r="G41" s="272">
        <f t="shared" si="0"/>
        <v>0</v>
      </c>
      <c r="H41" s="273"/>
      <c r="I41" s="274"/>
      <c r="J41" s="275"/>
      <c r="K41" s="276">
        <f t="shared" si="1"/>
        <v>0</v>
      </c>
    </row>
    <row r="42" spans="2:11" ht="23.25" customHeight="1" x14ac:dyDescent="0.3">
      <c r="B42" s="268"/>
      <c r="C42" s="269"/>
      <c r="D42" s="270"/>
      <c r="E42" s="271"/>
      <c r="F42" s="270"/>
      <c r="G42" s="272">
        <f t="shared" si="0"/>
        <v>0</v>
      </c>
      <c r="H42" s="273"/>
      <c r="I42" s="274"/>
      <c r="J42" s="275"/>
      <c r="K42" s="276">
        <f t="shared" si="1"/>
        <v>0</v>
      </c>
    </row>
    <row r="43" spans="2:11" ht="23.25" customHeight="1" x14ac:dyDescent="0.3">
      <c r="B43" s="268"/>
      <c r="C43" s="269"/>
      <c r="D43" s="270"/>
      <c r="E43" s="271"/>
      <c r="F43" s="270"/>
      <c r="G43" s="272">
        <f t="shared" si="0"/>
        <v>0</v>
      </c>
      <c r="H43" s="273"/>
      <c r="I43" s="274"/>
      <c r="J43" s="275"/>
      <c r="K43" s="276">
        <f t="shared" si="1"/>
        <v>0</v>
      </c>
    </row>
    <row r="44" spans="2:11" ht="23.25" customHeight="1" x14ac:dyDescent="0.3">
      <c r="B44" s="268"/>
      <c r="C44" s="269"/>
      <c r="D44" s="270"/>
      <c r="E44" s="271"/>
      <c r="F44" s="270"/>
      <c r="G44" s="272">
        <f t="shared" si="0"/>
        <v>0</v>
      </c>
      <c r="H44" s="273"/>
      <c r="I44" s="274"/>
      <c r="J44" s="275"/>
      <c r="K44" s="276">
        <f t="shared" si="1"/>
        <v>0</v>
      </c>
    </row>
    <row r="45" spans="2:11" ht="23.25" customHeight="1" x14ac:dyDescent="0.3">
      <c r="B45" s="268"/>
      <c r="C45" s="269"/>
      <c r="D45" s="270"/>
      <c r="E45" s="271"/>
      <c r="F45" s="270"/>
      <c r="G45" s="272">
        <f t="shared" si="0"/>
        <v>0</v>
      </c>
      <c r="H45" s="273"/>
      <c r="I45" s="274"/>
      <c r="J45" s="275"/>
      <c r="K45" s="276">
        <f t="shared" si="1"/>
        <v>0</v>
      </c>
    </row>
    <row r="46" spans="2:11" ht="23.25" customHeight="1" x14ac:dyDescent="0.3">
      <c r="B46" s="268"/>
      <c r="C46" s="269"/>
      <c r="D46" s="270"/>
      <c r="E46" s="271"/>
      <c r="F46" s="270"/>
      <c r="G46" s="272">
        <f t="shared" si="0"/>
        <v>0</v>
      </c>
      <c r="H46" s="273"/>
      <c r="I46" s="274"/>
      <c r="J46" s="275"/>
      <c r="K46" s="276">
        <f t="shared" si="1"/>
        <v>0</v>
      </c>
    </row>
    <row r="47" spans="2:11" ht="23.25" customHeight="1" x14ac:dyDescent="0.3">
      <c r="B47" s="268"/>
      <c r="C47" s="269"/>
      <c r="D47" s="270"/>
      <c r="E47" s="271"/>
      <c r="F47" s="270"/>
      <c r="G47" s="272">
        <f t="shared" si="0"/>
        <v>0</v>
      </c>
      <c r="H47" s="273"/>
      <c r="I47" s="274"/>
      <c r="J47" s="275"/>
      <c r="K47" s="276">
        <f t="shared" si="1"/>
        <v>0</v>
      </c>
    </row>
    <row r="48" spans="2:11" ht="23.25" customHeight="1" x14ac:dyDescent="0.3">
      <c r="B48" s="268"/>
      <c r="C48" s="269"/>
      <c r="D48" s="270"/>
      <c r="E48" s="271"/>
      <c r="F48" s="270"/>
      <c r="G48" s="272">
        <f t="shared" si="0"/>
        <v>0</v>
      </c>
      <c r="H48" s="273"/>
      <c r="I48" s="274"/>
      <c r="J48" s="275"/>
      <c r="K48" s="276">
        <f t="shared" si="1"/>
        <v>0</v>
      </c>
    </row>
    <row r="49" spans="2:11" ht="23.25" customHeight="1" x14ac:dyDescent="0.3">
      <c r="B49" s="268"/>
      <c r="C49" s="269"/>
      <c r="D49" s="270"/>
      <c r="E49" s="271"/>
      <c r="F49" s="270"/>
      <c r="G49" s="272">
        <f t="shared" si="0"/>
        <v>0</v>
      </c>
      <c r="H49" s="273"/>
      <c r="I49" s="274"/>
      <c r="J49" s="275"/>
      <c r="K49" s="276">
        <f t="shared" si="1"/>
        <v>0</v>
      </c>
    </row>
    <row r="50" spans="2:11" ht="23.25" customHeight="1" x14ac:dyDescent="0.3">
      <c r="B50" s="268"/>
      <c r="C50" s="269"/>
      <c r="D50" s="270"/>
      <c r="E50" s="271"/>
      <c r="F50" s="270"/>
      <c r="G50" s="272">
        <f t="shared" si="0"/>
        <v>0</v>
      </c>
      <c r="H50" s="273"/>
      <c r="I50" s="274"/>
      <c r="J50" s="275"/>
      <c r="K50" s="276">
        <f t="shared" si="1"/>
        <v>0</v>
      </c>
    </row>
    <row r="51" spans="2:11" ht="23.25" customHeight="1" x14ac:dyDescent="0.3">
      <c r="B51" s="268"/>
      <c r="C51" s="269"/>
      <c r="D51" s="270"/>
      <c r="E51" s="271"/>
      <c r="F51" s="270"/>
      <c r="G51" s="272">
        <f t="shared" si="0"/>
        <v>0</v>
      </c>
      <c r="H51" s="273"/>
      <c r="I51" s="274"/>
      <c r="J51" s="275"/>
      <c r="K51" s="276">
        <f t="shared" si="1"/>
        <v>0</v>
      </c>
    </row>
    <row r="52" spans="2:11" ht="15" customHeight="1" x14ac:dyDescent="0.25">
      <c r="B52" s="331" t="s">
        <v>125</v>
      </c>
      <c r="C52" s="332"/>
      <c r="D52" s="332"/>
      <c r="E52" s="332"/>
      <c r="F52" s="332"/>
      <c r="G52" s="332"/>
      <c r="H52" s="332"/>
      <c r="I52" s="332"/>
      <c r="J52" s="333"/>
      <c r="K52" s="242">
        <f>SUMIF(J16:J51,C187,Personnel!K16:K51)</f>
        <v>0</v>
      </c>
    </row>
    <row r="53" spans="2:11" ht="15" customHeight="1" x14ac:dyDescent="0.25">
      <c r="B53" s="331" t="s">
        <v>126</v>
      </c>
      <c r="C53" s="332"/>
      <c r="D53" s="332"/>
      <c r="E53" s="332"/>
      <c r="F53" s="332"/>
      <c r="G53" s="332"/>
      <c r="H53" s="332"/>
      <c r="I53" s="332"/>
      <c r="J53" s="333"/>
      <c r="K53" s="242">
        <f>SUMIF(J16:J51,C188,K16:K51)</f>
        <v>0</v>
      </c>
    </row>
    <row r="54" spans="2:11" ht="14" x14ac:dyDescent="0.3">
      <c r="B54" s="334" t="s">
        <v>127</v>
      </c>
      <c r="C54" s="335"/>
      <c r="D54" s="335"/>
      <c r="E54" s="335"/>
      <c r="F54" s="335"/>
      <c r="G54" s="335"/>
      <c r="H54" s="335"/>
      <c r="I54" s="335"/>
      <c r="J54" s="336"/>
      <c r="K54" s="242">
        <f>ROUND(SUM(K52:K53),0)</f>
        <v>0</v>
      </c>
    </row>
    <row r="55" spans="2:11" ht="14" x14ac:dyDescent="0.3">
      <c r="B55" s="61"/>
      <c r="C55" s="61"/>
      <c r="D55" s="61"/>
      <c r="E55" s="61"/>
      <c r="F55" s="61"/>
      <c r="G55" s="61"/>
      <c r="H55" s="61"/>
      <c r="I55" s="61"/>
      <c r="J55" s="62"/>
    </row>
    <row r="56" spans="2:11" ht="14.5" x14ac:dyDescent="0.35">
      <c r="B56" s="63"/>
      <c r="C56" s="63"/>
      <c r="D56"/>
      <c r="E56"/>
      <c r="F56"/>
      <c r="G56"/>
      <c r="H56" s="64"/>
      <c r="I56" s="64"/>
      <c r="J56" s="62"/>
    </row>
    <row r="57" spans="2:11" ht="18" customHeight="1" thickBot="1" x14ac:dyDescent="0.4">
      <c r="B57" s="65" t="s">
        <v>128</v>
      </c>
      <c r="C57" s="49"/>
      <c r="D57" s="337"/>
      <c r="E57" s="337"/>
      <c r="F57" s="337"/>
      <c r="G57" s="337"/>
      <c r="H57" s="337"/>
      <c r="I57" s="337"/>
      <c r="J57" s="66"/>
      <c r="K57" s="51"/>
    </row>
    <row r="58" spans="2:11" ht="18" customHeight="1" x14ac:dyDescent="0.45">
      <c r="B58" s="67"/>
      <c r="C58" s="68"/>
      <c r="D58" s="69"/>
      <c r="E58" s="69"/>
      <c r="F58" s="69"/>
      <c r="G58" s="69"/>
      <c r="H58" s="69"/>
      <c r="I58" s="69"/>
      <c r="J58" s="278" t="s">
        <v>129</v>
      </c>
    </row>
    <row r="59" spans="2:11" ht="21.75" customHeight="1" x14ac:dyDescent="0.35">
      <c r="E59" s="76"/>
      <c r="F59" s="77"/>
      <c r="G59" s="77"/>
      <c r="H59"/>
      <c r="I59"/>
      <c r="J59" s="157" t="s">
        <v>130</v>
      </c>
      <c r="K59" s="161">
        <v>0.12</v>
      </c>
    </row>
    <row r="60" spans="2:11" ht="21.75" customHeight="1" x14ac:dyDescent="0.3">
      <c r="F60" s="46" t="s">
        <v>131</v>
      </c>
      <c r="J60" s="157" t="s">
        <v>132</v>
      </c>
      <c r="K60" s="277"/>
    </row>
    <row r="61" spans="2:11" ht="21.75" customHeight="1" x14ac:dyDescent="0.25"/>
    <row r="62" spans="2:11" ht="21.75" customHeight="1" x14ac:dyDescent="0.3">
      <c r="G62" s="46" t="s">
        <v>131</v>
      </c>
      <c r="J62" s="158" t="s">
        <v>133</v>
      </c>
    </row>
    <row r="63" spans="2:11" ht="21.75" customHeight="1" thickBot="1" x14ac:dyDescent="0.35">
      <c r="J63" s="157" t="s">
        <v>134</v>
      </c>
      <c r="K63" s="79">
        <f>IF(K59&gt;0,K52*K59,(K60*(K52/K54)))</f>
        <v>0</v>
      </c>
    </row>
    <row r="64" spans="2:11" ht="21.75" customHeight="1" thickBot="1" x14ac:dyDescent="0.35">
      <c r="J64" s="157" t="s">
        <v>135</v>
      </c>
      <c r="K64" s="79">
        <f>IF(K59&gt;0,K53*K59,(K60*(K53/K54)))</f>
        <v>0</v>
      </c>
    </row>
    <row r="65" spans="1:11" ht="21.75" customHeight="1" x14ac:dyDescent="0.3">
      <c r="J65" s="157" t="s">
        <v>136</v>
      </c>
      <c r="K65" s="80">
        <f>SUM(K63:K64)</f>
        <v>0</v>
      </c>
    </row>
    <row r="66" spans="1:11" ht="18" customHeight="1" x14ac:dyDescent="0.45">
      <c r="B66" s="71" t="s">
        <v>137</v>
      </c>
      <c r="C66" s="68"/>
      <c r="D66" s="71"/>
      <c r="E66" s="69"/>
      <c r="F66" s="69"/>
      <c r="G66" s="69"/>
      <c r="H66" s="69"/>
      <c r="I66" s="69"/>
      <c r="J66" s="70"/>
    </row>
    <row r="67" spans="1:11" ht="14.25" customHeight="1" x14ac:dyDescent="0.3">
      <c r="B67" s="320"/>
      <c r="C67" s="321"/>
      <c r="D67" s="321"/>
      <c r="E67" s="321"/>
      <c r="F67" s="321"/>
      <c r="G67" s="321"/>
      <c r="H67" s="322"/>
      <c r="I67" s="72"/>
      <c r="J67" s="73"/>
    </row>
    <row r="68" spans="1:11" ht="12.75" customHeight="1" x14ac:dyDescent="0.3">
      <c r="B68" s="323"/>
      <c r="C68" s="324"/>
      <c r="D68" s="324"/>
      <c r="E68" s="324"/>
      <c r="F68" s="324"/>
      <c r="G68" s="324"/>
      <c r="H68" s="325"/>
      <c r="I68" s="72"/>
      <c r="J68" s="74"/>
    </row>
    <row r="69" spans="1:11" ht="13.5" customHeight="1" x14ac:dyDescent="0.3">
      <c r="B69" s="323"/>
      <c r="C69" s="324"/>
      <c r="D69" s="324"/>
      <c r="E69" s="324"/>
      <c r="F69" s="324"/>
      <c r="G69" s="324"/>
      <c r="H69" s="325"/>
      <c r="I69" s="72"/>
      <c r="J69" s="75"/>
    </row>
    <row r="70" spans="1:11" ht="12.75" customHeight="1" x14ac:dyDescent="0.25">
      <c r="B70" s="323"/>
      <c r="C70" s="324"/>
      <c r="D70" s="324"/>
      <c r="E70" s="324"/>
      <c r="F70" s="324"/>
      <c r="G70" s="324"/>
      <c r="H70" s="325"/>
      <c r="I70" s="72"/>
    </row>
    <row r="71" spans="1:11" ht="12.75" customHeight="1" x14ac:dyDescent="0.25">
      <c r="B71" s="326"/>
      <c r="C71" s="327"/>
      <c r="D71" s="327"/>
      <c r="E71" s="327"/>
      <c r="F71" s="327"/>
      <c r="G71" s="327"/>
      <c r="H71" s="328"/>
      <c r="I71" s="72"/>
    </row>
    <row r="72" spans="1:11" s="195" customFormat="1" ht="14.5" x14ac:dyDescent="0.35">
      <c r="D72" s="76"/>
      <c r="E72" s="76"/>
      <c r="F72" s="196"/>
      <c r="G72" s="196"/>
      <c r="H72"/>
      <c r="I72"/>
      <c r="J72" s="78"/>
    </row>
    <row r="73" spans="1:11" customFormat="1" ht="14.5" x14ac:dyDescent="0.35">
      <c r="A73" s="195"/>
      <c r="B73" s="156"/>
    </row>
    <row r="74" spans="1:11" customFormat="1" ht="14.5" x14ac:dyDescent="0.35">
      <c r="A74" s="195"/>
      <c r="B74" s="156"/>
    </row>
    <row r="75" spans="1:11" customFormat="1" ht="14.5" x14ac:dyDescent="0.35">
      <c r="A75" s="195"/>
      <c r="B75" s="156"/>
    </row>
    <row r="76" spans="1:11" s="195" customFormat="1" x14ac:dyDescent="0.25"/>
    <row r="77" spans="1:11" s="195" customFormat="1" x14ac:dyDescent="0.25"/>
    <row r="78" spans="1:11" s="195" customFormat="1" x14ac:dyDescent="0.25"/>
    <row r="79" spans="1:11" s="195" customFormat="1" x14ac:dyDescent="0.25"/>
    <row r="80" spans="1:11" s="195" customFormat="1" x14ac:dyDescent="0.25"/>
    <row r="81" s="195" customFormat="1" x14ac:dyDescent="0.25"/>
    <row r="82" s="195" customFormat="1" x14ac:dyDescent="0.25"/>
    <row r="83" s="195" customFormat="1" x14ac:dyDescent="0.25"/>
    <row r="84" s="195" customFormat="1" x14ac:dyDescent="0.25"/>
    <row r="85" s="195" customFormat="1" x14ac:dyDescent="0.25"/>
    <row r="86" s="195" customFormat="1" x14ac:dyDescent="0.25"/>
    <row r="87" s="195" customFormat="1" x14ac:dyDescent="0.25"/>
    <row r="88" s="195" customFormat="1" x14ac:dyDescent="0.25"/>
    <row r="89" s="195" customFormat="1" x14ac:dyDescent="0.25"/>
    <row r="90" s="195" customFormat="1" x14ac:dyDescent="0.25"/>
    <row r="91" s="195" customFormat="1" x14ac:dyDescent="0.25"/>
    <row r="92" s="195" customFormat="1" x14ac:dyDescent="0.25"/>
    <row r="93" s="195" customFormat="1" x14ac:dyDescent="0.25"/>
    <row r="94" s="195" customFormat="1" x14ac:dyDescent="0.25"/>
    <row r="95" s="195" customFormat="1" x14ac:dyDescent="0.25"/>
    <row r="96" s="195" customFormat="1" x14ac:dyDescent="0.25"/>
    <row r="97" s="195" customFormat="1" x14ac:dyDescent="0.25"/>
    <row r="98" s="195" customFormat="1" x14ac:dyDescent="0.25"/>
    <row r="99" s="195" customFormat="1" x14ac:dyDescent="0.25"/>
    <row r="100" s="195" customFormat="1" x14ac:dyDescent="0.25"/>
    <row r="101" s="195" customFormat="1" x14ac:dyDescent="0.25"/>
    <row r="102" s="195" customFormat="1" x14ac:dyDescent="0.25"/>
    <row r="103" s="195" customFormat="1" x14ac:dyDescent="0.25"/>
    <row r="104" s="195" customFormat="1" x14ac:dyDescent="0.25"/>
    <row r="105" s="195" customFormat="1" x14ac:dyDescent="0.25"/>
    <row r="106" s="195" customFormat="1" x14ac:dyDescent="0.25"/>
    <row r="107" s="195" customFormat="1" x14ac:dyDescent="0.25"/>
    <row r="108" s="195" customFormat="1" x14ac:dyDescent="0.25"/>
    <row r="109" s="195" customFormat="1" x14ac:dyDescent="0.25"/>
    <row r="110" s="195" customFormat="1" x14ac:dyDescent="0.25"/>
    <row r="111" s="195" customFormat="1" x14ac:dyDescent="0.25"/>
    <row r="112" s="195" customFormat="1" x14ac:dyDescent="0.25"/>
    <row r="113" s="195" customFormat="1" x14ac:dyDescent="0.25"/>
    <row r="114" s="195" customFormat="1" x14ac:dyDescent="0.25"/>
    <row r="115" s="195" customFormat="1" x14ac:dyDescent="0.25"/>
    <row r="116" s="195" customFormat="1" x14ac:dyDescent="0.25"/>
    <row r="117" s="195" customFormat="1" x14ac:dyDescent="0.25"/>
    <row r="118" s="195" customFormat="1" x14ac:dyDescent="0.25"/>
    <row r="119" s="195" customFormat="1" x14ac:dyDescent="0.25"/>
    <row r="120" s="195" customFormat="1" x14ac:dyDescent="0.25"/>
    <row r="121" s="195" customFormat="1" x14ac:dyDescent="0.25"/>
    <row r="122" s="195" customFormat="1" x14ac:dyDescent="0.25"/>
    <row r="123" s="195" customFormat="1" x14ac:dyDescent="0.25"/>
    <row r="124" s="195" customFormat="1" x14ac:dyDescent="0.25"/>
    <row r="125" s="195" customFormat="1" x14ac:dyDescent="0.25"/>
    <row r="126" s="195" customFormat="1" x14ac:dyDescent="0.25"/>
    <row r="127" s="195" customFormat="1" x14ac:dyDescent="0.25"/>
    <row r="128" s="195" customFormat="1" x14ac:dyDescent="0.25"/>
    <row r="129" s="195" customFormat="1" x14ac:dyDescent="0.25"/>
    <row r="130" s="195" customFormat="1" x14ac:dyDescent="0.25"/>
    <row r="131" s="195" customFormat="1" x14ac:dyDescent="0.25"/>
    <row r="132" s="195" customFormat="1" x14ac:dyDescent="0.25"/>
    <row r="133" s="195" customFormat="1" x14ac:dyDescent="0.25"/>
    <row r="134" s="195" customFormat="1" x14ac:dyDescent="0.25"/>
    <row r="135" s="195" customFormat="1" x14ac:dyDescent="0.25"/>
    <row r="136" s="195" customFormat="1" x14ac:dyDescent="0.25"/>
    <row r="137" s="195" customFormat="1" x14ac:dyDescent="0.25"/>
    <row r="138" s="195" customFormat="1" x14ac:dyDescent="0.25"/>
    <row r="139" s="195" customFormat="1" x14ac:dyDescent="0.25"/>
    <row r="140" s="195" customFormat="1" x14ac:dyDescent="0.25"/>
    <row r="141" s="195" customFormat="1" x14ac:dyDescent="0.25"/>
    <row r="142" s="195" customFormat="1" x14ac:dyDescent="0.25"/>
    <row r="143" s="195" customFormat="1" x14ac:dyDescent="0.25"/>
    <row r="144" s="195" customFormat="1" x14ac:dyDescent="0.25"/>
    <row r="145" s="195" customFormat="1" x14ac:dyDescent="0.25"/>
    <row r="146" s="195" customFormat="1" x14ac:dyDescent="0.25"/>
    <row r="147" s="195" customFormat="1" x14ac:dyDescent="0.25"/>
    <row r="148" s="195" customFormat="1" x14ac:dyDescent="0.25"/>
    <row r="149" s="195" customFormat="1" x14ac:dyDescent="0.25"/>
    <row r="150" s="195" customFormat="1" x14ac:dyDescent="0.25"/>
    <row r="151" s="195" customFormat="1" x14ac:dyDescent="0.25"/>
    <row r="152" s="195" customFormat="1" x14ac:dyDescent="0.25"/>
    <row r="153" s="195" customFormat="1" x14ac:dyDescent="0.25"/>
    <row r="154" s="195" customFormat="1" x14ac:dyDescent="0.25"/>
    <row r="155" s="195" customFormat="1" x14ac:dyDescent="0.25"/>
    <row r="156" s="195" customFormat="1" x14ac:dyDescent="0.25"/>
    <row r="157" s="195" customFormat="1" x14ac:dyDescent="0.25"/>
    <row r="158" s="195" customFormat="1" x14ac:dyDescent="0.25"/>
    <row r="159" s="195" customFormat="1" x14ac:dyDescent="0.25"/>
    <row r="160" s="195" customFormat="1" x14ac:dyDescent="0.25"/>
    <row r="161" s="195" customFormat="1" x14ac:dyDescent="0.25"/>
    <row r="162" s="195" customFormat="1" x14ac:dyDescent="0.25"/>
    <row r="163" s="195" customFormat="1" x14ac:dyDescent="0.25"/>
    <row r="164" s="195" customFormat="1" x14ac:dyDescent="0.25"/>
    <row r="165" s="195" customFormat="1" x14ac:dyDescent="0.25"/>
    <row r="166" s="195" customFormat="1" x14ac:dyDescent="0.25"/>
    <row r="167" s="195" customFormat="1" x14ac:dyDescent="0.25"/>
    <row r="168" s="195" customFormat="1" x14ac:dyDescent="0.25"/>
    <row r="169" s="195" customFormat="1" x14ac:dyDescent="0.25"/>
    <row r="170" s="195" customFormat="1" x14ac:dyDescent="0.25"/>
    <row r="171" s="195" customFormat="1" x14ac:dyDescent="0.25"/>
    <row r="172" s="195" customFormat="1" x14ac:dyDescent="0.25"/>
    <row r="173" s="195" customFormat="1" x14ac:dyDescent="0.25"/>
    <row r="174" s="195" customFormat="1" x14ac:dyDescent="0.25"/>
    <row r="175" s="195" customFormat="1" x14ac:dyDescent="0.25"/>
    <row r="176" s="195" customFormat="1" x14ac:dyDescent="0.25"/>
    <row r="177" spans="2:3" s="195" customFormat="1" x14ac:dyDescent="0.25"/>
    <row r="178" spans="2:3" s="195" customFormat="1" x14ac:dyDescent="0.25"/>
    <row r="179" spans="2:3" s="195" customFormat="1" x14ac:dyDescent="0.25"/>
    <row r="180" spans="2:3" s="195" customFormat="1" ht="15.5" x14ac:dyDescent="0.35">
      <c r="B180" s="282" t="s">
        <v>138</v>
      </c>
      <c r="C180" s="282"/>
    </row>
    <row r="181" spans="2:3" s="195" customFormat="1" ht="15.5" x14ac:dyDescent="0.35">
      <c r="B181" s="282"/>
      <c r="C181" s="282"/>
    </row>
    <row r="182" spans="2:3" s="195" customFormat="1" ht="15.5" x14ac:dyDescent="0.35">
      <c r="B182" s="282"/>
      <c r="C182" s="282"/>
    </row>
    <row r="183" spans="2:3" s="195" customFormat="1" ht="15.5" x14ac:dyDescent="0.35">
      <c r="B183" s="282"/>
      <c r="C183" s="282"/>
    </row>
    <row r="184" spans="2:3" s="195" customFormat="1" ht="15.5" x14ac:dyDescent="0.35">
      <c r="B184" s="282"/>
      <c r="C184" s="282"/>
    </row>
    <row r="185" spans="2:3" s="195" customFormat="1" ht="15.5" x14ac:dyDescent="0.35">
      <c r="B185" s="282"/>
      <c r="C185" s="282"/>
    </row>
    <row r="186" spans="2:3" s="195" customFormat="1" ht="15.5" x14ac:dyDescent="0.35">
      <c r="B186" s="283">
        <v>1</v>
      </c>
      <c r="C186" s="282" t="s">
        <v>239</v>
      </c>
    </row>
    <row r="187" spans="2:3" s="195" customFormat="1" ht="15.5" x14ac:dyDescent="0.35">
      <c r="B187" s="283">
        <v>2</v>
      </c>
      <c r="C187" s="282" t="s">
        <v>124</v>
      </c>
    </row>
    <row r="188" spans="2:3" s="195" customFormat="1" ht="15.5" x14ac:dyDescent="0.35">
      <c r="B188" s="283">
        <v>3</v>
      </c>
      <c r="C188" s="282" t="s">
        <v>139</v>
      </c>
    </row>
    <row r="189" spans="2:3" s="195" customFormat="1" ht="15.5" x14ac:dyDescent="0.35">
      <c r="B189" s="283">
        <v>4</v>
      </c>
      <c r="C189" s="282"/>
    </row>
    <row r="190" spans="2:3" s="195" customFormat="1" ht="15.5" x14ac:dyDescent="0.35">
      <c r="B190" s="283">
        <v>5</v>
      </c>
      <c r="C190" s="282"/>
    </row>
    <row r="191" spans="2:3" s="195" customFormat="1" ht="15.5" x14ac:dyDescent="0.35">
      <c r="B191" s="283">
        <v>6</v>
      </c>
      <c r="C191" s="282"/>
    </row>
    <row r="192" spans="2:3" s="195" customFormat="1" ht="15.5" x14ac:dyDescent="0.35">
      <c r="B192" s="283">
        <v>7</v>
      </c>
      <c r="C192" s="282"/>
    </row>
    <row r="193" spans="2:3" s="195" customFormat="1" ht="15.5" x14ac:dyDescent="0.35">
      <c r="B193" s="283">
        <v>8</v>
      </c>
      <c r="C193" s="282"/>
    </row>
    <row r="194" spans="2:3" s="195" customFormat="1" ht="15.5" x14ac:dyDescent="0.35">
      <c r="B194" s="283">
        <v>9</v>
      </c>
      <c r="C194" s="282"/>
    </row>
    <row r="195" spans="2:3" s="195" customFormat="1" ht="15.5" x14ac:dyDescent="0.35">
      <c r="B195" s="283">
        <v>10</v>
      </c>
      <c r="C195" s="282"/>
    </row>
    <row r="196" spans="2:3" s="195" customFormat="1" ht="15.5" x14ac:dyDescent="0.35">
      <c r="B196" s="283">
        <v>11</v>
      </c>
      <c r="C196" s="282"/>
    </row>
    <row r="197" spans="2:3" s="195" customFormat="1" ht="15.5" x14ac:dyDescent="0.35">
      <c r="B197" s="283" t="s">
        <v>140</v>
      </c>
      <c r="C197" s="282"/>
    </row>
    <row r="198" spans="2:3" s="195" customFormat="1" x14ac:dyDescent="0.25"/>
    <row r="199" spans="2:3" s="195" customFormat="1" x14ac:dyDescent="0.25"/>
    <row r="200" spans="2:3" s="195" customFormat="1" x14ac:dyDescent="0.25"/>
    <row r="201" spans="2:3" s="195" customFormat="1" x14ac:dyDescent="0.25"/>
    <row r="202" spans="2:3" s="195" customFormat="1" x14ac:dyDescent="0.25"/>
    <row r="203" spans="2:3" s="195" customFormat="1" x14ac:dyDescent="0.25"/>
    <row r="204" spans="2:3" s="195" customFormat="1" x14ac:dyDescent="0.25"/>
    <row r="205" spans="2:3" s="195" customFormat="1" x14ac:dyDescent="0.25"/>
    <row r="206" spans="2:3" s="195" customFormat="1" x14ac:dyDescent="0.25"/>
    <row r="207" spans="2:3" s="195" customFormat="1" x14ac:dyDescent="0.25"/>
  </sheetData>
  <sheetProtection algorithmName="SHA-512" hashValue="C/IWSafhqeV9Q7VdxfSDd3bWUg668h0yOdbPuZMRJh19ThhmPJxMfook29vmwJjur28JS1p/XW05mgczMmqNog==" saltValue="Jm2WO2Ug9BxBhWutJthTmw==" spinCount="100000" sheet="1" formatRows="0" insertRows="0" selectLockedCells="1"/>
  <sortState xmlns:xlrd2="http://schemas.microsoft.com/office/spreadsheetml/2017/richdata2" ref="A195:B205">
    <sortCondition ref="B195"/>
  </sortState>
  <mergeCells count="6">
    <mergeCell ref="B67:H71"/>
    <mergeCell ref="B2:J2"/>
    <mergeCell ref="B52:J52"/>
    <mergeCell ref="B53:J53"/>
    <mergeCell ref="B54:J54"/>
    <mergeCell ref="D57:I57"/>
  </mergeCells>
  <dataValidations count="2">
    <dataValidation type="list" allowBlank="1" showInputMessage="1" showErrorMessage="1" sqref="C7" xr:uid="{00000000-0002-0000-0000-000000000000}">
      <formula1>$B$185:$B$197</formula1>
    </dataValidation>
    <dataValidation type="list" allowBlank="1" showInputMessage="1" showErrorMessage="1" sqref="J16:J51" xr:uid="{00000000-0002-0000-0000-000001000000}">
      <formula1>$C$186:$C$188</formula1>
    </dataValidation>
  </dataValidations>
  <hyperlinks>
    <hyperlink ref="F6" r:id="rId1" display="http://www.dshs.state.tx.us/contracts/cfpm.shtm" xr:uid="{00000000-0004-0000-0000-000000000000}"/>
  </hyperlinks>
  <pageMargins left="0.7" right="0.7" top="0.75" bottom="0.75" header="0.3" footer="0.3"/>
  <pageSetup scale="44" orientation="landscape"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N173"/>
  <sheetViews>
    <sheetView zoomScale="75" zoomScaleNormal="75" workbookViewId="0">
      <selection activeCell="C1" sqref="C1"/>
    </sheetView>
  </sheetViews>
  <sheetFormatPr defaultRowHeight="14.5" x14ac:dyDescent="0.35"/>
  <cols>
    <col min="1" max="1" width="3.54296875" style="81" customWidth="1"/>
    <col min="2" max="2" width="55.453125" style="81" customWidth="1"/>
    <col min="3" max="3" width="98.54296875" style="81" customWidth="1"/>
    <col min="4" max="4" width="18.81640625" style="81" customWidth="1"/>
    <col min="5" max="5" width="13.81640625" style="81" customWidth="1"/>
    <col min="6" max="6" width="12.453125" style="81" bestFit="1" customWidth="1"/>
    <col min="7" max="7" width="18.54296875" style="81" customWidth="1"/>
    <col min="8" max="8" width="26.1796875" style="81" customWidth="1"/>
    <col min="9" max="9" width="24.453125" style="81" customWidth="1"/>
    <col min="10" max="11" width="13.81640625" style="81" bestFit="1" customWidth="1"/>
    <col min="12" max="12" width="26.453125" style="81" customWidth="1"/>
    <col min="13" max="13" width="25.81640625" style="81" customWidth="1"/>
    <col min="14" max="256" width="9.1796875" style="81"/>
    <col min="257" max="257" width="3.54296875" style="81" customWidth="1"/>
    <col min="258" max="258" width="55.453125" style="81" customWidth="1"/>
    <col min="259" max="259" width="59.54296875" style="81" customWidth="1"/>
    <col min="260" max="260" width="17.81640625" style="81" bestFit="1" customWidth="1"/>
    <col min="261" max="261" width="13.81640625" style="81" customWidth="1"/>
    <col min="262" max="262" width="12.453125" style="81" bestFit="1" customWidth="1"/>
    <col min="263" max="263" width="18.54296875" style="81" customWidth="1"/>
    <col min="264" max="264" width="14.54296875" style="81" customWidth="1"/>
    <col min="265" max="267" width="13.81640625" style="81" bestFit="1" customWidth="1"/>
    <col min="268" max="268" width="11.81640625" style="81" customWidth="1"/>
    <col min="269" max="269" width="10.54296875" style="81" bestFit="1" customWidth="1"/>
    <col min="270" max="512" width="9.1796875" style="81"/>
    <col min="513" max="513" width="3.54296875" style="81" customWidth="1"/>
    <col min="514" max="514" width="55.453125" style="81" customWidth="1"/>
    <col min="515" max="515" width="59.54296875" style="81" customWidth="1"/>
    <col min="516" max="516" width="17.81640625" style="81" bestFit="1" customWidth="1"/>
    <col min="517" max="517" width="13.81640625" style="81" customWidth="1"/>
    <col min="518" max="518" width="12.453125" style="81" bestFit="1" customWidth="1"/>
    <col min="519" max="519" width="18.54296875" style="81" customWidth="1"/>
    <col min="520" max="520" width="14.54296875" style="81" customWidth="1"/>
    <col min="521" max="523" width="13.81640625" style="81" bestFit="1" customWidth="1"/>
    <col min="524" max="524" width="11.81640625" style="81" customWidth="1"/>
    <col min="525" max="525" width="10.54296875" style="81" bestFit="1" customWidth="1"/>
    <col min="526" max="768" width="9.1796875" style="81"/>
    <col min="769" max="769" width="3.54296875" style="81" customWidth="1"/>
    <col min="770" max="770" width="55.453125" style="81" customWidth="1"/>
    <col min="771" max="771" width="59.54296875" style="81" customWidth="1"/>
    <col min="772" max="772" width="17.81640625" style="81" bestFit="1" customWidth="1"/>
    <col min="773" max="773" width="13.81640625" style="81" customWidth="1"/>
    <col min="774" max="774" width="12.453125" style="81" bestFit="1" customWidth="1"/>
    <col min="775" max="775" width="18.54296875" style="81" customWidth="1"/>
    <col min="776" max="776" width="14.54296875" style="81" customWidth="1"/>
    <col min="777" max="779" width="13.81640625" style="81" bestFit="1" customWidth="1"/>
    <col min="780" max="780" width="11.81640625" style="81" customWidth="1"/>
    <col min="781" max="781" width="10.54296875" style="81" bestFit="1" customWidth="1"/>
    <col min="782" max="1024" width="9.1796875" style="81"/>
    <col min="1025" max="1025" width="3.54296875" style="81" customWidth="1"/>
    <col min="1026" max="1026" width="55.453125" style="81" customWidth="1"/>
    <col min="1027" max="1027" width="59.54296875" style="81" customWidth="1"/>
    <col min="1028" max="1028" width="17.81640625" style="81" bestFit="1" customWidth="1"/>
    <col min="1029" max="1029" width="13.81640625" style="81" customWidth="1"/>
    <col min="1030" max="1030" width="12.453125" style="81" bestFit="1" customWidth="1"/>
    <col min="1031" max="1031" width="18.54296875" style="81" customWidth="1"/>
    <col min="1032" max="1032" width="14.54296875" style="81" customWidth="1"/>
    <col min="1033" max="1035" width="13.81640625" style="81" bestFit="1" customWidth="1"/>
    <col min="1036" max="1036" width="11.81640625" style="81" customWidth="1"/>
    <col min="1037" max="1037" width="10.54296875" style="81" bestFit="1" customWidth="1"/>
    <col min="1038" max="1280" width="9.1796875" style="81"/>
    <col min="1281" max="1281" width="3.54296875" style="81" customWidth="1"/>
    <col min="1282" max="1282" width="55.453125" style="81" customWidth="1"/>
    <col min="1283" max="1283" width="59.54296875" style="81" customWidth="1"/>
    <col min="1284" max="1284" width="17.81640625" style="81" bestFit="1" customWidth="1"/>
    <col min="1285" max="1285" width="13.81640625" style="81" customWidth="1"/>
    <col min="1286" max="1286" width="12.453125" style="81" bestFit="1" customWidth="1"/>
    <col min="1287" max="1287" width="18.54296875" style="81" customWidth="1"/>
    <col min="1288" max="1288" width="14.54296875" style="81" customWidth="1"/>
    <col min="1289" max="1291" width="13.81640625" style="81" bestFit="1" customWidth="1"/>
    <col min="1292" max="1292" width="11.81640625" style="81" customWidth="1"/>
    <col min="1293" max="1293" width="10.54296875" style="81" bestFit="1" customWidth="1"/>
    <col min="1294" max="1536" width="9.1796875" style="81"/>
    <col min="1537" max="1537" width="3.54296875" style="81" customWidth="1"/>
    <col min="1538" max="1538" width="55.453125" style="81" customWidth="1"/>
    <col min="1539" max="1539" width="59.54296875" style="81" customWidth="1"/>
    <col min="1540" max="1540" width="17.81640625" style="81" bestFit="1" customWidth="1"/>
    <col min="1541" max="1541" width="13.81640625" style="81" customWidth="1"/>
    <col min="1542" max="1542" width="12.453125" style="81" bestFit="1" customWidth="1"/>
    <col min="1543" max="1543" width="18.54296875" style="81" customWidth="1"/>
    <col min="1544" max="1544" width="14.54296875" style="81" customWidth="1"/>
    <col min="1545" max="1547" width="13.81640625" style="81" bestFit="1" customWidth="1"/>
    <col min="1548" max="1548" width="11.81640625" style="81" customWidth="1"/>
    <col min="1549" max="1549" width="10.54296875" style="81" bestFit="1" customWidth="1"/>
    <col min="1550" max="1792" width="9.1796875" style="81"/>
    <col min="1793" max="1793" width="3.54296875" style="81" customWidth="1"/>
    <col min="1794" max="1794" width="55.453125" style="81" customWidth="1"/>
    <col min="1795" max="1795" width="59.54296875" style="81" customWidth="1"/>
    <col min="1796" max="1796" width="17.81640625" style="81" bestFit="1" customWidth="1"/>
    <col min="1797" max="1797" width="13.81640625" style="81" customWidth="1"/>
    <col min="1798" max="1798" width="12.453125" style="81" bestFit="1" customWidth="1"/>
    <col min="1799" max="1799" width="18.54296875" style="81" customWidth="1"/>
    <col min="1800" max="1800" width="14.54296875" style="81" customWidth="1"/>
    <col min="1801" max="1803" width="13.81640625" style="81" bestFit="1" customWidth="1"/>
    <col min="1804" max="1804" width="11.81640625" style="81" customWidth="1"/>
    <col min="1805" max="1805" width="10.54296875" style="81" bestFit="1" customWidth="1"/>
    <col min="1806" max="2048" width="9.1796875" style="81"/>
    <col min="2049" max="2049" width="3.54296875" style="81" customWidth="1"/>
    <col min="2050" max="2050" width="55.453125" style="81" customWidth="1"/>
    <col min="2051" max="2051" width="59.54296875" style="81" customWidth="1"/>
    <col min="2052" max="2052" width="17.81640625" style="81" bestFit="1" customWidth="1"/>
    <col min="2053" max="2053" width="13.81640625" style="81" customWidth="1"/>
    <col min="2054" max="2054" width="12.453125" style="81" bestFit="1" customWidth="1"/>
    <col min="2055" max="2055" width="18.54296875" style="81" customWidth="1"/>
    <col min="2056" max="2056" width="14.54296875" style="81" customWidth="1"/>
    <col min="2057" max="2059" width="13.81640625" style="81" bestFit="1" customWidth="1"/>
    <col min="2060" max="2060" width="11.81640625" style="81" customWidth="1"/>
    <col min="2061" max="2061" width="10.54296875" style="81" bestFit="1" customWidth="1"/>
    <col min="2062" max="2304" width="9.1796875" style="81"/>
    <col min="2305" max="2305" width="3.54296875" style="81" customWidth="1"/>
    <col min="2306" max="2306" width="55.453125" style="81" customWidth="1"/>
    <col min="2307" max="2307" width="59.54296875" style="81" customWidth="1"/>
    <col min="2308" max="2308" width="17.81640625" style="81" bestFit="1" customWidth="1"/>
    <col min="2309" max="2309" width="13.81640625" style="81" customWidth="1"/>
    <col min="2310" max="2310" width="12.453125" style="81" bestFit="1" customWidth="1"/>
    <col min="2311" max="2311" width="18.54296875" style="81" customWidth="1"/>
    <col min="2312" max="2312" width="14.54296875" style="81" customWidth="1"/>
    <col min="2313" max="2315" width="13.81640625" style="81" bestFit="1" customWidth="1"/>
    <col min="2316" max="2316" width="11.81640625" style="81" customWidth="1"/>
    <col min="2317" max="2317" width="10.54296875" style="81" bestFit="1" customWidth="1"/>
    <col min="2318" max="2560" width="9.1796875" style="81"/>
    <col min="2561" max="2561" width="3.54296875" style="81" customWidth="1"/>
    <col min="2562" max="2562" width="55.453125" style="81" customWidth="1"/>
    <col min="2563" max="2563" width="59.54296875" style="81" customWidth="1"/>
    <col min="2564" max="2564" width="17.81640625" style="81" bestFit="1" customWidth="1"/>
    <col min="2565" max="2565" width="13.81640625" style="81" customWidth="1"/>
    <col min="2566" max="2566" width="12.453125" style="81" bestFit="1" customWidth="1"/>
    <col min="2567" max="2567" width="18.54296875" style="81" customWidth="1"/>
    <col min="2568" max="2568" width="14.54296875" style="81" customWidth="1"/>
    <col min="2569" max="2571" width="13.81640625" style="81" bestFit="1" customWidth="1"/>
    <col min="2572" max="2572" width="11.81640625" style="81" customWidth="1"/>
    <col min="2573" max="2573" width="10.54296875" style="81" bestFit="1" customWidth="1"/>
    <col min="2574" max="2816" width="9.1796875" style="81"/>
    <col min="2817" max="2817" width="3.54296875" style="81" customWidth="1"/>
    <col min="2818" max="2818" width="55.453125" style="81" customWidth="1"/>
    <col min="2819" max="2819" width="59.54296875" style="81" customWidth="1"/>
    <col min="2820" max="2820" width="17.81640625" style="81" bestFit="1" customWidth="1"/>
    <col min="2821" max="2821" width="13.81640625" style="81" customWidth="1"/>
    <col min="2822" max="2822" width="12.453125" style="81" bestFit="1" customWidth="1"/>
    <col min="2823" max="2823" width="18.54296875" style="81" customWidth="1"/>
    <col min="2824" max="2824" width="14.54296875" style="81" customWidth="1"/>
    <col min="2825" max="2827" width="13.81640625" style="81" bestFit="1" customWidth="1"/>
    <col min="2828" max="2828" width="11.81640625" style="81" customWidth="1"/>
    <col min="2829" max="2829" width="10.54296875" style="81" bestFit="1" customWidth="1"/>
    <col min="2830" max="3072" width="9.1796875" style="81"/>
    <col min="3073" max="3073" width="3.54296875" style="81" customWidth="1"/>
    <col min="3074" max="3074" width="55.453125" style="81" customWidth="1"/>
    <col min="3075" max="3075" width="59.54296875" style="81" customWidth="1"/>
    <col min="3076" max="3076" width="17.81640625" style="81" bestFit="1" customWidth="1"/>
    <col min="3077" max="3077" width="13.81640625" style="81" customWidth="1"/>
    <col min="3078" max="3078" width="12.453125" style="81" bestFit="1" customWidth="1"/>
    <col min="3079" max="3079" width="18.54296875" style="81" customWidth="1"/>
    <col min="3080" max="3080" width="14.54296875" style="81" customWidth="1"/>
    <col min="3081" max="3083" width="13.81640625" style="81" bestFit="1" customWidth="1"/>
    <col min="3084" max="3084" width="11.81640625" style="81" customWidth="1"/>
    <col min="3085" max="3085" width="10.54296875" style="81" bestFit="1" customWidth="1"/>
    <col min="3086" max="3328" width="9.1796875" style="81"/>
    <col min="3329" max="3329" width="3.54296875" style="81" customWidth="1"/>
    <col min="3330" max="3330" width="55.453125" style="81" customWidth="1"/>
    <col min="3331" max="3331" width="59.54296875" style="81" customWidth="1"/>
    <col min="3332" max="3332" width="17.81640625" style="81" bestFit="1" customWidth="1"/>
    <col min="3333" max="3333" width="13.81640625" style="81" customWidth="1"/>
    <col min="3334" max="3334" width="12.453125" style="81" bestFit="1" customWidth="1"/>
    <col min="3335" max="3335" width="18.54296875" style="81" customWidth="1"/>
    <col min="3336" max="3336" width="14.54296875" style="81" customWidth="1"/>
    <col min="3337" max="3339" width="13.81640625" style="81" bestFit="1" customWidth="1"/>
    <col min="3340" max="3340" width="11.81640625" style="81" customWidth="1"/>
    <col min="3341" max="3341" width="10.54296875" style="81" bestFit="1" customWidth="1"/>
    <col min="3342" max="3584" width="9.1796875" style="81"/>
    <col min="3585" max="3585" width="3.54296875" style="81" customWidth="1"/>
    <col min="3586" max="3586" width="55.453125" style="81" customWidth="1"/>
    <col min="3587" max="3587" width="59.54296875" style="81" customWidth="1"/>
    <col min="3588" max="3588" width="17.81640625" style="81" bestFit="1" customWidth="1"/>
    <col min="3589" max="3589" width="13.81640625" style="81" customWidth="1"/>
    <col min="3590" max="3590" width="12.453125" style="81" bestFit="1" customWidth="1"/>
    <col min="3591" max="3591" width="18.54296875" style="81" customWidth="1"/>
    <col min="3592" max="3592" width="14.54296875" style="81" customWidth="1"/>
    <col min="3593" max="3595" width="13.81640625" style="81" bestFit="1" customWidth="1"/>
    <col min="3596" max="3596" width="11.81640625" style="81" customWidth="1"/>
    <col min="3597" max="3597" width="10.54296875" style="81" bestFit="1" customWidth="1"/>
    <col min="3598" max="3840" width="9.1796875" style="81"/>
    <col min="3841" max="3841" width="3.54296875" style="81" customWidth="1"/>
    <col min="3842" max="3842" width="55.453125" style="81" customWidth="1"/>
    <col min="3843" max="3843" width="59.54296875" style="81" customWidth="1"/>
    <col min="3844" max="3844" width="17.81640625" style="81" bestFit="1" customWidth="1"/>
    <col min="3845" max="3845" width="13.81640625" style="81" customWidth="1"/>
    <col min="3846" max="3846" width="12.453125" style="81" bestFit="1" customWidth="1"/>
    <col min="3847" max="3847" width="18.54296875" style="81" customWidth="1"/>
    <col min="3848" max="3848" width="14.54296875" style="81" customWidth="1"/>
    <col min="3849" max="3851" width="13.81640625" style="81" bestFit="1" customWidth="1"/>
    <col min="3852" max="3852" width="11.81640625" style="81" customWidth="1"/>
    <col min="3853" max="3853" width="10.54296875" style="81" bestFit="1" customWidth="1"/>
    <col min="3854" max="4096" width="9.1796875" style="81"/>
    <col min="4097" max="4097" width="3.54296875" style="81" customWidth="1"/>
    <col min="4098" max="4098" width="55.453125" style="81" customWidth="1"/>
    <col min="4099" max="4099" width="59.54296875" style="81" customWidth="1"/>
    <col min="4100" max="4100" width="17.81640625" style="81" bestFit="1" customWidth="1"/>
    <col min="4101" max="4101" width="13.81640625" style="81" customWidth="1"/>
    <col min="4102" max="4102" width="12.453125" style="81" bestFit="1" customWidth="1"/>
    <col min="4103" max="4103" width="18.54296875" style="81" customWidth="1"/>
    <col min="4104" max="4104" width="14.54296875" style="81" customWidth="1"/>
    <col min="4105" max="4107" width="13.81640625" style="81" bestFit="1" customWidth="1"/>
    <col min="4108" max="4108" width="11.81640625" style="81" customWidth="1"/>
    <col min="4109" max="4109" width="10.54296875" style="81" bestFit="1" customWidth="1"/>
    <col min="4110" max="4352" width="9.1796875" style="81"/>
    <col min="4353" max="4353" width="3.54296875" style="81" customWidth="1"/>
    <col min="4354" max="4354" width="55.453125" style="81" customWidth="1"/>
    <col min="4355" max="4355" width="59.54296875" style="81" customWidth="1"/>
    <col min="4356" max="4356" width="17.81640625" style="81" bestFit="1" customWidth="1"/>
    <col min="4357" max="4357" width="13.81640625" style="81" customWidth="1"/>
    <col min="4358" max="4358" width="12.453125" style="81" bestFit="1" customWidth="1"/>
    <col min="4359" max="4359" width="18.54296875" style="81" customWidth="1"/>
    <col min="4360" max="4360" width="14.54296875" style="81" customWidth="1"/>
    <col min="4361" max="4363" width="13.81640625" style="81" bestFit="1" customWidth="1"/>
    <col min="4364" max="4364" width="11.81640625" style="81" customWidth="1"/>
    <col min="4365" max="4365" width="10.54296875" style="81" bestFit="1" customWidth="1"/>
    <col min="4366" max="4608" width="9.1796875" style="81"/>
    <col min="4609" max="4609" width="3.54296875" style="81" customWidth="1"/>
    <col min="4610" max="4610" width="55.453125" style="81" customWidth="1"/>
    <col min="4611" max="4611" width="59.54296875" style="81" customWidth="1"/>
    <col min="4612" max="4612" width="17.81640625" style="81" bestFit="1" customWidth="1"/>
    <col min="4613" max="4613" width="13.81640625" style="81" customWidth="1"/>
    <col min="4614" max="4614" width="12.453125" style="81" bestFit="1" customWidth="1"/>
    <col min="4615" max="4615" width="18.54296875" style="81" customWidth="1"/>
    <col min="4616" max="4616" width="14.54296875" style="81" customWidth="1"/>
    <col min="4617" max="4619" width="13.81640625" style="81" bestFit="1" customWidth="1"/>
    <col min="4620" max="4620" width="11.81640625" style="81" customWidth="1"/>
    <col min="4621" max="4621" width="10.54296875" style="81" bestFit="1" customWidth="1"/>
    <col min="4622" max="4864" width="9.1796875" style="81"/>
    <col min="4865" max="4865" width="3.54296875" style="81" customWidth="1"/>
    <col min="4866" max="4866" width="55.453125" style="81" customWidth="1"/>
    <col min="4867" max="4867" width="59.54296875" style="81" customWidth="1"/>
    <col min="4868" max="4868" width="17.81640625" style="81" bestFit="1" customWidth="1"/>
    <col min="4869" max="4869" width="13.81640625" style="81" customWidth="1"/>
    <col min="4870" max="4870" width="12.453125" style="81" bestFit="1" customWidth="1"/>
    <col min="4871" max="4871" width="18.54296875" style="81" customWidth="1"/>
    <col min="4872" max="4872" width="14.54296875" style="81" customWidth="1"/>
    <col min="4873" max="4875" width="13.81640625" style="81" bestFit="1" customWidth="1"/>
    <col min="4876" max="4876" width="11.81640625" style="81" customWidth="1"/>
    <col min="4877" max="4877" width="10.54296875" style="81" bestFit="1" customWidth="1"/>
    <col min="4878" max="5120" width="9.1796875" style="81"/>
    <col min="5121" max="5121" width="3.54296875" style="81" customWidth="1"/>
    <col min="5122" max="5122" width="55.453125" style="81" customWidth="1"/>
    <col min="5123" max="5123" width="59.54296875" style="81" customWidth="1"/>
    <col min="5124" max="5124" width="17.81640625" style="81" bestFit="1" customWidth="1"/>
    <col min="5125" max="5125" width="13.81640625" style="81" customWidth="1"/>
    <col min="5126" max="5126" width="12.453125" style="81" bestFit="1" customWidth="1"/>
    <col min="5127" max="5127" width="18.54296875" style="81" customWidth="1"/>
    <col min="5128" max="5128" width="14.54296875" style="81" customWidth="1"/>
    <col min="5129" max="5131" width="13.81640625" style="81" bestFit="1" customWidth="1"/>
    <col min="5132" max="5132" width="11.81640625" style="81" customWidth="1"/>
    <col min="5133" max="5133" width="10.54296875" style="81" bestFit="1" customWidth="1"/>
    <col min="5134" max="5376" width="9.1796875" style="81"/>
    <col min="5377" max="5377" width="3.54296875" style="81" customWidth="1"/>
    <col min="5378" max="5378" width="55.453125" style="81" customWidth="1"/>
    <col min="5379" max="5379" width="59.54296875" style="81" customWidth="1"/>
    <col min="5380" max="5380" width="17.81640625" style="81" bestFit="1" customWidth="1"/>
    <col min="5381" max="5381" width="13.81640625" style="81" customWidth="1"/>
    <col min="5382" max="5382" width="12.453125" style="81" bestFit="1" customWidth="1"/>
    <col min="5383" max="5383" width="18.54296875" style="81" customWidth="1"/>
    <col min="5384" max="5384" width="14.54296875" style="81" customWidth="1"/>
    <col min="5385" max="5387" width="13.81640625" style="81" bestFit="1" customWidth="1"/>
    <col min="5388" max="5388" width="11.81640625" style="81" customWidth="1"/>
    <col min="5389" max="5389" width="10.54296875" style="81" bestFit="1" customWidth="1"/>
    <col min="5390" max="5632" width="9.1796875" style="81"/>
    <col min="5633" max="5633" width="3.54296875" style="81" customWidth="1"/>
    <col min="5634" max="5634" width="55.453125" style="81" customWidth="1"/>
    <col min="5635" max="5635" width="59.54296875" style="81" customWidth="1"/>
    <col min="5636" max="5636" width="17.81640625" style="81" bestFit="1" customWidth="1"/>
    <col min="5637" max="5637" width="13.81640625" style="81" customWidth="1"/>
    <col min="5638" max="5638" width="12.453125" style="81" bestFit="1" customWidth="1"/>
    <col min="5639" max="5639" width="18.54296875" style="81" customWidth="1"/>
    <col min="5640" max="5640" width="14.54296875" style="81" customWidth="1"/>
    <col min="5641" max="5643" width="13.81640625" style="81" bestFit="1" customWidth="1"/>
    <col min="5644" max="5644" width="11.81640625" style="81" customWidth="1"/>
    <col min="5645" max="5645" width="10.54296875" style="81" bestFit="1" customWidth="1"/>
    <col min="5646" max="5888" width="9.1796875" style="81"/>
    <col min="5889" max="5889" width="3.54296875" style="81" customWidth="1"/>
    <col min="5890" max="5890" width="55.453125" style="81" customWidth="1"/>
    <col min="5891" max="5891" width="59.54296875" style="81" customWidth="1"/>
    <col min="5892" max="5892" width="17.81640625" style="81" bestFit="1" customWidth="1"/>
    <col min="5893" max="5893" width="13.81640625" style="81" customWidth="1"/>
    <col min="5894" max="5894" width="12.453125" style="81" bestFit="1" customWidth="1"/>
    <col min="5895" max="5895" width="18.54296875" style="81" customWidth="1"/>
    <col min="5896" max="5896" width="14.54296875" style="81" customWidth="1"/>
    <col min="5897" max="5899" width="13.81640625" style="81" bestFit="1" customWidth="1"/>
    <col min="5900" max="5900" width="11.81640625" style="81" customWidth="1"/>
    <col min="5901" max="5901" width="10.54296875" style="81" bestFit="1" customWidth="1"/>
    <col min="5902" max="6144" width="9.1796875" style="81"/>
    <col min="6145" max="6145" width="3.54296875" style="81" customWidth="1"/>
    <col min="6146" max="6146" width="55.453125" style="81" customWidth="1"/>
    <col min="6147" max="6147" width="59.54296875" style="81" customWidth="1"/>
    <col min="6148" max="6148" width="17.81640625" style="81" bestFit="1" customWidth="1"/>
    <col min="6149" max="6149" width="13.81640625" style="81" customWidth="1"/>
    <col min="6150" max="6150" width="12.453125" style="81" bestFit="1" customWidth="1"/>
    <col min="6151" max="6151" width="18.54296875" style="81" customWidth="1"/>
    <col min="6152" max="6152" width="14.54296875" style="81" customWidth="1"/>
    <col min="6153" max="6155" width="13.81640625" style="81" bestFit="1" customWidth="1"/>
    <col min="6156" max="6156" width="11.81640625" style="81" customWidth="1"/>
    <col min="6157" max="6157" width="10.54296875" style="81" bestFit="1" customWidth="1"/>
    <col min="6158" max="6400" width="9.1796875" style="81"/>
    <col min="6401" max="6401" width="3.54296875" style="81" customWidth="1"/>
    <col min="6402" max="6402" width="55.453125" style="81" customWidth="1"/>
    <col min="6403" max="6403" width="59.54296875" style="81" customWidth="1"/>
    <col min="6404" max="6404" width="17.81640625" style="81" bestFit="1" customWidth="1"/>
    <col min="6405" max="6405" width="13.81640625" style="81" customWidth="1"/>
    <col min="6406" max="6406" width="12.453125" style="81" bestFit="1" customWidth="1"/>
    <col min="6407" max="6407" width="18.54296875" style="81" customWidth="1"/>
    <col min="6408" max="6408" width="14.54296875" style="81" customWidth="1"/>
    <col min="6409" max="6411" width="13.81640625" style="81" bestFit="1" customWidth="1"/>
    <col min="6412" max="6412" width="11.81640625" style="81" customWidth="1"/>
    <col min="6413" max="6413" width="10.54296875" style="81" bestFit="1" customWidth="1"/>
    <col min="6414" max="6656" width="9.1796875" style="81"/>
    <col min="6657" max="6657" width="3.54296875" style="81" customWidth="1"/>
    <col min="6658" max="6658" width="55.453125" style="81" customWidth="1"/>
    <col min="6659" max="6659" width="59.54296875" style="81" customWidth="1"/>
    <col min="6660" max="6660" width="17.81640625" style="81" bestFit="1" customWidth="1"/>
    <col min="6661" max="6661" width="13.81640625" style="81" customWidth="1"/>
    <col min="6662" max="6662" width="12.453125" style="81" bestFit="1" customWidth="1"/>
    <col min="6663" max="6663" width="18.54296875" style="81" customWidth="1"/>
    <col min="6664" max="6664" width="14.54296875" style="81" customWidth="1"/>
    <col min="6665" max="6667" width="13.81640625" style="81" bestFit="1" customWidth="1"/>
    <col min="6668" max="6668" width="11.81640625" style="81" customWidth="1"/>
    <col min="6669" max="6669" width="10.54296875" style="81" bestFit="1" customWidth="1"/>
    <col min="6670" max="6912" width="9.1796875" style="81"/>
    <col min="6913" max="6913" width="3.54296875" style="81" customWidth="1"/>
    <col min="6914" max="6914" width="55.453125" style="81" customWidth="1"/>
    <col min="6915" max="6915" width="59.54296875" style="81" customWidth="1"/>
    <col min="6916" max="6916" width="17.81640625" style="81" bestFit="1" customWidth="1"/>
    <col min="6917" max="6917" width="13.81640625" style="81" customWidth="1"/>
    <col min="6918" max="6918" width="12.453125" style="81" bestFit="1" customWidth="1"/>
    <col min="6919" max="6919" width="18.54296875" style="81" customWidth="1"/>
    <col min="6920" max="6920" width="14.54296875" style="81" customWidth="1"/>
    <col min="6921" max="6923" width="13.81640625" style="81" bestFit="1" customWidth="1"/>
    <col min="6924" max="6924" width="11.81640625" style="81" customWidth="1"/>
    <col min="6925" max="6925" width="10.54296875" style="81" bestFit="1" customWidth="1"/>
    <col min="6926" max="7168" width="9.1796875" style="81"/>
    <col min="7169" max="7169" width="3.54296875" style="81" customWidth="1"/>
    <col min="7170" max="7170" width="55.453125" style="81" customWidth="1"/>
    <col min="7171" max="7171" width="59.54296875" style="81" customWidth="1"/>
    <col min="7172" max="7172" width="17.81640625" style="81" bestFit="1" customWidth="1"/>
    <col min="7173" max="7173" width="13.81640625" style="81" customWidth="1"/>
    <col min="7174" max="7174" width="12.453125" style="81" bestFit="1" customWidth="1"/>
    <col min="7175" max="7175" width="18.54296875" style="81" customWidth="1"/>
    <col min="7176" max="7176" width="14.54296875" style="81" customWidth="1"/>
    <col min="7177" max="7179" width="13.81640625" style="81" bestFit="1" customWidth="1"/>
    <col min="7180" max="7180" width="11.81640625" style="81" customWidth="1"/>
    <col min="7181" max="7181" width="10.54296875" style="81" bestFit="1" customWidth="1"/>
    <col min="7182" max="7424" width="9.1796875" style="81"/>
    <col min="7425" max="7425" width="3.54296875" style="81" customWidth="1"/>
    <col min="7426" max="7426" width="55.453125" style="81" customWidth="1"/>
    <col min="7427" max="7427" width="59.54296875" style="81" customWidth="1"/>
    <col min="7428" max="7428" width="17.81640625" style="81" bestFit="1" customWidth="1"/>
    <col min="7429" max="7429" width="13.81640625" style="81" customWidth="1"/>
    <col min="7430" max="7430" width="12.453125" style="81" bestFit="1" customWidth="1"/>
    <col min="7431" max="7431" width="18.54296875" style="81" customWidth="1"/>
    <col min="7432" max="7432" width="14.54296875" style="81" customWidth="1"/>
    <col min="7433" max="7435" width="13.81640625" style="81" bestFit="1" customWidth="1"/>
    <col min="7436" max="7436" width="11.81640625" style="81" customWidth="1"/>
    <col min="7437" max="7437" width="10.54296875" style="81" bestFit="1" customWidth="1"/>
    <col min="7438" max="7680" width="9.1796875" style="81"/>
    <col min="7681" max="7681" width="3.54296875" style="81" customWidth="1"/>
    <col min="7682" max="7682" width="55.453125" style="81" customWidth="1"/>
    <col min="7683" max="7683" width="59.54296875" style="81" customWidth="1"/>
    <col min="7684" max="7684" width="17.81640625" style="81" bestFit="1" customWidth="1"/>
    <col min="7685" max="7685" width="13.81640625" style="81" customWidth="1"/>
    <col min="7686" max="7686" width="12.453125" style="81" bestFit="1" customWidth="1"/>
    <col min="7687" max="7687" width="18.54296875" style="81" customWidth="1"/>
    <col min="7688" max="7688" width="14.54296875" style="81" customWidth="1"/>
    <col min="7689" max="7691" width="13.81640625" style="81" bestFit="1" customWidth="1"/>
    <col min="7692" max="7692" width="11.81640625" style="81" customWidth="1"/>
    <col min="7693" max="7693" width="10.54296875" style="81" bestFit="1" customWidth="1"/>
    <col min="7694" max="7936" width="9.1796875" style="81"/>
    <col min="7937" max="7937" width="3.54296875" style="81" customWidth="1"/>
    <col min="7938" max="7938" width="55.453125" style="81" customWidth="1"/>
    <col min="7939" max="7939" width="59.54296875" style="81" customWidth="1"/>
    <col min="7940" max="7940" width="17.81640625" style="81" bestFit="1" customWidth="1"/>
    <col min="7941" max="7941" width="13.81640625" style="81" customWidth="1"/>
    <col min="7942" max="7942" width="12.453125" style="81" bestFit="1" customWidth="1"/>
    <col min="7943" max="7943" width="18.54296875" style="81" customWidth="1"/>
    <col min="7944" max="7944" width="14.54296875" style="81" customWidth="1"/>
    <col min="7945" max="7947" width="13.81640625" style="81" bestFit="1" customWidth="1"/>
    <col min="7948" max="7948" width="11.81640625" style="81" customWidth="1"/>
    <col min="7949" max="7949" width="10.54296875" style="81" bestFit="1" customWidth="1"/>
    <col min="7950" max="8192" width="9.1796875" style="81"/>
    <col min="8193" max="8193" width="3.54296875" style="81" customWidth="1"/>
    <col min="8194" max="8194" width="55.453125" style="81" customWidth="1"/>
    <col min="8195" max="8195" width="59.54296875" style="81" customWidth="1"/>
    <col min="8196" max="8196" width="17.81640625" style="81" bestFit="1" customWidth="1"/>
    <col min="8197" max="8197" width="13.81640625" style="81" customWidth="1"/>
    <col min="8198" max="8198" width="12.453125" style="81" bestFit="1" customWidth="1"/>
    <col min="8199" max="8199" width="18.54296875" style="81" customWidth="1"/>
    <col min="8200" max="8200" width="14.54296875" style="81" customWidth="1"/>
    <col min="8201" max="8203" width="13.81640625" style="81" bestFit="1" customWidth="1"/>
    <col min="8204" max="8204" width="11.81640625" style="81" customWidth="1"/>
    <col min="8205" max="8205" width="10.54296875" style="81" bestFit="1" customWidth="1"/>
    <col min="8206" max="8448" width="9.1796875" style="81"/>
    <col min="8449" max="8449" width="3.54296875" style="81" customWidth="1"/>
    <col min="8450" max="8450" width="55.453125" style="81" customWidth="1"/>
    <col min="8451" max="8451" width="59.54296875" style="81" customWidth="1"/>
    <col min="8452" max="8452" width="17.81640625" style="81" bestFit="1" customWidth="1"/>
    <col min="8453" max="8453" width="13.81640625" style="81" customWidth="1"/>
    <col min="8454" max="8454" width="12.453125" style="81" bestFit="1" customWidth="1"/>
    <col min="8455" max="8455" width="18.54296875" style="81" customWidth="1"/>
    <col min="8456" max="8456" width="14.54296875" style="81" customWidth="1"/>
    <col min="8457" max="8459" width="13.81640625" style="81" bestFit="1" customWidth="1"/>
    <col min="8460" max="8460" width="11.81640625" style="81" customWidth="1"/>
    <col min="8461" max="8461" width="10.54296875" style="81" bestFit="1" customWidth="1"/>
    <col min="8462" max="8704" width="9.1796875" style="81"/>
    <col min="8705" max="8705" width="3.54296875" style="81" customWidth="1"/>
    <col min="8706" max="8706" width="55.453125" style="81" customWidth="1"/>
    <col min="8707" max="8707" width="59.54296875" style="81" customWidth="1"/>
    <col min="8708" max="8708" width="17.81640625" style="81" bestFit="1" customWidth="1"/>
    <col min="8709" max="8709" width="13.81640625" style="81" customWidth="1"/>
    <col min="8710" max="8710" width="12.453125" style="81" bestFit="1" customWidth="1"/>
    <col min="8711" max="8711" width="18.54296875" style="81" customWidth="1"/>
    <col min="8712" max="8712" width="14.54296875" style="81" customWidth="1"/>
    <col min="8713" max="8715" width="13.81640625" style="81" bestFit="1" customWidth="1"/>
    <col min="8716" max="8716" width="11.81640625" style="81" customWidth="1"/>
    <col min="8717" max="8717" width="10.54296875" style="81" bestFit="1" customWidth="1"/>
    <col min="8718" max="8960" width="9.1796875" style="81"/>
    <col min="8961" max="8961" width="3.54296875" style="81" customWidth="1"/>
    <col min="8962" max="8962" width="55.453125" style="81" customWidth="1"/>
    <col min="8963" max="8963" width="59.54296875" style="81" customWidth="1"/>
    <col min="8964" max="8964" width="17.81640625" style="81" bestFit="1" customWidth="1"/>
    <col min="8965" max="8965" width="13.81640625" style="81" customWidth="1"/>
    <col min="8966" max="8966" width="12.453125" style="81" bestFit="1" customWidth="1"/>
    <col min="8967" max="8967" width="18.54296875" style="81" customWidth="1"/>
    <col min="8968" max="8968" width="14.54296875" style="81" customWidth="1"/>
    <col min="8969" max="8971" width="13.81640625" style="81" bestFit="1" customWidth="1"/>
    <col min="8972" max="8972" width="11.81640625" style="81" customWidth="1"/>
    <col min="8973" max="8973" width="10.54296875" style="81" bestFit="1" customWidth="1"/>
    <col min="8974" max="9216" width="9.1796875" style="81"/>
    <col min="9217" max="9217" width="3.54296875" style="81" customWidth="1"/>
    <col min="9218" max="9218" width="55.453125" style="81" customWidth="1"/>
    <col min="9219" max="9219" width="59.54296875" style="81" customWidth="1"/>
    <col min="9220" max="9220" width="17.81640625" style="81" bestFit="1" customWidth="1"/>
    <col min="9221" max="9221" width="13.81640625" style="81" customWidth="1"/>
    <col min="9222" max="9222" width="12.453125" style="81" bestFit="1" customWidth="1"/>
    <col min="9223" max="9223" width="18.54296875" style="81" customWidth="1"/>
    <col min="9224" max="9224" width="14.54296875" style="81" customWidth="1"/>
    <col min="9225" max="9227" width="13.81640625" style="81" bestFit="1" customWidth="1"/>
    <col min="9228" max="9228" width="11.81640625" style="81" customWidth="1"/>
    <col min="9229" max="9229" width="10.54296875" style="81" bestFit="1" customWidth="1"/>
    <col min="9230" max="9472" width="9.1796875" style="81"/>
    <col min="9473" max="9473" width="3.54296875" style="81" customWidth="1"/>
    <col min="9474" max="9474" width="55.453125" style="81" customWidth="1"/>
    <col min="9475" max="9475" width="59.54296875" style="81" customWidth="1"/>
    <col min="9476" max="9476" width="17.81640625" style="81" bestFit="1" customWidth="1"/>
    <col min="9477" max="9477" width="13.81640625" style="81" customWidth="1"/>
    <col min="9478" max="9478" width="12.453125" style="81" bestFit="1" customWidth="1"/>
    <col min="9479" max="9479" width="18.54296875" style="81" customWidth="1"/>
    <col min="9480" max="9480" width="14.54296875" style="81" customWidth="1"/>
    <col min="9481" max="9483" width="13.81640625" style="81" bestFit="1" customWidth="1"/>
    <col min="9484" max="9484" width="11.81640625" style="81" customWidth="1"/>
    <col min="9485" max="9485" width="10.54296875" style="81" bestFit="1" customWidth="1"/>
    <col min="9486" max="9728" width="9.1796875" style="81"/>
    <col min="9729" max="9729" width="3.54296875" style="81" customWidth="1"/>
    <col min="9730" max="9730" width="55.453125" style="81" customWidth="1"/>
    <col min="9731" max="9731" width="59.54296875" style="81" customWidth="1"/>
    <col min="9732" max="9732" width="17.81640625" style="81" bestFit="1" customWidth="1"/>
    <col min="9733" max="9733" width="13.81640625" style="81" customWidth="1"/>
    <col min="9734" max="9734" width="12.453125" style="81" bestFit="1" customWidth="1"/>
    <col min="9735" max="9735" width="18.54296875" style="81" customWidth="1"/>
    <col min="9736" max="9736" width="14.54296875" style="81" customWidth="1"/>
    <col min="9737" max="9739" width="13.81640625" style="81" bestFit="1" customWidth="1"/>
    <col min="9740" max="9740" width="11.81640625" style="81" customWidth="1"/>
    <col min="9741" max="9741" width="10.54296875" style="81" bestFit="1" customWidth="1"/>
    <col min="9742" max="9984" width="9.1796875" style="81"/>
    <col min="9985" max="9985" width="3.54296875" style="81" customWidth="1"/>
    <col min="9986" max="9986" width="55.453125" style="81" customWidth="1"/>
    <col min="9987" max="9987" width="59.54296875" style="81" customWidth="1"/>
    <col min="9988" max="9988" width="17.81640625" style="81" bestFit="1" customWidth="1"/>
    <col min="9989" max="9989" width="13.81640625" style="81" customWidth="1"/>
    <col min="9990" max="9990" width="12.453125" style="81" bestFit="1" customWidth="1"/>
    <col min="9991" max="9991" width="18.54296875" style="81" customWidth="1"/>
    <col min="9992" max="9992" width="14.54296875" style="81" customWidth="1"/>
    <col min="9993" max="9995" width="13.81640625" style="81" bestFit="1" customWidth="1"/>
    <col min="9996" max="9996" width="11.81640625" style="81" customWidth="1"/>
    <col min="9997" max="9997" width="10.54296875" style="81" bestFit="1" customWidth="1"/>
    <col min="9998" max="10240" width="9.1796875" style="81"/>
    <col min="10241" max="10241" width="3.54296875" style="81" customWidth="1"/>
    <col min="10242" max="10242" width="55.453125" style="81" customWidth="1"/>
    <col min="10243" max="10243" width="59.54296875" style="81" customWidth="1"/>
    <col min="10244" max="10244" width="17.81640625" style="81" bestFit="1" customWidth="1"/>
    <col min="10245" max="10245" width="13.81640625" style="81" customWidth="1"/>
    <col min="10246" max="10246" width="12.453125" style="81" bestFit="1" customWidth="1"/>
    <col min="10247" max="10247" width="18.54296875" style="81" customWidth="1"/>
    <col min="10248" max="10248" width="14.54296875" style="81" customWidth="1"/>
    <col min="10249" max="10251" width="13.81640625" style="81" bestFit="1" customWidth="1"/>
    <col min="10252" max="10252" width="11.81640625" style="81" customWidth="1"/>
    <col min="10253" max="10253" width="10.54296875" style="81" bestFit="1" customWidth="1"/>
    <col min="10254" max="10496" width="9.1796875" style="81"/>
    <col min="10497" max="10497" width="3.54296875" style="81" customWidth="1"/>
    <col min="10498" max="10498" width="55.453125" style="81" customWidth="1"/>
    <col min="10499" max="10499" width="59.54296875" style="81" customWidth="1"/>
    <col min="10500" max="10500" width="17.81640625" style="81" bestFit="1" customWidth="1"/>
    <col min="10501" max="10501" width="13.81640625" style="81" customWidth="1"/>
    <col min="10502" max="10502" width="12.453125" style="81" bestFit="1" customWidth="1"/>
    <col min="10503" max="10503" width="18.54296875" style="81" customWidth="1"/>
    <col min="10504" max="10504" width="14.54296875" style="81" customWidth="1"/>
    <col min="10505" max="10507" width="13.81640625" style="81" bestFit="1" customWidth="1"/>
    <col min="10508" max="10508" width="11.81640625" style="81" customWidth="1"/>
    <col min="10509" max="10509" width="10.54296875" style="81" bestFit="1" customWidth="1"/>
    <col min="10510" max="10752" width="9.1796875" style="81"/>
    <col min="10753" max="10753" width="3.54296875" style="81" customWidth="1"/>
    <col min="10754" max="10754" width="55.453125" style="81" customWidth="1"/>
    <col min="10755" max="10755" width="59.54296875" style="81" customWidth="1"/>
    <col min="10756" max="10756" width="17.81640625" style="81" bestFit="1" customWidth="1"/>
    <col min="10757" max="10757" width="13.81640625" style="81" customWidth="1"/>
    <col min="10758" max="10758" width="12.453125" style="81" bestFit="1" customWidth="1"/>
    <col min="10759" max="10759" width="18.54296875" style="81" customWidth="1"/>
    <col min="10760" max="10760" width="14.54296875" style="81" customWidth="1"/>
    <col min="10761" max="10763" width="13.81640625" style="81" bestFit="1" customWidth="1"/>
    <col min="10764" max="10764" width="11.81640625" style="81" customWidth="1"/>
    <col min="10765" max="10765" width="10.54296875" style="81" bestFit="1" customWidth="1"/>
    <col min="10766" max="11008" width="9.1796875" style="81"/>
    <col min="11009" max="11009" width="3.54296875" style="81" customWidth="1"/>
    <col min="11010" max="11010" width="55.453125" style="81" customWidth="1"/>
    <col min="11011" max="11011" width="59.54296875" style="81" customWidth="1"/>
    <col min="11012" max="11012" width="17.81640625" style="81" bestFit="1" customWidth="1"/>
    <col min="11013" max="11013" width="13.81640625" style="81" customWidth="1"/>
    <col min="11014" max="11014" width="12.453125" style="81" bestFit="1" customWidth="1"/>
    <col min="11015" max="11015" width="18.54296875" style="81" customWidth="1"/>
    <col min="11016" max="11016" width="14.54296875" style="81" customWidth="1"/>
    <col min="11017" max="11019" width="13.81640625" style="81" bestFit="1" customWidth="1"/>
    <col min="11020" max="11020" width="11.81640625" style="81" customWidth="1"/>
    <col min="11021" max="11021" width="10.54296875" style="81" bestFit="1" customWidth="1"/>
    <col min="11022" max="11264" width="9.1796875" style="81"/>
    <col min="11265" max="11265" width="3.54296875" style="81" customWidth="1"/>
    <col min="11266" max="11266" width="55.453125" style="81" customWidth="1"/>
    <col min="11267" max="11267" width="59.54296875" style="81" customWidth="1"/>
    <col min="11268" max="11268" width="17.81640625" style="81" bestFit="1" customWidth="1"/>
    <col min="11269" max="11269" width="13.81640625" style="81" customWidth="1"/>
    <col min="11270" max="11270" width="12.453125" style="81" bestFit="1" customWidth="1"/>
    <col min="11271" max="11271" width="18.54296875" style="81" customWidth="1"/>
    <col min="11272" max="11272" width="14.54296875" style="81" customWidth="1"/>
    <col min="11273" max="11275" width="13.81640625" style="81" bestFit="1" customWidth="1"/>
    <col min="11276" max="11276" width="11.81640625" style="81" customWidth="1"/>
    <col min="11277" max="11277" width="10.54296875" style="81" bestFit="1" customWidth="1"/>
    <col min="11278" max="11520" width="9.1796875" style="81"/>
    <col min="11521" max="11521" width="3.54296875" style="81" customWidth="1"/>
    <col min="11522" max="11522" width="55.453125" style="81" customWidth="1"/>
    <col min="11523" max="11523" width="59.54296875" style="81" customWidth="1"/>
    <col min="11524" max="11524" width="17.81640625" style="81" bestFit="1" customWidth="1"/>
    <col min="11525" max="11525" width="13.81640625" style="81" customWidth="1"/>
    <col min="11526" max="11526" width="12.453125" style="81" bestFit="1" customWidth="1"/>
    <col min="11527" max="11527" width="18.54296875" style="81" customWidth="1"/>
    <col min="11528" max="11528" width="14.54296875" style="81" customWidth="1"/>
    <col min="11529" max="11531" width="13.81640625" style="81" bestFit="1" customWidth="1"/>
    <col min="11532" max="11532" width="11.81640625" style="81" customWidth="1"/>
    <col min="11533" max="11533" width="10.54296875" style="81" bestFit="1" customWidth="1"/>
    <col min="11534" max="11776" width="9.1796875" style="81"/>
    <col min="11777" max="11777" width="3.54296875" style="81" customWidth="1"/>
    <col min="11778" max="11778" width="55.453125" style="81" customWidth="1"/>
    <col min="11779" max="11779" width="59.54296875" style="81" customWidth="1"/>
    <col min="11780" max="11780" width="17.81640625" style="81" bestFit="1" customWidth="1"/>
    <col min="11781" max="11781" width="13.81640625" style="81" customWidth="1"/>
    <col min="11782" max="11782" width="12.453125" style="81" bestFit="1" customWidth="1"/>
    <col min="11783" max="11783" width="18.54296875" style="81" customWidth="1"/>
    <col min="11784" max="11784" width="14.54296875" style="81" customWidth="1"/>
    <col min="11785" max="11787" width="13.81640625" style="81" bestFit="1" customWidth="1"/>
    <col min="11788" max="11788" width="11.81640625" style="81" customWidth="1"/>
    <col min="11789" max="11789" width="10.54296875" style="81" bestFit="1" customWidth="1"/>
    <col min="11790" max="12032" width="9.1796875" style="81"/>
    <col min="12033" max="12033" width="3.54296875" style="81" customWidth="1"/>
    <col min="12034" max="12034" width="55.453125" style="81" customWidth="1"/>
    <col min="12035" max="12035" width="59.54296875" style="81" customWidth="1"/>
    <col min="12036" max="12036" width="17.81640625" style="81" bestFit="1" customWidth="1"/>
    <col min="12037" max="12037" width="13.81640625" style="81" customWidth="1"/>
    <col min="12038" max="12038" width="12.453125" style="81" bestFit="1" customWidth="1"/>
    <col min="12039" max="12039" width="18.54296875" style="81" customWidth="1"/>
    <col min="12040" max="12040" width="14.54296875" style="81" customWidth="1"/>
    <col min="12041" max="12043" width="13.81640625" style="81" bestFit="1" customWidth="1"/>
    <col min="12044" max="12044" width="11.81640625" style="81" customWidth="1"/>
    <col min="12045" max="12045" width="10.54296875" style="81" bestFit="1" customWidth="1"/>
    <col min="12046" max="12288" width="9.1796875" style="81"/>
    <col min="12289" max="12289" width="3.54296875" style="81" customWidth="1"/>
    <col min="12290" max="12290" width="55.453125" style="81" customWidth="1"/>
    <col min="12291" max="12291" width="59.54296875" style="81" customWidth="1"/>
    <col min="12292" max="12292" width="17.81640625" style="81" bestFit="1" customWidth="1"/>
    <col min="12293" max="12293" width="13.81640625" style="81" customWidth="1"/>
    <col min="12294" max="12294" width="12.453125" style="81" bestFit="1" customWidth="1"/>
    <col min="12295" max="12295" width="18.54296875" style="81" customWidth="1"/>
    <col min="12296" max="12296" width="14.54296875" style="81" customWidth="1"/>
    <col min="12297" max="12299" width="13.81640625" style="81" bestFit="1" customWidth="1"/>
    <col min="12300" max="12300" width="11.81640625" style="81" customWidth="1"/>
    <col min="12301" max="12301" width="10.54296875" style="81" bestFit="1" customWidth="1"/>
    <col min="12302" max="12544" width="9.1796875" style="81"/>
    <col min="12545" max="12545" width="3.54296875" style="81" customWidth="1"/>
    <col min="12546" max="12546" width="55.453125" style="81" customWidth="1"/>
    <col min="12547" max="12547" width="59.54296875" style="81" customWidth="1"/>
    <col min="12548" max="12548" width="17.81640625" style="81" bestFit="1" customWidth="1"/>
    <col min="12549" max="12549" width="13.81640625" style="81" customWidth="1"/>
    <col min="12550" max="12550" width="12.453125" style="81" bestFit="1" customWidth="1"/>
    <col min="12551" max="12551" width="18.54296875" style="81" customWidth="1"/>
    <col min="12552" max="12552" width="14.54296875" style="81" customWidth="1"/>
    <col min="12553" max="12555" width="13.81640625" style="81" bestFit="1" customWidth="1"/>
    <col min="12556" max="12556" width="11.81640625" style="81" customWidth="1"/>
    <col min="12557" max="12557" width="10.54296875" style="81" bestFit="1" customWidth="1"/>
    <col min="12558" max="12800" width="9.1796875" style="81"/>
    <col min="12801" max="12801" width="3.54296875" style="81" customWidth="1"/>
    <col min="12802" max="12802" width="55.453125" style="81" customWidth="1"/>
    <col min="12803" max="12803" width="59.54296875" style="81" customWidth="1"/>
    <col min="12804" max="12804" width="17.81640625" style="81" bestFit="1" customWidth="1"/>
    <col min="12805" max="12805" width="13.81640625" style="81" customWidth="1"/>
    <col min="12806" max="12806" width="12.453125" style="81" bestFit="1" customWidth="1"/>
    <col min="12807" max="12807" width="18.54296875" style="81" customWidth="1"/>
    <col min="12808" max="12808" width="14.54296875" style="81" customWidth="1"/>
    <col min="12809" max="12811" width="13.81640625" style="81" bestFit="1" customWidth="1"/>
    <col min="12812" max="12812" width="11.81640625" style="81" customWidth="1"/>
    <col min="12813" max="12813" width="10.54296875" style="81" bestFit="1" customWidth="1"/>
    <col min="12814" max="13056" width="9.1796875" style="81"/>
    <col min="13057" max="13057" width="3.54296875" style="81" customWidth="1"/>
    <col min="13058" max="13058" width="55.453125" style="81" customWidth="1"/>
    <col min="13059" max="13059" width="59.54296875" style="81" customWidth="1"/>
    <col min="13060" max="13060" width="17.81640625" style="81" bestFit="1" customWidth="1"/>
    <col min="13061" max="13061" width="13.81640625" style="81" customWidth="1"/>
    <col min="13062" max="13062" width="12.453125" style="81" bestFit="1" customWidth="1"/>
    <col min="13063" max="13063" width="18.54296875" style="81" customWidth="1"/>
    <col min="13064" max="13064" width="14.54296875" style="81" customWidth="1"/>
    <col min="13065" max="13067" width="13.81640625" style="81" bestFit="1" customWidth="1"/>
    <col min="13068" max="13068" width="11.81640625" style="81" customWidth="1"/>
    <col min="13069" max="13069" width="10.54296875" style="81" bestFit="1" customWidth="1"/>
    <col min="13070" max="13312" width="9.1796875" style="81"/>
    <col min="13313" max="13313" width="3.54296875" style="81" customWidth="1"/>
    <col min="13314" max="13314" width="55.453125" style="81" customWidth="1"/>
    <col min="13315" max="13315" width="59.54296875" style="81" customWidth="1"/>
    <col min="13316" max="13316" width="17.81640625" style="81" bestFit="1" customWidth="1"/>
    <col min="13317" max="13317" width="13.81640625" style="81" customWidth="1"/>
    <col min="13318" max="13318" width="12.453125" style="81" bestFit="1" customWidth="1"/>
    <col min="13319" max="13319" width="18.54296875" style="81" customWidth="1"/>
    <col min="13320" max="13320" width="14.54296875" style="81" customWidth="1"/>
    <col min="13321" max="13323" width="13.81640625" style="81" bestFit="1" customWidth="1"/>
    <col min="13324" max="13324" width="11.81640625" style="81" customWidth="1"/>
    <col min="13325" max="13325" width="10.54296875" style="81" bestFit="1" customWidth="1"/>
    <col min="13326" max="13568" width="9.1796875" style="81"/>
    <col min="13569" max="13569" width="3.54296875" style="81" customWidth="1"/>
    <col min="13570" max="13570" width="55.453125" style="81" customWidth="1"/>
    <col min="13571" max="13571" width="59.54296875" style="81" customWidth="1"/>
    <col min="13572" max="13572" width="17.81640625" style="81" bestFit="1" customWidth="1"/>
    <col min="13573" max="13573" width="13.81640625" style="81" customWidth="1"/>
    <col min="13574" max="13574" width="12.453125" style="81" bestFit="1" customWidth="1"/>
    <col min="13575" max="13575" width="18.54296875" style="81" customWidth="1"/>
    <col min="13576" max="13576" width="14.54296875" style="81" customWidth="1"/>
    <col min="13577" max="13579" width="13.81640625" style="81" bestFit="1" customWidth="1"/>
    <col min="13580" max="13580" width="11.81640625" style="81" customWidth="1"/>
    <col min="13581" max="13581" width="10.54296875" style="81" bestFit="1" customWidth="1"/>
    <col min="13582" max="13824" width="9.1796875" style="81"/>
    <col min="13825" max="13825" width="3.54296875" style="81" customWidth="1"/>
    <col min="13826" max="13826" width="55.453125" style="81" customWidth="1"/>
    <col min="13827" max="13827" width="59.54296875" style="81" customWidth="1"/>
    <col min="13828" max="13828" width="17.81640625" style="81" bestFit="1" customWidth="1"/>
    <col min="13829" max="13829" width="13.81640625" style="81" customWidth="1"/>
    <col min="13830" max="13830" width="12.453125" style="81" bestFit="1" customWidth="1"/>
    <col min="13831" max="13831" width="18.54296875" style="81" customWidth="1"/>
    <col min="13832" max="13832" width="14.54296875" style="81" customWidth="1"/>
    <col min="13833" max="13835" width="13.81640625" style="81" bestFit="1" customWidth="1"/>
    <col min="13836" max="13836" width="11.81640625" style="81" customWidth="1"/>
    <col min="13837" max="13837" width="10.54296875" style="81" bestFit="1" customWidth="1"/>
    <col min="13838" max="14080" width="9.1796875" style="81"/>
    <col min="14081" max="14081" width="3.54296875" style="81" customWidth="1"/>
    <col min="14082" max="14082" width="55.453125" style="81" customWidth="1"/>
    <col min="14083" max="14083" width="59.54296875" style="81" customWidth="1"/>
    <col min="14084" max="14084" width="17.81640625" style="81" bestFit="1" customWidth="1"/>
    <col min="14085" max="14085" width="13.81640625" style="81" customWidth="1"/>
    <col min="14086" max="14086" width="12.453125" style="81" bestFit="1" customWidth="1"/>
    <col min="14087" max="14087" width="18.54296875" style="81" customWidth="1"/>
    <col min="14088" max="14088" width="14.54296875" style="81" customWidth="1"/>
    <col min="14089" max="14091" width="13.81640625" style="81" bestFit="1" customWidth="1"/>
    <col min="14092" max="14092" width="11.81640625" style="81" customWidth="1"/>
    <col min="14093" max="14093" width="10.54296875" style="81" bestFit="1" customWidth="1"/>
    <col min="14094" max="14336" width="9.1796875" style="81"/>
    <col min="14337" max="14337" width="3.54296875" style="81" customWidth="1"/>
    <col min="14338" max="14338" width="55.453125" style="81" customWidth="1"/>
    <col min="14339" max="14339" width="59.54296875" style="81" customWidth="1"/>
    <col min="14340" max="14340" width="17.81640625" style="81" bestFit="1" customWidth="1"/>
    <col min="14341" max="14341" width="13.81640625" style="81" customWidth="1"/>
    <col min="14342" max="14342" width="12.453125" style="81" bestFit="1" customWidth="1"/>
    <col min="14343" max="14343" width="18.54296875" style="81" customWidth="1"/>
    <col min="14344" max="14344" width="14.54296875" style="81" customWidth="1"/>
    <col min="14345" max="14347" width="13.81640625" style="81" bestFit="1" customWidth="1"/>
    <col min="14348" max="14348" width="11.81640625" style="81" customWidth="1"/>
    <col min="14349" max="14349" width="10.54296875" style="81" bestFit="1" customWidth="1"/>
    <col min="14350" max="14592" width="9.1796875" style="81"/>
    <col min="14593" max="14593" width="3.54296875" style="81" customWidth="1"/>
    <col min="14594" max="14594" width="55.453125" style="81" customWidth="1"/>
    <col min="14595" max="14595" width="59.54296875" style="81" customWidth="1"/>
    <col min="14596" max="14596" width="17.81640625" style="81" bestFit="1" customWidth="1"/>
    <col min="14597" max="14597" width="13.81640625" style="81" customWidth="1"/>
    <col min="14598" max="14598" width="12.453125" style="81" bestFit="1" customWidth="1"/>
    <col min="14599" max="14599" width="18.54296875" style="81" customWidth="1"/>
    <col min="14600" max="14600" width="14.54296875" style="81" customWidth="1"/>
    <col min="14601" max="14603" width="13.81640625" style="81" bestFit="1" customWidth="1"/>
    <col min="14604" max="14604" width="11.81640625" style="81" customWidth="1"/>
    <col min="14605" max="14605" width="10.54296875" style="81" bestFit="1" customWidth="1"/>
    <col min="14606" max="14848" width="9.1796875" style="81"/>
    <col min="14849" max="14849" width="3.54296875" style="81" customWidth="1"/>
    <col min="14850" max="14850" width="55.453125" style="81" customWidth="1"/>
    <col min="14851" max="14851" width="59.54296875" style="81" customWidth="1"/>
    <col min="14852" max="14852" width="17.81640625" style="81" bestFit="1" customWidth="1"/>
    <col min="14853" max="14853" width="13.81640625" style="81" customWidth="1"/>
    <col min="14854" max="14854" width="12.453125" style="81" bestFit="1" customWidth="1"/>
    <col min="14855" max="14855" width="18.54296875" style="81" customWidth="1"/>
    <col min="14856" max="14856" width="14.54296875" style="81" customWidth="1"/>
    <col min="14857" max="14859" width="13.81640625" style="81" bestFit="1" customWidth="1"/>
    <col min="14860" max="14860" width="11.81640625" style="81" customWidth="1"/>
    <col min="14861" max="14861" width="10.54296875" style="81" bestFit="1" customWidth="1"/>
    <col min="14862" max="15104" width="9.1796875" style="81"/>
    <col min="15105" max="15105" width="3.54296875" style="81" customWidth="1"/>
    <col min="15106" max="15106" width="55.453125" style="81" customWidth="1"/>
    <col min="15107" max="15107" width="59.54296875" style="81" customWidth="1"/>
    <col min="15108" max="15108" width="17.81640625" style="81" bestFit="1" customWidth="1"/>
    <col min="15109" max="15109" width="13.81640625" style="81" customWidth="1"/>
    <col min="15110" max="15110" width="12.453125" style="81" bestFit="1" customWidth="1"/>
    <col min="15111" max="15111" width="18.54296875" style="81" customWidth="1"/>
    <col min="15112" max="15112" width="14.54296875" style="81" customWidth="1"/>
    <col min="15113" max="15115" width="13.81640625" style="81" bestFit="1" customWidth="1"/>
    <col min="15116" max="15116" width="11.81640625" style="81" customWidth="1"/>
    <col min="15117" max="15117" width="10.54296875" style="81" bestFit="1" customWidth="1"/>
    <col min="15118" max="15360" width="9.1796875" style="81"/>
    <col min="15361" max="15361" width="3.54296875" style="81" customWidth="1"/>
    <col min="15362" max="15362" width="55.453125" style="81" customWidth="1"/>
    <col min="15363" max="15363" width="59.54296875" style="81" customWidth="1"/>
    <col min="15364" max="15364" width="17.81640625" style="81" bestFit="1" customWidth="1"/>
    <col min="15365" max="15365" width="13.81640625" style="81" customWidth="1"/>
    <col min="15366" max="15366" width="12.453125" style="81" bestFit="1" customWidth="1"/>
    <col min="15367" max="15367" width="18.54296875" style="81" customWidth="1"/>
    <col min="15368" max="15368" width="14.54296875" style="81" customWidth="1"/>
    <col min="15369" max="15371" width="13.81640625" style="81" bestFit="1" customWidth="1"/>
    <col min="15372" max="15372" width="11.81640625" style="81" customWidth="1"/>
    <col min="15373" max="15373" width="10.54296875" style="81" bestFit="1" customWidth="1"/>
    <col min="15374" max="15616" width="9.1796875" style="81"/>
    <col min="15617" max="15617" width="3.54296875" style="81" customWidth="1"/>
    <col min="15618" max="15618" width="55.453125" style="81" customWidth="1"/>
    <col min="15619" max="15619" width="59.54296875" style="81" customWidth="1"/>
    <col min="15620" max="15620" width="17.81640625" style="81" bestFit="1" customWidth="1"/>
    <col min="15621" max="15621" width="13.81640625" style="81" customWidth="1"/>
    <col min="15622" max="15622" width="12.453125" style="81" bestFit="1" customWidth="1"/>
    <col min="15623" max="15623" width="18.54296875" style="81" customWidth="1"/>
    <col min="15624" max="15624" width="14.54296875" style="81" customWidth="1"/>
    <col min="15625" max="15627" width="13.81640625" style="81" bestFit="1" customWidth="1"/>
    <col min="15628" max="15628" width="11.81640625" style="81" customWidth="1"/>
    <col min="15629" max="15629" width="10.54296875" style="81" bestFit="1" customWidth="1"/>
    <col min="15630" max="15872" width="9.1796875" style="81"/>
    <col min="15873" max="15873" width="3.54296875" style="81" customWidth="1"/>
    <col min="15874" max="15874" width="55.453125" style="81" customWidth="1"/>
    <col min="15875" max="15875" width="59.54296875" style="81" customWidth="1"/>
    <col min="15876" max="15876" width="17.81640625" style="81" bestFit="1" customWidth="1"/>
    <col min="15877" max="15877" width="13.81640625" style="81" customWidth="1"/>
    <col min="15878" max="15878" width="12.453125" style="81" bestFit="1" customWidth="1"/>
    <col min="15879" max="15879" width="18.54296875" style="81" customWidth="1"/>
    <col min="15880" max="15880" width="14.54296875" style="81" customWidth="1"/>
    <col min="15881" max="15883" width="13.81640625" style="81" bestFit="1" customWidth="1"/>
    <col min="15884" max="15884" width="11.81640625" style="81" customWidth="1"/>
    <col min="15885" max="15885" width="10.54296875" style="81" bestFit="1" customWidth="1"/>
    <col min="15886" max="16128" width="9.1796875" style="81"/>
    <col min="16129" max="16129" width="3.54296875" style="81" customWidth="1"/>
    <col min="16130" max="16130" width="55.453125" style="81" customWidth="1"/>
    <col min="16131" max="16131" width="59.54296875" style="81" customWidth="1"/>
    <col min="16132" max="16132" width="17.81640625" style="81" bestFit="1" customWidth="1"/>
    <col min="16133" max="16133" width="13.81640625" style="81" customWidth="1"/>
    <col min="16134" max="16134" width="12.453125" style="81" bestFit="1" customWidth="1"/>
    <col min="16135" max="16135" width="18.54296875" style="81" customWidth="1"/>
    <col min="16136" max="16136" width="14.54296875" style="81" customWidth="1"/>
    <col min="16137" max="16139" width="13.81640625" style="81" bestFit="1" customWidth="1"/>
    <col min="16140" max="16140" width="11.81640625" style="81" customWidth="1"/>
    <col min="16141" max="16141" width="10.54296875" style="81" bestFit="1" customWidth="1"/>
    <col min="16142" max="16384" width="9.1796875" style="81"/>
  </cols>
  <sheetData>
    <row r="1" spans="2:14" x14ac:dyDescent="0.35">
      <c r="B1" s="81" t="s">
        <v>238</v>
      </c>
      <c r="C1" s="81" t="s">
        <v>241</v>
      </c>
    </row>
    <row r="2" spans="2:14" customFormat="1" ht="22" x14ac:dyDescent="0.65">
      <c r="B2" s="82" t="s">
        <v>141</v>
      </c>
      <c r="C2" s="140"/>
      <c r="D2" s="140"/>
      <c r="E2" s="140"/>
      <c r="F2" s="140"/>
      <c r="G2" s="140"/>
      <c r="H2" s="140"/>
      <c r="I2" s="140"/>
      <c r="J2" s="140"/>
      <c r="K2" s="140"/>
      <c r="L2" s="83"/>
      <c r="M2" s="83"/>
    </row>
    <row r="3" spans="2:14" customFormat="1" ht="22" x14ac:dyDescent="0.65">
      <c r="B3" s="1"/>
      <c r="C3" s="1"/>
      <c r="D3" s="1"/>
      <c r="E3" s="1"/>
      <c r="F3" s="1"/>
    </row>
    <row r="4" spans="2:14" s="193" customFormat="1" ht="21" customHeight="1" x14ac:dyDescent="0.3">
      <c r="B4" s="2"/>
      <c r="C4" s="2" t="s">
        <v>106</v>
      </c>
      <c r="D4" s="338">
        <f>Personnel!C4</f>
        <v>0</v>
      </c>
      <c r="E4" s="338"/>
      <c r="F4" s="338"/>
      <c r="G4" s="338"/>
    </row>
    <row r="5" spans="2:14" s="193" customFormat="1" ht="21" customHeight="1" x14ac:dyDescent="0.3">
      <c r="B5" s="2"/>
      <c r="C5" s="2" t="s">
        <v>107</v>
      </c>
      <c r="D5" s="339">
        <f>Personnel!C5</f>
        <v>0</v>
      </c>
      <c r="E5" s="339"/>
      <c r="F5" s="339"/>
      <c r="G5" s="339"/>
    </row>
    <row r="6" spans="2:14" s="193" customFormat="1" ht="21" customHeight="1" x14ac:dyDescent="0.3">
      <c r="B6" s="5"/>
      <c r="C6" s="5" t="s">
        <v>108</v>
      </c>
      <c r="D6" s="339" t="str">
        <f>Personnel!C6</f>
        <v>CCMS</v>
      </c>
      <c r="E6" s="339"/>
      <c r="F6" s="339"/>
      <c r="G6" s="339"/>
    </row>
    <row r="7" spans="2:14" s="193" customFormat="1" ht="14" x14ac:dyDescent="0.3">
      <c r="B7" s="6"/>
      <c r="C7" s="7"/>
      <c r="D7" s="8"/>
      <c r="E7" s="8"/>
      <c r="F7" s="8"/>
    </row>
    <row r="8" spans="2:14" ht="14.25" customHeight="1" x14ac:dyDescent="0.35">
      <c r="C8" s="84" t="s">
        <v>142</v>
      </c>
      <c r="F8" s="85"/>
      <c r="G8" s="85"/>
      <c r="H8" s="85"/>
      <c r="K8" s="86"/>
      <c r="L8" s="86"/>
      <c r="M8" s="86"/>
    </row>
    <row r="9" spans="2:14" ht="14.25" customHeight="1" x14ac:dyDescent="0.35">
      <c r="C9" s="239"/>
      <c r="D9" s="163" t="s">
        <v>143</v>
      </c>
      <c r="E9" s="164"/>
      <c r="F9" s="87"/>
      <c r="G9" s="88" t="s">
        <v>144</v>
      </c>
      <c r="H9" s="89"/>
      <c r="I9" s="86"/>
      <c r="J9" s="86"/>
      <c r="K9" s="90"/>
      <c r="L9" s="90"/>
      <c r="M9" s="90"/>
    </row>
    <row r="10" spans="2:14" ht="14.25" customHeight="1" x14ac:dyDescent="0.35">
      <c r="B10" s="91"/>
      <c r="I10" s="93"/>
      <c r="J10" s="93"/>
      <c r="K10" s="90"/>
      <c r="L10" s="90"/>
      <c r="M10" s="90"/>
    </row>
    <row r="11" spans="2:14" ht="14.25" customHeight="1" x14ac:dyDescent="0.35">
      <c r="B11" s="91"/>
      <c r="C11" s="92"/>
      <c r="D11" s="165" t="s">
        <v>145</v>
      </c>
      <c r="E11" s="194"/>
      <c r="F11" s="94"/>
      <c r="G11" s="90"/>
      <c r="H11" s="89"/>
      <c r="I11" s="93"/>
      <c r="J11" s="93"/>
      <c r="K11" s="90"/>
      <c r="L11" s="90"/>
      <c r="M11" s="90"/>
    </row>
    <row r="12" spans="2:14" ht="14.25" customHeight="1" thickBot="1" x14ac:dyDescent="0.4">
      <c r="B12" s="343" t="s">
        <v>29</v>
      </c>
      <c r="C12" s="343"/>
      <c r="D12" s="343"/>
      <c r="E12" s="343"/>
      <c r="F12" s="343"/>
      <c r="G12" s="343"/>
      <c r="H12" s="343"/>
      <c r="I12" s="343"/>
      <c r="J12" s="343"/>
      <c r="K12" s="343"/>
      <c r="L12" s="343"/>
      <c r="M12" s="343"/>
    </row>
    <row r="13" spans="2:14" x14ac:dyDescent="0.35">
      <c r="L13"/>
      <c r="M13"/>
    </row>
    <row r="14" spans="2:14" s="95" customFormat="1" ht="28" x14ac:dyDescent="0.25">
      <c r="B14" s="96" t="s">
        <v>146</v>
      </c>
      <c r="C14" s="97" t="s">
        <v>115</v>
      </c>
      <c r="D14" s="96" t="s">
        <v>147</v>
      </c>
      <c r="E14" s="96" t="s">
        <v>148</v>
      </c>
      <c r="F14" s="96" t="s">
        <v>149</v>
      </c>
      <c r="G14" s="98" t="s">
        <v>150</v>
      </c>
      <c r="H14" s="98" t="s">
        <v>151</v>
      </c>
      <c r="I14" s="98" t="s">
        <v>152</v>
      </c>
      <c r="J14" s="98" t="s">
        <v>153</v>
      </c>
      <c r="K14" s="98" t="s">
        <v>154</v>
      </c>
      <c r="L14" s="98" t="s">
        <v>122</v>
      </c>
      <c r="M14" s="98" t="s">
        <v>155</v>
      </c>
      <c r="N14" s="99"/>
    </row>
    <row r="15" spans="2:14" s="100" customFormat="1" ht="27.75" customHeight="1" x14ac:dyDescent="0.3">
      <c r="B15" s="198"/>
      <c r="C15" s="184"/>
      <c r="D15" s="184"/>
      <c r="E15" s="180"/>
      <c r="F15" s="180"/>
      <c r="G15" s="185"/>
      <c r="H15" s="185"/>
      <c r="I15" s="185"/>
      <c r="J15" s="186"/>
      <c r="K15" s="186"/>
      <c r="L15" s="162"/>
      <c r="M15" s="243">
        <f>ROUND((G15+H15+I15+J15+K15),0)</f>
        <v>0</v>
      </c>
      <c r="N15" s="101"/>
    </row>
    <row r="16" spans="2:14" s="100" customFormat="1" ht="27.75" customHeight="1" x14ac:dyDescent="0.3">
      <c r="B16" s="198"/>
      <c r="C16" s="184"/>
      <c r="D16" s="184"/>
      <c r="E16" s="180"/>
      <c r="F16" s="180"/>
      <c r="G16" s="185"/>
      <c r="H16" s="185"/>
      <c r="I16" s="185"/>
      <c r="J16" s="186"/>
      <c r="K16" s="186"/>
      <c r="L16" s="162"/>
      <c r="M16" s="243">
        <f t="shared" ref="M16:M24" si="0">ROUND((G16+H16+I16+J16+K16),0)</f>
        <v>0</v>
      </c>
      <c r="N16" s="101"/>
    </row>
    <row r="17" spans="2:14" s="100" customFormat="1" ht="27" customHeight="1" x14ac:dyDescent="0.3">
      <c r="B17" s="198"/>
      <c r="C17" s="184"/>
      <c r="D17" s="184"/>
      <c r="E17" s="180"/>
      <c r="F17" s="180"/>
      <c r="G17" s="185"/>
      <c r="H17" s="185"/>
      <c r="I17" s="185"/>
      <c r="J17" s="186"/>
      <c r="K17" s="186"/>
      <c r="L17" s="162"/>
      <c r="M17" s="243">
        <f t="shared" si="0"/>
        <v>0</v>
      </c>
      <c r="N17" s="101"/>
    </row>
    <row r="18" spans="2:14" s="100" customFormat="1" ht="27.75" customHeight="1" x14ac:dyDescent="0.3">
      <c r="B18" s="198"/>
      <c r="C18" s="184"/>
      <c r="D18" s="184"/>
      <c r="E18" s="180"/>
      <c r="F18" s="180"/>
      <c r="G18" s="185"/>
      <c r="H18" s="185"/>
      <c r="I18" s="185"/>
      <c r="J18" s="186"/>
      <c r="K18" s="186"/>
      <c r="L18" s="162"/>
      <c r="M18" s="243">
        <f t="shared" si="0"/>
        <v>0</v>
      </c>
      <c r="N18" s="101"/>
    </row>
    <row r="19" spans="2:14" s="100" customFormat="1" ht="27.75" customHeight="1" x14ac:dyDescent="0.3">
      <c r="B19" s="198"/>
      <c r="C19" s="184"/>
      <c r="D19" s="184"/>
      <c r="E19" s="180"/>
      <c r="F19" s="180"/>
      <c r="G19" s="185"/>
      <c r="H19" s="185"/>
      <c r="I19" s="185"/>
      <c r="J19" s="186"/>
      <c r="K19" s="186"/>
      <c r="L19" s="162"/>
      <c r="M19" s="243">
        <f t="shared" si="0"/>
        <v>0</v>
      </c>
      <c r="N19" s="101"/>
    </row>
    <row r="20" spans="2:14" s="100" customFormat="1" ht="25.5" customHeight="1" x14ac:dyDescent="0.3">
      <c r="B20" s="198"/>
      <c r="C20" s="184"/>
      <c r="D20" s="184"/>
      <c r="E20" s="180"/>
      <c r="F20" s="180"/>
      <c r="G20" s="185"/>
      <c r="H20" s="185"/>
      <c r="I20" s="185"/>
      <c r="J20" s="186"/>
      <c r="K20" s="186"/>
      <c r="L20" s="162"/>
      <c r="M20" s="243">
        <f t="shared" si="0"/>
        <v>0</v>
      </c>
      <c r="N20" s="101"/>
    </row>
    <row r="21" spans="2:14" s="100" customFormat="1" ht="27.75" customHeight="1" x14ac:dyDescent="0.3">
      <c r="B21" s="198"/>
      <c r="C21" s="184"/>
      <c r="D21" s="184"/>
      <c r="E21" s="180"/>
      <c r="F21" s="180"/>
      <c r="G21" s="185"/>
      <c r="H21" s="185"/>
      <c r="I21" s="185"/>
      <c r="J21" s="186"/>
      <c r="K21" s="186"/>
      <c r="L21" s="162"/>
      <c r="M21" s="243">
        <f t="shared" si="0"/>
        <v>0</v>
      </c>
    </row>
    <row r="22" spans="2:14" ht="28.5" customHeight="1" x14ac:dyDescent="0.35">
      <c r="B22" s="198"/>
      <c r="C22" s="184"/>
      <c r="D22" s="184"/>
      <c r="E22" s="180"/>
      <c r="F22" s="180"/>
      <c r="G22" s="185"/>
      <c r="H22" s="185"/>
      <c r="I22" s="185"/>
      <c r="J22" s="186"/>
      <c r="K22" s="186"/>
      <c r="L22" s="162"/>
      <c r="M22" s="243">
        <f t="shared" si="0"/>
        <v>0</v>
      </c>
    </row>
    <row r="23" spans="2:14" ht="29.25" customHeight="1" x14ac:dyDescent="0.35">
      <c r="B23" s="198"/>
      <c r="C23" s="184"/>
      <c r="D23" s="184"/>
      <c r="E23" s="180"/>
      <c r="F23" s="180"/>
      <c r="G23" s="185"/>
      <c r="H23" s="185"/>
      <c r="I23" s="185"/>
      <c r="J23" s="186"/>
      <c r="K23" s="186"/>
      <c r="L23" s="162"/>
      <c r="M23" s="243">
        <f t="shared" si="0"/>
        <v>0</v>
      </c>
    </row>
    <row r="24" spans="2:14" ht="32.25" customHeight="1" x14ac:dyDescent="0.35">
      <c r="B24" s="198"/>
      <c r="C24" s="184"/>
      <c r="D24" s="184"/>
      <c r="E24" s="180"/>
      <c r="F24" s="180"/>
      <c r="G24" s="185"/>
      <c r="H24" s="185"/>
      <c r="I24" s="185"/>
      <c r="J24" s="186"/>
      <c r="K24" s="186"/>
      <c r="L24" s="162"/>
      <c r="M24" s="243">
        <f t="shared" si="0"/>
        <v>0</v>
      </c>
    </row>
    <row r="25" spans="2:14" customFormat="1" ht="24.75" customHeight="1" x14ac:dyDescent="0.35">
      <c r="B25" s="340" t="s">
        <v>156</v>
      </c>
      <c r="C25" s="341"/>
      <c r="D25" s="341"/>
      <c r="E25" s="341"/>
      <c r="F25" s="341"/>
      <c r="G25" s="341"/>
      <c r="H25" s="341"/>
      <c r="I25" s="341"/>
      <c r="J25" s="341"/>
      <c r="K25" s="341"/>
      <c r="L25" s="342"/>
      <c r="M25" s="244">
        <f>SUMIF(L15:L24,B166,Travel!M15:M24)</f>
        <v>0</v>
      </c>
    </row>
    <row r="26" spans="2:14" customFormat="1" ht="24.75" customHeight="1" x14ac:dyDescent="0.35">
      <c r="B26" s="340" t="s">
        <v>157</v>
      </c>
      <c r="C26" s="341"/>
      <c r="D26" s="341"/>
      <c r="E26" s="341"/>
      <c r="F26" s="341"/>
      <c r="G26" s="341"/>
      <c r="H26" s="341"/>
      <c r="I26" s="341"/>
      <c r="J26" s="341"/>
      <c r="K26" s="341"/>
      <c r="L26" s="342"/>
      <c r="M26" s="244">
        <f>SUMIF(L15:L24,B167,Travel!M15:M24)</f>
        <v>0</v>
      </c>
    </row>
    <row r="27" spans="2:14" customFormat="1" ht="24.75" customHeight="1" x14ac:dyDescent="0.35">
      <c r="B27" s="340" t="s">
        <v>158</v>
      </c>
      <c r="C27" s="341"/>
      <c r="D27" s="341"/>
      <c r="E27" s="341"/>
      <c r="F27" s="341"/>
      <c r="G27" s="341"/>
      <c r="H27" s="341"/>
      <c r="I27" s="341"/>
      <c r="J27" s="341"/>
      <c r="K27" s="341"/>
      <c r="L27" s="342"/>
      <c r="M27" s="245">
        <f>ROUND(SUM(M25:M26),0)</f>
        <v>0</v>
      </c>
    </row>
    <row r="28" spans="2:14" customFormat="1" ht="14.25" customHeight="1" x14ac:dyDescent="0.35">
      <c r="B28" s="234"/>
      <c r="C28" s="234"/>
      <c r="D28" s="234"/>
      <c r="E28" s="234"/>
      <c r="F28" s="234"/>
      <c r="G28" s="234"/>
      <c r="H28" s="234"/>
      <c r="I28" s="234"/>
      <c r="J28" s="234"/>
      <c r="K28" s="234"/>
      <c r="L28" s="234"/>
      <c r="M28" s="235"/>
    </row>
    <row r="29" spans="2:14" customFormat="1" ht="13.5" customHeight="1" x14ac:dyDescent="0.35">
      <c r="B29" s="234"/>
      <c r="C29" s="234"/>
      <c r="D29" s="234"/>
      <c r="E29" s="234"/>
      <c r="F29" s="234"/>
      <c r="G29" s="234"/>
      <c r="H29" s="234"/>
      <c r="I29" s="234"/>
      <c r="J29" s="234"/>
      <c r="K29" s="234"/>
      <c r="L29" s="234"/>
      <c r="M29" s="236"/>
    </row>
    <row r="30" spans="2:14" customFormat="1" ht="31.5" customHeight="1" thickBot="1" x14ac:dyDescent="0.4">
      <c r="B30" s="237" t="s">
        <v>43</v>
      </c>
      <c r="C30" s="237"/>
      <c r="D30" s="237"/>
      <c r="E30" s="237"/>
      <c r="F30" s="237"/>
      <c r="G30" s="237"/>
      <c r="H30" s="237"/>
      <c r="I30" s="237"/>
      <c r="J30" s="237"/>
      <c r="K30" s="237"/>
      <c r="L30" s="237"/>
      <c r="M30" s="13"/>
    </row>
    <row r="31" spans="2:14" ht="17.25" customHeight="1" x14ac:dyDescent="0.35">
      <c r="B31" s="103"/>
      <c r="C31" s="103"/>
      <c r="D31" s="103"/>
      <c r="E31" s="103"/>
      <c r="F31" s="104"/>
      <c r="G31" s="103"/>
      <c r="H31" s="105"/>
      <c r="I31" s="105"/>
      <c r="J31" s="106"/>
      <c r="K31" s="102"/>
      <c r="L31" s="102"/>
    </row>
    <row r="32" spans="2:14" s="95" customFormat="1" ht="48" customHeight="1" x14ac:dyDescent="0.35">
      <c r="C32" s="98" t="s">
        <v>115</v>
      </c>
      <c r="D32" s="96" t="s">
        <v>159</v>
      </c>
      <c r="E32" s="96" t="s">
        <v>160</v>
      </c>
      <c r="F32" s="96" t="s">
        <v>161</v>
      </c>
      <c r="G32" s="96" t="s">
        <v>154</v>
      </c>
      <c r="H32" s="98" t="s">
        <v>122</v>
      </c>
      <c r="I32" s="96" t="s">
        <v>162</v>
      </c>
      <c r="J32" s="81"/>
      <c r="K32" s="108"/>
      <c r="L32" s="108"/>
    </row>
    <row r="33" spans="2:14" s="100" customFormat="1" ht="33.75" customHeight="1" x14ac:dyDescent="0.35">
      <c r="C33" s="238"/>
      <c r="D33" s="182"/>
      <c r="E33" s="180"/>
      <c r="F33" s="109">
        <f>E33*D33</f>
        <v>0</v>
      </c>
      <c r="G33" s="183"/>
      <c r="H33" s="162"/>
      <c r="I33" s="246">
        <f>ROUND(SUM(F33:G33),0)</f>
        <v>0</v>
      </c>
      <c r="J33" s="81"/>
      <c r="K33" s="110"/>
      <c r="L33" s="110"/>
    </row>
    <row r="34" spans="2:14" s="100" customFormat="1" ht="25.5" customHeight="1" x14ac:dyDescent="0.35">
      <c r="C34" s="181"/>
      <c r="D34" s="182"/>
      <c r="E34" s="180"/>
      <c r="F34" s="109">
        <f>E34*D34</f>
        <v>0</v>
      </c>
      <c r="G34" s="183"/>
      <c r="H34" s="162"/>
      <c r="I34" s="246">
        <f t="shared" ref="I34:I39" si="1">ROUND(SUM(F34:G34),0)</f>
        <v>0</v>
      </c>
      <c r="J34" s="95"/>
      <c r="K34" s="111"/>
      <c r="L34" s="111"/>
      <c r="N34" s="101"/>
    </row>
    <row r="35" spans="2:14" s="100" customFormat="1" ht="25.5" customHeight="1" x14ac:dyDescent="0.35">
      <c r="C35" s="181"/>
      <c r="D35" s="182"/>
      <c r="E35" s="180"/>
      <c r="F35" s="109">
        <f t="shared" ref="F35:F39" si="2">E35*D35</f>
        <v>0</v>
      </c>
      <c r="G35" s="183"/>
      <c r="H35" s="162"/>
      <c r="I35" s="246">
        <f t="shared" si="1"/>
        <v>0</v>
      </c>
      <c r="K35" s="111"/>
      <c r="L35" s="111"/>
    </row>
    <row r="36" spans="2:14" ht="25.5" customHeight="1" x14ac:dyDescent="0.35">
      <c r="C36" s="181"/>
      <c r="D36" s="182"/>
      <c r="E36" s="180"/>
      <c r="F36" s="109">
        <f t="shared" si="2"/>
        <v>0</v>
      </c>
      <c r="G36" s="183"/>
      <c r="H36" s="162"/>
      <c r="I36" s="246">
        <f t="shared" si="1"/>
        <v>0</v>
      </c>
      <c r="J36" s="100"/>
      <c r="K36" s="111"/>
      <c r="L36" s="111"/>
    </row>
    <row r="37" spans="2:14" ht="25.5" customHeight="1" x14ac:dyDescent="0.35">
      <c r="C37" s="181"/>
      <c r="D37" s="182"/>
      <c r="E37" s="180"/>
      <c r="F37" s="109">
        <f t="shared" si="2"/>
        <v>0</v>
      </c>
      <c r="G37" s="183"/>
      <c r="H37" s="162"/>
      <c r="I37" s="246">
        <f t="shared" si="1"/>
        <v>0</v>
      </c>
      <c r="J37" s="100"/>
      <c r="K37" s="111"/>
      <c r="L37" s="111"/>
    </row>
    <row r="38" spans="2:14" ht="25.5" customHeight="1" x14ac:dyDescent="0.35">
      <c r="C38" s="181"/>
      <c r="D38" s="182"/>
      <c r="E38" s="180"/>
      <c r="F38" s="109">
        <f t="shared" si="2"/>
        <v>0</v>
      </c>
      <c r="G38" s="183"/>
      <c r="H38" s="162"/>
      <c r="I38" s="246">
        <f t="shared" si="1"/>
        <v>0</v>
      </c>
      <c r="K38" s="111"/>
      <c r="L38" s="111"/>
    </row>
    <row r="39" spans="2:14" ht="25.5" customHeight="1" x14ac:dyDescent="0.35">
      <c r="C39" s="181"/>
      <c r="D39" s="182"/>
      <c r="E39" s="180"/>
      <c r="F39" s="109">
        <f t="shared" si="2"/>
        <v>0</v>
      </c>
      <c r="G39" s="183"/>
      <c r="H39" s="162"/>
      <c r="I39" s="246">
        <f t="shared" si="1"/>
        <v>0</v>
      </c>
      <c r="K39" s="111"/>
      <c r="L39" s="111"/>
    </row>
    <row r="40" spans="2:14" customFormat="1" ht="19.5" customHeight="1" x14ac:dyDescent="0.35">
      <c r="C40" s="230" t="s">
        <v>163</v>
      </c>
      <c r="D40" s="231"/>
      <c r="E40" s="231"/>
      <c r="F40" s="231"/>
      <c r="G40" s="231"/>
      <c r="H40" s="232"/>
      <c r="I40" s="247">
        <f>SUMIF(H33:H39,B166,Travel!I33:I39)</f>
        <v>0</v>
      </c>
      <c r="K40" s="111"/>
      <c r="L40" s="111"/>
    </row>
    <row r="41" spans="2:14" customFormat="1" ht="19.5" customHeight="1" x14ac:dyDescent="0.35">
      <c r="C41" s="230" t="s">
        <v>164</v>
      </c>
      <c r="D41" s="231"/>
      <c r="E41" s="231"/>
      <c r="F41" s="231"/>
      <c r="G41" s="231"/>
      <c r="H41" s="232"/>
      <c r="I41" s="247">
        <f>SUMIF(H33:H39,B167,Travel!I33:I39)</f>
        <v>0</v>
      </c>
      <c r="K41" s="111"/>
      <c r="L41" s="111"/>
    </row>
    <row r="42" spans="2:14" customFormat="1" ht="19.5" customHeight="1" x14ac:dyDescent="0.35">
      <c r="C42" s="175" t="s">
        <v>165</v>
      </c>
      <c r="D42" s="176"/>
      <c r="E42" s="176"/>
      <c r="F42" s="176"/>
      <c r="G42" s="176"/>
      <c r="H42" s="177"/>
      <c r="I42" s="248">
        <f>ROUND(SUM(I40:I41),0)</f>
        <v>0</v>
      </c>
      <c r="K42" s="111"/>
      <c r="L42" s="111"/>
    </row>
    <row r="43" spans="2:14" customFormat="1" x14ac:dyDescent="0.35">
      <c r="B43" s="112"/>
      <c r="C43" s="112"/>
      <c r="D43" s="112"/>
      <c r="E43" s="112"/>
      <c r="F43" s="112"/>
      <c r="G43" s="112"/>
      <c r="H43" s="113"/>
      <c r="K43" s="111"/>
      <c r="L43" s="111"/>
      <c r="M43" s="114"/>
    </row>
    <row r="44" spans="2:14" customFormat="1" x14ac:dyDescent="0.35">
      <c r="B44" s="233"/>
      <c r="C44" s="233"/>
      <c r="D44" s="233"/>
      <c r="E44" s="233"/>
      <c r="G44" s="233"/>
      <c r="H44" s="233"/>
      <c r="I44" s="233"/>
    </row>
    <row r="45" spans="2:14" customFormat="1" ht="23.25" customHeight="1" x14ac:dyDescent="0.35">
      <c r="B45" s="115" t="s">
        <v>125</v>
      </c>
      <c r="C45" s="245">
        <f>M25+I40</f>
        <v>0</v>
      </c>
      <c r="G45" s="116"/>
      <c r="H45" s="92"/>
      <c r="I45" s="107"/>
      <c r="L45" s="114"/>
      <c r="M45" s="117"/>
    </row>
    <row r="46" spans="2:14" customFormat="1" ht="23.25" customHeight="1" x14ac:dyDescent="0.35">
      <c r="B46" s="118" t="s">
        <v>126</v>
      </c>
      <c r="C46" s="245">
        <f>M26+I41</f>
        <v>0</v>
      </c>
    </row>
    <row r="47" spans="2:14" customFormat="1" ht="23.25" customHeight="1" x14ac:dyDescent="0.35">
      <c r="B47" s="119" t="s">
        <v>166</v>
      </c>
      <c r="C47" s="245">
        <f>SUM(C45:C46)</f>
        <v>0</v>
      </c>
      <c r="L47" s="117"/>
    </row>
    <row r="48" spans="2:14" customFormat="1" x14ac:dyDescent="0.35">
      <c r="M48" s="197"/>
    </row>
    <row r="49" spans="2:13" s="92" customFormat="1" x14ac:dyDescent="0.35">
      <c r="B49"/>
      <c r="C49"/>
      <c r="D49"/>
      <c r="E49"/>
      <c r="F49"/>
      <c r="G49"/>
      <c r="H49"/>
      <c r="I49"/>
      <c r="J49"/>
      <c r="K49"/>
      <c r="L49"/>
      <c r="M49"/>
    </row>
    <row r="50" spans="2:13" customFormat="1" x14ac:dyDescent="0.35"/>
    <row r="51" spans="2:13" customFormat="1" x14ac:dyDescent="0.35"/>
    <row r="52" spans="2:13" customFormat="1" x14ac:dyDescent="0.35"/>
    <row r="53" spans="2:13" customFormat="1" x14ac:dyDescent="0.35"/>
    <row r="54" spans="2:13" customFormat="1" x14ac:dyDescent="0.35"/>
    <row r="55" spans="2:13" customFormat="1" x14ac:dyDescent="0.35"/>
    <row r="56" spans="2:13" customFormat="1" x14ac:dyDescent="0.35"/>
    <row r="57" spans="2:13" customFormat="1" x14ac:dyDescent="0.35"/>
    <row r="58" spans="2:13" customFormat="1" x14ac:dyDescent="0.35"/>
    <row r="59" spans="2:13" customFormat="1" x14ac:dyDescent="0.35"/>
    <row r="60" spans="2:13" customFormat="1" x14ac:dyDescent="0.35"/>
    <row r="61" spans="2:13" customFormat="1" x14ac:dyDescent="0.35"/>
    <row r="62" spans="2:13" customFormat="1" x14ac:dyDescent="0.35"/>
    <row r="63" spans="2:13" customFormat="1" x14ac:dyDescent="0.35"/>
    <row r="64" spans="2:13"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spans="2:2" customFormat="1" x14ac:dyDescent="0.35"/>
    <row r="162" spans="2:2" customFormat="1" x14ac:dyDescent="0.35"/>
    <row r="163" spans="2:2" customFormat="1" x14ac:dyDescent="0.35"/>
    <row r="164" spans="2:2" customFormat="1" x14ac:dyDescent="0.35"/>
    <row r="165" spans="2:2" customFormat="1" x14ac:dyDescent="0.35">
      <c r="B165" t="s">
        <v>240</v>
      </c>
    </row>
    <row r="166" spans="2:2" customFormat="1" ht="21" customHeight="1" x14ac:dyDescent="0.35">
      <c r="B166" s="199" t="s">
        <v>124</v>
      </c>
    </row>
    <row r="167" spans="2:2" customFormat="1" x14ac:dyDescent="0.35">
      <c r="B167" s="195" t="s">
        <v>139</v>
      </c>
    </row>
    <row r="168" spans="2:2" customFormat="1" x14ac:dyDescent="0.35"/>
    <row r="169" spans="2:2" customFormat="1" x14ac:dyDescent="0.35"/>
    <row r="170" spans="2:2" customFormat="1" x14ac:dyDescent="0.35"/>
    <row r="171" spans="2:2" customFormat="1" x14ac:dyDescent="0.35"/>
    <row r="172" spans="2:2" customFormat="1" ht="19.5" customHeight="1" x14ac:dyDescent="0.35"/>
    <row r="173" spans="2:2" customFormat="1" ht="19.5" customHeight="1" x14ac:dyDescent="0.35"/>
  </sheetData>
  <sheetProtection algorithmName="SHA-512" hashValue="nz115fQwk1WaSX1dHn6zFopNN68AHXGABmClXV4MAsJrFi3IF5cPLHZS4ejsVlE4Znd5kRw/zvzz3xtRPLtAXQ==" saltValue="mKf+Yegi9PJN7keZT7ZsGA==" spinCount="100000" sheet="1" formatRows="0" insertRows="0" selectLockedCells="1"/>
  <mergeCells count="7">
    <mergeCell ref="D4:G4"/>
    <mergeCell ref="D6:G6"/>
    <mergeCell ref="B27:L27"/>
    <mergeCell ref="B12:M12"/>
    <mergeCell ref="B25:L25"/>
    <mergeCell ref="B26:L26"/>
    <mergeCell ref="D5:G5"/>
  </mergeCells>
  <dataValidations count="1">
    <dataValidation type="list" allowBlank="1" showInputMessage="1" showErrorMessage="1" sqref="L15:L24 H33:H39" xr:uid="{00000000-0002-0000-0100-000000000000}">
      <formula1>$B$165:$B$167</formula1>
    </dataValidation>
  </dataValidations>
  <pageMargins left="0.7" right="0.7" top="0.75" bottom="0.75" header="0.3" footer="0.3"/>
  <pageSetup scale="3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2</xdr:col>
                    <xdr:colOff>3498850</xdr:colOff>
                    <xdr:row>7</xdr:row>
                    <xdr:rowOff>146050</xdr:rowOff>
                  </from>
                  <to>
                    <xdr:col>2</xdr:col>
                    <xdr:colOff>3994150</xdr:colOff>
                    <xdr:row>9</xdr:row>
                    <xdr:rowOff>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xdr:col>
                    <xdr:colOff>3498850</xdr:colOff>
                    <xdr:row>9</xdr:row>
                    <xdr:rowOff>107950</xdr:rowOff>
                  </from>
                  <to>
                    <xdr:col>2</xdr:col>
                    <xdr:colOff>3956050</xdr:colOff>
                    <xdr:row>10</xdr:row>
                    <xdr:rowOff>165100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90"/>
  <sheetViews>
    <sheetView zoomScale="90" zoomScaleNormal="90" workbookViewId="0">
      <selection activeCell="C1" sqref="C1"/>
    </sheetView>
  </sheetViews>
  <sheetFormatPr defaultRowHeight="14.5" x14ac:dyDescent="0.35"/>
  <cols>
    <col min="1" max="1" width="2.81640625" style="81" customWidth="1"/>
    <col min="2" max="3" width="75.54296875" style="81" customWidth="1"/>
    <col min="4" max="4" width="17.54296875" style="81" bestFit="1" customWidth="1"/>
    <col min="5" max="5" width="14.54296875" style="81" bestFit="1" customWidth="1"/>
    <col min="6" max="6" width="26.453125" style="81" customWidth="1"/>
    <col min="7" max="7" width="27" style="81" customWidth="1"/>
    <col min="8" max="8" width="14.54296875" style="81" customWidth="1"/>
    <col min="9" max="256" width="9.1796875" style="81"/>
    <col min="257" max="257" width="2.81640625" style="81" customWidth="1"/>
    <col min="258" max="259" width="75.54296875" style="81" customWidth="1"/>
    <col min="260" max="260" width="17.54296875" style="81" bestFit="1" customWidth="1"/>
    <col min="261" max="261" width="14.54296875" style="81" bestFit="1" customWidth="1"/>
    <col min="262" max="262" width="17.453125" style="81" customWidth="1"/>
    <col min="263" max="263" width="12.453125" style="81" bestFit="1" customWidth="1"/>
    <col min="264" max="264" width="14.54296875" style="81" customWidth="1"/>
    <col min="265" max="512" width="9.1796875" style="81"/>
    <col min="513" max="513" width="2.81640625" style="81" customWidth="1"/>
    <col min="514" max="515" width="75.54296875" style="81" customWidth="1"/>
    <col min="516" max="516" width="17.54296875" style="81" bestFit="1" customWidth="1"/>
    <col min="517" max="517" width="14.54296875" style="81" bestFit="1" customWidth="1"/>
    <col min="518" max="518" width="17.453125" style="81" customWidth="1"/>
    <col min="519" max="519" width="12.453125" style="81" bestFit="1" customWidth="1"/>
    <col min="520" max="520" width="14.54296875" style="81" customWidth="1"/>
    <col min="521" max="768" width="9.1796875" style="81"/>
    <col min="769" max="769" width="2.81640625" style="81" customWidth="1"/>
    <col min="770" max="771" width="75.54296875" style="81" customWidth="1"/>
    <col min="772" max="772" width="17.54296875" style="81" bestFit="1" customWidth="1"/>
    <col min="773" max="773" width="14.54296875" style="81" bestFit="1" customWidth="1"/>
    <col min="774" max="774" width="17.453125" style="81" customWidth="1"/>
    <col min="775" max="775" width="12.453125" style="81" bestFit="1" customWidth="1"/>
    <col min="776" max="776" width="14.54296875" style="81" customWidth="1"/>
    <col min="777" max="1024" width="9.1796875" style="81"/>
    <col min="1025" max="1025" width="2.81640625" style="81" customWidth="1"/>
    <col min="1026" max="1027" width="75.54296875" style="81" customWidth="1"/>
    <col min="1028" max="1028" width="17.54296875" style="81" bestFit="1" customWidth="1"/>
    <col min="1029" max="1029" width="14.54296875" style="81" bestFit="1" customWidth="1"/>
    <col min="1030" max="1030" width="17.453125" style="81" customWidth="1"/>
    <col min="1031" max="1031" width="12.453125" style="81" bestFit="1" customWidth="1"/>
    <col min="1032" max="1032" width="14.54296875" style="81" customWidth="1"/>
    <col min="1033" max="1280" width="9.1796875" style="81"/>
    <col min="1281" max="1281" width="2.81640625" style="81" customWidth="1"/>
    <col min="1282" max="1283" width="75.54296875" style="81" customWidth="1"/>
    <col min="1284" max="1284" width="17.54296875" style="81" bestFit="1" customWidth="1"/>
    <col min="1285" max="1285" width="14.54296875" style="81" bestFit="1" customWidth="1"/>
    <col min="1286" max="1286" width="17.453125" style="81" customWidth="1"/>
    <col min="1287" max="1287" width="12.453125" style="81" bestFit="1" customWidth="1"/>
    <col min="1288" max="1288" width="14.54296875" style="81" customWidth="1"/>
    <col min="1289" max="1536" width="9.1796875" style="81"/>
    <col min="1537" max="1537" width="2.81640625" style="81" customWidth="1"/>
    <col min="1538" max="1539" width="75.54296875" style="81" customWidth="1"/>
    <col min="1540" max="1540" width="17.54296875" style="81" bestFit="1" customWidth="1"/>
    <col min="1541" max="1541" width="14.54296875" style="81" bestFit="1" customWidth="1"/>
    <col min="1542" max="1542" width="17.453125" style="81" customWidth="1"/>
    <col min="1543" max="1543" width="12.453125" style="81" bestFit="1" customWidth="1"/>
    <col min="1544" max="1544" width="14.54296875" style="81" customWidth="1"/>
    <col min="1545" max="1792" width="9.1796875" style="81"/>
    <col min="1793" max="1793" width="2.81640625" style="81" customWidth="1"/>
    <col min="1794" max="1795" width="75.54296875" style="81" customWidth="1"/>
    <col min="1796" max="1796" width="17.54296875" style="81" bestFit="1" customWidth="1"/>
    <col min="1797" max="1797" width="14.54296875" style="81" bestFit="1" customWidth="1"/>
    <col min="1798" max="1798" width="17.453125" style="81" customWidth="1"/>
    <col min="1799" max="1799" width="12.453125" style="81" bestFit="1" customWidth="1"/>
    <col min="1800" max="1800" width="14.54296875" style="81" customWidth="1"/>
    <col min="1801" max="2048" width="9.1796875" style="81"/>
    <col min="2049" max="2049" width="2.81640625" style="81" customWidth="1"/>
    <col min="2050" max="2051" width="75.54296875" style="81" customWidth="1"/>
    <col min="2052" max="2052" width="17.54296875" style="81" bestFit="1" customWidth="1"/>
    <col min="2053" max="2053" width="14.54296875" style="81" bestFit="1" customWidth="1"/>
    <col min="2054" max="2054" width="17.453125" style="81" customWidth="1"/>
    <col min="2055" max="2055" width="12.453125" style="81" bestFit="1" customWidth="1"/>
    <col min="2056" max="2056" width="14.54296875" style="81" customWidth="1"/>
    <col min="2057" max="2304" width="9.1796875" style="81"/>
    <col min="2305" max="2305" width="2.81640625" style="81" customWidth="1"/>
    <col min="2306" max="2307" width="75.54296875" style="81" customWidth="1"/>
    <col min="2308" max="2308" width="17.54296875" style="81" bestFit="1" customWidth="1"/>
    <col min="2309" max="2309" width="14.54296875" style="81" bestFit="1" customWidth="1"/>
    <col min="2310" max="2310" width="17.453125" style="81" customWidth="1"/>
    <col min="2311" max="2311" width="12.453125" style="81" bestFit="1" customWidth="1"/>
    <col min="2312" max="2312" width="14.54296875" style="81" customWidth="1"/>
    <col min="2313" max="2560" width="9.1796875" style="81"/>
    <col min="2561" max="2561" width="2.81640625" style="81" customWidth="1"/>
    <col min="2562" max="2563" width="75.54296875" style="81" customWidth="1"/>
    <col min="2564" max="2564" width="17.54296875" style="81" bestFit="1" customWidth="1"/>
    <col min="2565" max="2565" width="14.54296875" style="81" bestFit="1" customWidth="1"/>
    <col min="2566" max="2566" width="17.453125" style="81" customWidth="1"/>
    <col min="2567" max="2567" width="12.453125" style="81" bestFit="1" customWidth="1"/>
    <col min="2568" max="2568" width="14.54296875" style="81" customWidth="1"/>
    <col min="2569" max="2816" width="9.1796875" style="81"/>
    <col min="2817" max="2817" width="2.81640625" style="81" customWidth="1"/>
    <col min="2818" max="2819" width="75.54296875" style="81" customWidth="1"/>
    <col min="2820" max="2820" width="17.54296875" style="81" bestFit="1" customWidth="1"/>
    <col min="2821" max="2821" width="14.54296875" style="81" bestFit="1" customWidth="1"/>
    <col min="2822" max="2822" width="17.453125" style="81" customWidth="1"/>
    <col min="2823" max="2823" width="12.453125" style="81" bestFit="1" customWidth="1"/>
    <col min="2824" max="2824" width="14.54296875" style="81" customWidth="1"/>
    <col min="2825" max="3072" width="9.1796875" style="81"/>
    <col min="3073" max="3073" width="2.81640625" style="81" customWidth="1"/>
    <col min="3074" max="3075" width="75.54296875" style="81" customWidth="1"/>
    <col min="3076" max="3076" width="17.54296875" style="81" bestFit="1" customWidth="1"/>
    <col min="3077" max="3077" width="14.54296875" style="81" bestFit="1" customWidth="1"/>
    <col min="3078" max="3078" width="17.453125" style="81" customWidth="1"/>
    <col min="3079" max="3079" width="12.453125" style="81" bestFit="1" customWidth="1"/>
    <col min="3080" max="3080" width="14.54296875" style="81" customWidth="1"/>
    <col min="3081" max="3328" width="9.1796875" style="81"/>
    <col min="3329" max="3329" width="2.81640625" style="81" customWidth="1"/>
    <col min="3330" max="3331" width="75.54296875" style="81" customWidth="1"/>
    <col min="3332" max="3332" width="17.54296875" style="81" bestFit="1" customWidth="1"/>
    <col min="3333" max="3333" width="14.54296875" style="81" bestFit="1" customWidth="1"/>
    <col min="3334" max="3334" width="17.453125" style="81" customWidth="1"/>
    <col min="3335" max="3335" width="12.453125" style="81" bestFit="1" customWidth="1"/>
    <col min="3336" max="3336" width="14.54296875" style="81" customWidth="1"/>
    <col min="3337" max="3584" width="9.1796875" style="81"/>
    <col min="3585" max="3585" width="2.81640625" style="81" customWidth="1"/>
    <col min="3586" max="3587" width="75.54296875" style="81" customWidth="1"/>
    <col min="3588" max="3588" width="17.54296875" style="81" bestFit="1" customWidth="1"/>
    <col min="3589" max="3589" width="14.54296875" style="81" bestFit="1" customWidth="1"/>
    <col min="3590" max="3590" width="17.453125" style="81" customWidth="1"/>
    <col min="3591" max="3591" width="12.453125" style="81" bestFit="1" customWidth="1"/>
    <col min="3592" max="3592" width="14.54296875" style="81" customWidth="1"/>
    <col min="3593" max="3840" width="9.1796875" style="81"/>
    <col min="3841" max="3841" width="2.81640625" style="81" customWidth="1"/>
    <col min="3842" max="3843" width="75.54296875" style="81" customWidth="1"/>
    <col min="3844" max="3844" width="17.54296875" style="81" bestFit="1" customWidth="1"/>
    <col min="3845" max="3845" width="14.54296875" style="81" bestFit="1" customWidth="1"/>
    <col min="3846" max="3846" width="17.453125" style="81" customWidth="1"/>
    <col min="3847" max="3847" width="12.453125" style="81" bestFit="1" customWidth="1"/>
    <col min="3848" max="3848" width="14.54296875" style="81" customWidth="1"/>
    <col min="3849" max="4096" width="9.1796875" style="81"/>
    <col min="4097" max="4097" width="2.81640625" style="81" customWidth="1"/>
    <col min="4098" max="4099" width="75.54296875" style="81" customWidth="1"/>
    <col min="4100" max="4100" width="17.54296875" style="81" bestFit="1" customWidth="1"/>
    <col min="4101" max="4101" width="14.54296875" style="81" bestFit="1" customWidth="1"/>
    <col min="4102" max="4102" width="17.453125" style="81" customWidth="1"/>
    <col min="4103" max="4103" width="12.453125" style="81" bestFit="1" customWidth="1"/>
    <col min="4104" max="4104" width="14.54296875" style="81" customWidth="1"/>
    <col min="4105" max="4352" width="9.1796875" style="81"/>
    <col min="4353" max="4353" width="2.81640625" style="81" customWidth="1"/>
    <col min="4354" max="4355" width="75.54296875" style="81" customWidth="1"/>
    <col min="4356" max="4356" width="17.54296875" style="81" bestFit="1" customWidth="1"/>
    <col min="4357" max="4357" width="14.54296875" style="81" bestFit="1" customWidth="1"/>
    <col min="4358" max="4358" width="17.453125" style="81" customWidth="1"/>
    <col min="4359" max="4359" width="12.453125" style="81" bestFit="1" customWidth="1"/>
    <col min="4360" max="4360" width="14.54296875" style="81" customWidth="1"/>
    <col min="4361" max="4608" width="9.1796875" style="81"/>
    <col min="4609" max="4609" width="2.81640625" style="81" customWidth="1"/>
    <col min="4610" max="4611" width="75.54296875" style="81" customWidth="1"/>
    <col min="4612" max="4612" width="17.54296875" style="81" bestFit="1" customWidth="1"/>
    <col min="4613" max="4613" width="14.54296875" style="81" bestFit="1" customWidth="1"/>
    <col min="4614" max="4614" width="17.453125" style="81" customWidth="1"/>
    <col min="4615" max="4615" width="12.453125" style="81" bestFit="1" customWidth="1"/>
    <col min="4616" max="4616" width="14.54296875" style="81" customWidth="1"/>
    <col min="4617" max="4864" width="9.1796875" style="81"/>
    <col min="4865" max="4865" width="2.81640625" style="81" customWidth="1"/>
    <col min="4866" max="4867" width="75.54296875" style="81" customWidth="1"/>
    <col min="4868" max="4868" width="17.54296875" style="81" bestFit="1" customWidth="1"/>
    <col min="4869" max="4869" width="14.54296875" style="81" bestFit="1" customWidth="1"/>
    <col min="4870" max="4870" width="17.453125" style="81" customWidth="1"/>
    <col min="4871" max="4871" width="12.453125" style="81" bestFit="1" customWidth="1"/>
    <col min="4872" max="4872" width="14.54296875" style="81" customWidth="1"/>
    <col min="4873" max="5120" width="9.1796875" style="81"/>
    <col min="5121" max="5121" width="2.81640625" style="81" customWidth="1"/>
    <col min="5122" max="5123" width="75.54296875" style="81" customWidth="1"/>
    <col min="5124" max="5124" width="17.54296875" style="81" bestFit="1" customWidth="1"/>
    <col min="5125" max="5125" width="14.54296875" style="81" bestFit="1" customWidth="1"/>
    <col min="5126" max="5126" width="17.453125" style="81" customWidth="1"/>
    <col min="5127" max="5127" width="12.453125" style="81" bestFit="1" customWidth="1"/>
    <col min="5128" max="5128" width="14.54296875" style="81" customWidth="1"/>
    <col min="5129" max="5376" width="9.1796875" style="81"/>
    <col min="5377" max="5377" width="2.81640625" style="81" customWidth="1"/>
    <col min="5378" max="5379" width="75.54296875" style="81" customWidth="1"/>
    <col min="5380" max="5380" width="17.54296875" style="81" bestFit="1" customWidth="1"/>
    <col min="5381" max="5381" width="14.54296875" style="81" bestFit="1" customWidth="1"/>
    <col min="5382" max="5382" width="17.453125" style="81" customWidth="1"/>
    <col min="5383" max="5383" width="12.453125" style="81" bestFit="1" customWidth="1"/>
    <col min="5384" max="5384" width="14.54296875" style="81" customWidth="1"/>
    <col min="5385" max="5632" width="9.1796875" style="81"/>
    <col min="5633" max="5633" width="2.81640625" style="81" customWidth="1"/>
    <col min="5634" max="5635" width="75.54296875" style="81" customWidth="1"/>
    <col min="5636" max="5636" width="17.54296875" style="81" bestFit="1" customWidth="1"/>
    <col min="5637" max="5637" width="14.54296875" style="81" bestFit="1" customWidth="1"/>
    <col min="5638" max="5638" width="17.453125" style="81" customWidth="1"/>
    <col min="5639" max="5639" width="12.453125" style="81" bestFit="1" customWidth="1"/>
    <col min="5640" max="5640" width="14.54296875" style="81" customWidth="1"/>
    <col min="5641" max="5888" width="9.1796875" style="81"/>
    <col min="5889" max="5889" width="2.81640625" style="81" customWidth="1"/>
    <col min="5890" max="5891" width="75.54296875" style="81" customWidth="1"/>
    <col min="5892" max="5892" width="17.54296875" style="81" bestFit="1" customWidth="1"/>
    <col min="5893" max="5893" width="14.54296875" style="81" bestFit="1" customWidth="1"/>
    <col min="5894" max="5894" width="17.453125" style="81" customWidth="1"/>
    <col min="5895" max="5895" width="12.453125" style="81" bestFit="1" customWidth="1"/>
    <col min="5896" max="5896" width="14.54296875" style="81" customWidth="1"/>
    <col min="5897" max="6144" width="9.1796875" style="81"/>
    <col min="6145" max="6145" width="2.81640625" style="81" customWidth="1"/>
    <col min="6146" max="6147" width="75.54296875" style="81" customWidth="1"/>
    <col min="6148" max="6148" width="17.54296875" style="81" bestFit="1" customWidth="1"/>
    <col min="6149" max="6149" width="14.54296875" style="81" bestFit="1" customWidth="1"/>
    <col min="6150" max="6150" width="17.453125" style="81" customWidth="1"/>
    <col min="6151" max="6151" width="12.453125" style="81" bestFit="1" customWidth="1"/>
    <col min="6152" max="6152" width="14.54296875" style="81" customWidth="1"/>
    <col min="6153" max="6400" width="9.1796875" style="81"/>
    <col min="6401" max="6401" width="2.81640625" style="81" customWidth="1"/>
    <col min="6402" max="6403" width="75.54296875" style="81" customWidth="1"/>
    <col min="6404" max="6404" width="17.54296875" style="81" bestFit="1" customWidth="1"/>
    <col min="6405" max="6405" width="14.54296875" style="81" bestFit="1" customWidth="1"/>
    <col min="6406" max="6406" width="17.453125" style="81" customWidth="1"/>
    <col min="6407" max="6407" width="12.453125" style="81" bestFit="1" customWidth="1"/>
    <col min="6408" max="6408" width="14.54296875" style="81" customWidth="1"/>
    <col min="6409" max="6656" width="9.1796875" style="81"/>
    <col min="6657" max="6657" width="2.81640625" style="81" customWidth="1"/>
    <col min="6658" max="6659" width="75.54296875" style="81" customWidth="1"/>
    <col min="6660" max="6660" width="17.54296875" style="81" bestFit="1" customWidth="1"/>
    <col min="6661" max="6661" width="14.54296875" style="81" bestFit="1" customWidth="1"/>
    <col min="6662" max="6662" width="17.453125" style="81" customWidth="1"/>
    <col min="6663" max="6663" width="12.453125" style="81" bestFit="1" customWidth="1"/>
    <col min="6664" max="6664" width="14.54296875" style="81" customWidth="1"/>
    <col min="6665" max="6912" width="9.1796875" style="81"/>
    <col min="6913" max="6913" width="2.81640625" style="81" customWidth="1"/>
    <col min="6914" max="6915" width="75.54296875" style="81" customWidth="1"/>
    <col min="6916" max="6916" width="17.54296875" style="81" bestFit="1" customWidth="1"/>
    <col min="6917" max="6917" width="14.54296875" style="81" bestFit="1" customWidth="1"/>
    <col min="6918" max="6918" width="17.453125" style="81" customWidth="1"/>
    <col min="6919" max="6919" width="12.453125" style="81" bestFit="1" customWidth="1"/>
    <col min="6920" max="6920" width="14.54296875" style="81" customWidth="1"/>
    <col min="6921" max="7168" width="9.1796875" style="81"/>
    <col min="7169" max="7169" width="2.81640625" style="81" customWidth="1"/>
    <col min="7170" max="7171" width="75.54296875" style="81" customWidth="1"/>
    <col min="7172" max="7172" width="17.54296875" style="81" bestFit="1" customWidth="1"/>
    <col min="7173" max="7173" width="14.54296875" style="81" bestFit="1" customWidth="1"/>
    <col min="7174" max="7174" width="17.453125" style="81" customWidth="1"/>
    <col min="7175" max="7175" width="12.453125" style="81" bestFit="1" customWidth="1"/>
    <col min="7176" max="7176" width="14.54296875" style="81" customWidth="1"/>
    <col min="7177" max="7424" width="9.1796875" style="81"/>
    <col min="7425" max="7425" width="2.81640625" style="81" customWidth="1"/>
    <col min="7426" max="7427" width="75.54296875" style="81" customWidth="1"/>
    <col min="7428" max="7428" width="17.54296875" style="81" bestFit="1" customWidth="1"/>
    <col min="7429" max="7429" width="14.54296875" style="81" bestFit="1" customWidth="1"/>
    <col min="7430" max="7430" width="17.453125" style="81" customWidth="1"/>
    <col min="7431" max="7431" width="12.453125" style="81" bestFit="1" customWidth="1"/>
    <col min="7432" max="7432" width="14.54296875" style="81" customWidth="1"/>
    <col min="7433" max="7680" width="9.1796875" style="81"/>
    <col min="7681" max="7681" width="2.81640625" style="81" customWidth="1"/>
    <col min="7682" max="7683" width="75.54296875" style="81" customWidth="1"/>
    <col min="7684" max="7684" width="17.54296875" style="81" bestFit="1" customWidth="1"/>
    <col min="7685" max="7685" width="14.54296875" style="81" bestFit="1" customWidth="1"/>
    <col min="7686" max="7686" width="17.453125" style="81" customWidth="1"/>
    <col min="7687" max="7687" width="12.453125" style="81" bestFit="1" customWidth="1"/>
    <col min="7688" max="7688" width="14.54296875" style="81" customWidth="1"/>
    <col min="7689" max="7936" width="9.1796875" style="81"/>
    <col min="7937" max="7937" width="2.81640625" style="81" customWidth="1"/>
    <col min="7938" max="7939" width="75.54296875" style="81" customWidth="1"/>
    <col min="7940" max="7940" width="17.54296875" style="81" bestFit="1" customWidth="1"/>
    <col min="7941" max="7941" width="14.54296875" style="81" bestFit="1" customWidth="1"/>
    <col min="7942" max="7942" width="17.453125" style="81" customWidth="1"/>
    <col min="7943" max="7943" width="12.453125" style="81" bestFit="1" customWidth="1"/>
    <col min="7944" max="7944" width="14.54296875" style="81" customWidth="1"/>
    <col min="7945" max="8192" width="9.1796875" style="81"/>
    <col min="8193" max="8193" width="2.81640625" style="81" customWidth="1"/>
    <col min="8194" max="8195" width="75.54296875" style="81" customWidth="1"/>
    <col min="8196" max="8196" width="17.54296875" style="81" bestFit="1" customWidth="1"/>
    <col min="8197" max="8197" width="14.54296875" style="81" bestFit="1" customWidth="1"/>
    <col min="8198" max="8198" width="17.453125" style="81" customWidth="1"/>
    <col min="8199" max="8199" width="12.453125" style="81" bestFit="1" customWidth="1"/>
    <col min="8200" max="8200" width="14.54296875" style="81" customWidth="1"/>
    <col min="8201" max="8448" width="9.1796875" style="81"/>
    <col min="8449" max="8449" width="2.81640625" style="81" customWidth="1"/>
    <col min="8450" max="8451" width="75.54296875" style="81" customWidth="1"/>
    <col min="8452" max="8452" width="17.54296875" style="81" bestFit="1" customWidth="1"/>
    <col min="8453" max="8453" width="14.54296875" style="81" bestFit="1" customWidth="1"/>
    <col min="8454" max="8454" width="17.453125" style="81" customWidth="1"/>
    <col min="8455" max="8455" width="12.453125" style="81" bestFit="1" customWidth="1"/>
    <col min="8456" max="8456" width="14.54296875" style="81" customWidth="1"/>
    <col min="8457" max="8704" width="9.1796875" style="81"/>
    <col min="8705" max="8705" width="2.81640625" style="81" customWidth="1"/>
    <col min="8706" max="8707" width="75.54296875" style="81" customWidth="1"/>
    <col min="8708" max="8708" width="17.54296875" style="81" bestFit="1" customWidth="1"/>
    <col min="8709" max="8709" width="14.54296875" style="81" bestFit="1" customWidth="1"/>
    <col min="8710" max="8710" width="17.453125" style="81" customWidth="1"/>
    <col min="8711" max="8711" width="12.453125" style="81" bestFit="1" customWidth="1"/>
    <col min="8712" max="8712" width="14.54296875" style="81" customWidth="1"/>
    <col min="8713" max="8960" width="9.1796875" style="81"/>
    <col min="8961" max="8961" width="2.81640625" style="81" customWidth="1"/>
    <col min="8962" max="8963" width="75.54296875" style="81" customWidth="1"/>
    <col min="8964" max="8964" width="17.54296875" style="81" bestFit="1" customWidth="1"/>
    <col min="8965" max="8965" width="14.54296875" style="81" bestFit="1" customWidth="1"/>
    <col min="8966" max="8966" width="17.453125" style="81" customWidth="1"/>
    <col min="8967" max="8967" width="12.453125" style="81" bestFit="1" customWidth="1"/>
    <col min="8968" max="8968" width="14.54296875" style="81" customWidth="1"/>
    <col min="8969" max="9216" width="9.1796875" style="81"/>
    <col min="9217" max="9217" width="2.81640625" style="81" customWidth="1"/>
    <col min="9218" max="9219" width="75.54296875" style="81" customWidth="1"/>
    <col min="9220" max="9220" width="17.54296875" style="81" bestFit="1" customWidth="1"/>
    <col min="9221" max="9221" width="14.54296875" style="81" bestFit="1" customWidth="1"/>
    <col min="9222" max="9222" width="17.453125" style="81" customWidth="1"/>
    <col min="9223" max="9223" width="12.453125" style="81" bestFit="1" customWidth="1"/>
    <col min="9224" max="9224" width="14.54296875" style="81" customWidth="1"/>
    <col min="9225" max="9472" width="9.1796875" style="81"/>
    <col min="9473" max="9473" width="2.81640625" style="81" customWidth="1"/>
    <col min="9474" max="9475" width="75.54296875" style="81" customWidth="1"/>
    <col min="9476" max="9476" width="17.54296875" style="81" bestFit="1" customWidth="1"/>
    <col min="9477" max="9477" width="14.54296875" style="81" bestFit="1" customWidth="1"/>
    <col min="9478" max="9478" width="17.453125" style="81" customWidth="1"/>
    <col min="9479" max="9479" width="12.453125" style="81" bestFit="1" customWidth="1"/>
    <col min="9480" max="9480" width="14.54296875" style="81" customWidth="1"/>
    <col min="9481" max="9728" width="9.1796875" style="81"/>
    <col min="9729" max="9729" width="2.81640625" style="81" customWidth="1"/>
    <col min="9730" max="9731" width="75.54296875" style="81" customWidth="1"/>
    <col min="9732" max="9732" width="17.54296875" style="81" bestFit="1" customWidth="1"/>
    <col min="9733" max="9733" width="14.54296875" style="81" bestFit="1" customWidth="1"/>
    <col min="9734" max="9734" width="17.453125" style="81" customWidth="1"/>
    <col min="9735" max="9735" width="12.453125" style="81" bestFit="1" customWidth="1"/>
    <col min="9736" max="9736" width="14.54296875" style="81" customWidth="1"/>
    <col min="9737" max="9984" width="9.1796875" style="81"/>
    <col min="9985" max="9985" width="2.81640625" style="81" customWidth="1"/>
    <col min="9986" max="9987" width="75.54296875" style="81" customWidth="1"/>
    <col min="9988" max="9988" width="17.54296875" style="81" bestFit="1" customWidth="1"/>
    <col min="9989" max="9989" width="14.54296875" style="81" bestFit="1" customWidth="1"/>
    <col min="9990" max="9990" width="17.453125" style="81" customWidth="1"/>
    <col min="9991" max="9991" width="12.453125" style="81" bestFit="1" customWidth="1"/>
    <col min="9992" max="9992" width="14.54296875" style="81" customWidth="1"/>
    <col min="9993" max="10240" width="9.1796875" style="81"/>
    <col min="10241" max="10241" width="2.81640625" style="81" customWidth="1"/>
    <col min="10242" max="10243" width="75.54296875" style="81" customWidth="1"/>
    <col min="10244" max="10244" width="17.54296875" style="81" bestFit="1" customWidth="1"/>
    <col min="10245" max="10245" width="14.54296875" style="81" bestFit="1" customWidth="1"/>
    <col min="10246" max="10246" width="17.453125" style="81" customWidth="1"/>
    <col min="10247" max="10247" width="12.453125" style="81" bestFit="1" customWidth="1"/>
    <col min="10248" max="10248" width="14.54296875" style="81" customWidth="1"/>
    <col min="10249" max="10496" width="9.1796875" style="81"/>
    <col min="10497" max="10497" width="2.81640625" style="81" customWidth="1"/>
    <col min="10498" max="10499" width="75.54296875" style="81" customWidth="1"/>
    <col min="10500" max="10500" width="17.54296875" style="81" bestFit="1" customWidth="1"/>
    <col min="10501" max="10501" width="14.54296875" style="81" bestFit="1" customWidth="1"/>
    <col min="10502" max="10502" width="17.453125" style="81" customWidth="1"/>
    <col min="10503" max="10503" width="12.453125" style="81" bestFit="1" customWidth="1"/>
    <col min="10504" max="10504" width="14.54296875" style="81" customWidth="1"/>
    <col min="10505" max="10752" width="9.1796875" style="81"/>
    <col min="10753" max="10753" width="2.81640625" style="81" customWidth="1"/>
    <col min="10754" max="10755" width="75.54296875" style="81" customWidth="1"/>
    <col min="10756" max="10756" width="17.54296875" style="81" bestFit="1" customWidth="1"/>
    <col min="10757" max="10757" width="14.54296875" style="81" bestFit="1" customWidth="1"/>
    <col min="10758" max="10758" width="17.453125" style="81" customWidth="1"/>
    <col min="10759" max="10759" width="12.453125" style="81" bestFit="1" customWidth="1"/>
    <col min="10760" max="10760" width="14.54296875" style="81" customWidth="1"/>
    <col min="10761" max="11008" width="9.1796875" style="81"/>
    <col min="11009" max="11009" width="2.81640625" style="81" customWidth="1"/>
    <col min="11010" max="11011" width="75.54296875" style="81" customWidth="1"/>
    <col min="11012" max="11012" width="17.54296875" style="81" bestFit="1" customWidth="1"/>
    <col min="11013" max="11013" width="14.54296875" style="81" bestFit="1" customWidth="1"/>
    <col min="11014" max="11014" width="17.453125" style="81" customWidth="1"/>
    <col min="11015" max="11015" width="12.453125" style="81" bestFit="1" customWidth="1"/>
    <col min="11016" max="11016" width="14.54296875" style="81" customWidth="1"/>
    <col min="11017" max="11264" width="9.1796875" style="81"/>
    <col min="11265" max="11265" width="2.81640625" style="81" customWidth="1"/>
    <col min="11266" max="11267" width="75.54296875" style="81" customWidth="1"/>
    <col min="11268" max="11268" width="17.54296875" style="81" bestFit="1" customWidth="1"/>
    <col min="11269" max="11269" width="14.54296875" style="81" bestFit="1" customWidth="1"/>
    <col min="11270" max="11270" width="17.453125" style="81" customWidth="1"/>
    <col min="11271" max="11271" width="12.453125" style="81" bestFit="1" customWidth="1"/>
    <col min="11272" max="11272" width="14.54296875" style="81" customWidth="1"/>
    <col min="11273" max="11520" width="9.1796875" style="81"/>
    <col min="11521" max="11521" width="2.81640625" style="81" customWidth="1"/>
    <col min="11522" max="11523" width="75.54296875" style="81" customWidth="1"/>
    <col min="11524" max="11524" width="17.54296875" style="81" bestFit="1" customWidth="1"/>
    <col min="11525" max="11525" width="14.54296875" style="81" bestFit="1" customWidth="1"/>
    <col min="11526" max="11526" width="17.453125" style="81" customWidth="1"/>
    <col min="11527" max="11527" width="12.453125" style="81" bestFit="1" customWidth="1"/>
    <col min="11528" max="11528" width="14.54296875" style="81" customWidth="1"/>
    <col min="11529" max="11776" width="9.1796875" style="81"/>
    <col min="11777" max="11777" width="2.81640625" style="81" customWidth="1"/>
    <col min="11778" max="11779" width="75.54296875" style="81" customWidth="1"/>
    <col min="11780" max="11780" width="17.54296875" style="81" bestFit="1" customWidth="1"/>
    <col min="11781" max="11781" width="14.54296875" style="81" bestFit="1" customWidth="1"/>
    <col min="11782" max="11782" width="17.453125" style="81" customWidth="1"/>
    <col min="11783" max="11783" width="12.453125" style="81" bestFit="1" customWidth="1"/>
    <col min="11784" max="11784" width="14.54296875" style="81" customWidth="1"/>
    <col min="11785" max="12032" width="9.1796875" style="81"/>
    <col min="12033" max="12033" width="2.81640625" style="81" customWidth="1"/>
    <col min="12034" max="12035" width="75.54296875" style="81" customWidth="1"/>
    <col min="12036" max="12036" width="17.54296875" style="81" bestFit="1" customWidth="1"/>
    <col min="12037" max="12037" width="14.54296875" style="81" bestFit="1" customWidth="1"/>
    <col min="12038" max="12038" width="17.453125" style="81" customWidth="1"/>
    <col min="12039" max="12039" width="12.453125" style="81" bestFit="1" customWidth="1"/>
    <col min="12040" max="12040" width="14.54296875" style="81" customWidth="1"/>
    <col min="12041" max="12288" width="9.1796875" style="81"/>
    <col min="12289" max="12289" width="2.81640625" style="81" customWidth="1"/>
    <col min="12290" max="12291" width="75.54296875" style="81" customWidth="1"/>
    <col min="12292" max="12292" width="17.54296875" style="81" bestFit="1" customWidth="1"/>
    <col min="12293" max="12293" width="14.54296875" style="81" bestFit="1" customWidth="1"/>
    <col min="12294" max="12294" width="17.453125" style="81" customWidth="1"/>
    <col min="12295" max="12295" width="12.453125" style="81" bestFit="1" customWidth="1"/>
    <col min="12296" max="12296" width="14.54296875" style="81" customWidth="1"/>
    <col min="12297" max="12544" width="9.1796875" style="81"/>
    <col min="12545" max="12545" width="2.81640625" style="81" customWidth="1"/>
    <col min="12546" max="12547" width="75.54296875" style="81" customWidth="1"/>
    <col min="12548" max="12548" width="17.54296875" style="81" bestFit="1" customWidth="1"/>
    <col min="12549" max="12549" width="14.54296875" style="81" bestFit="1" customWidth="1"/>
    <col min="12550" max="12550" width="17.453125" style="81" customWidth="1"/>
    <col min="12551" max="12551" width="12.453125" style="81" bestFit="1" customWidth="1"/>
    <col min="12552" max="12552" width="14.54296875" style="81" customWidth="1"/>
    <col min="12553" max="12800" width="9.1796875" style="81"/>
    <col min="12801" max="12801" width="2.81640625" style="81" customWidth="1"/>
    <col min="12802" max="12803" width="75.54296875" style="81" customWidth="1"/>
    <col min="12804" max="12804" width="17.54296875" style="81" bestFit="1" customWidth="1"/>
    <col min="12805" max="12805" width="14.54296875" style="81" bestFit="1" customWidth="1"/>
    <col min="12806" max="12806" width="17.453125" style="81" customWidth="1"/>
    <col min="12807" max="12807" width="12.453125" style="81" bestFit="1" customWidth="1"/>
    <col min="12808" max="12808" width="14.54296875" style="81" customWidth="1"/>
    <col min="12809" max="13056" width="9.1796875" style="81"/>
    <col min="13057" max="13057" width="2.81640625" style="81" customWidth="1"/>
    <col min="13058" max="13059" width="75.54296875" style="81" customWidth="1"/>
    <col min="13060" max="13060" width="17.54296875" style="81" bestFit="1" customWidth="1"/>
    <col min="13061" max="13061" width="14.54296875" style="81" bestFit="1" customWidth="1"/>
    <col min="13062" max="13062" width="17.453125" style="81" customWidth="1"/>
    <col min="13063" max="13063" width="12.453125" style="81" bestFit="1" customWidth="1"/>
    <col min="13064" max="13064" width="14.54296875" style="81" customWidth="1"/>
    <col min="13065" max="13312" width="9.1796875" style="81"/>
    <col min="13313" max="13313" width="2.81640625" style="81" customWidth="1"/>
    <col min="13314" max="13315" width="75.54296875" style="81" customWidth="1"/>
    <col min="13316" max="13316" width="17.54296875" style="81" bestFit="1" customWidth="1"/>
    <col min="13317" max="13317" width="14.54296875" style="81" bestFit="1" customWidth="1"/>
    <col min="13318" max="13318" width="17.453125" style="81" customWidth="1"/>
    <col min="13319" max="13319" width="12.453125" style="81" bestFit="1" customWidth="1"/>
    <col min="13320" max="13320" width="14.54296875" style="81" customWidth="1"/>
    <col min="13321" max="13568" width="9.1796875" style="81"/>
    <col min="13569" max="13569" width="2.81640625" style="81" customWidth="1"/>
    <col min="13570" max="13571" width="75.54296875" style="81" customWidth="1"/>
    <col min="13572" max="13572" width="17.54296875" style="81" bestFit="1" customWidth="1"/>
    <col min="13573" max="13573" width="14.54296875" style="81" bestFit="1" customWidth="1"/>
    <col min="13574" max="13574" width="17.453125" style="81" customWidth="1"/>
    <col min="13575" max="13575" width="12.453125" style="81" bestFit="1" customWidth="1"/>
    <col min="13576" max="13576" width="14.54296875" style="81" customWidth="1"/>
    <col min="13577" max="13824" width="9.1796875" style="81"/>
    <col min="13825" max="13825" width="2.81640625" style="81" customWidth="1"/>
    <col min="13826" max="13827" width="75.54296875" style="81" customWidth="1"/>
    <col min="13828" max="13828" width="17.54296875" style="81" bestFit="1" customWidth="1"/>
    <col min="13829" max="13829" width="14.54296875" style="81" bestFit="1" customWidth="1"/>
    <col min="13830" max="13830" width="17.453125" style="81" customWidth="1"/>
    <col min="13831" max="13831" width="12.453125" style="81" bestFit="1" customWidth="1"/>
    <col min="13832" max="13832" width="14.54296875" style="81" customWidth="1"/>
    <col min="13833" max="14080" width="9.1796875" style="81"/>
    <col min="14081" max="14081" width="2.81640625" style="81" customWidth="1"/>
    <col min="14082" max="14083" width="75.54296875" style="81" customWidth="1"/>
    <col min="14084" max="14084" width="17.54296875" style="81" bestFit="1" customWidth="1"/>
    <col min="14085" max="14085" width="14.54296875" style="81" bestFit="1" customWidth="1"/>
    <col min="14086" max="14086" width="17.453125" style="81" customWidth="1"/>
    <col min="14087" max="14087" width="12.453125" style="81" bestFit="1" customWidth="1"/>
    <col min="14088" max="14088" width="14.54296875" style="81" customWidth="1"/>
    <col min="14089" max="14336" width="9.1796875" style="81"/>
    <col min="14337" max="14337" width="2.81640625" style="81" customWidth="1"/>
    <col min="14338" max="14339" width="75.54296875" style="81" customWidth="1"/>
    <col min="14340" max="14340" width="17.54296875" style="81" bestFit="1" customWidth="1"/>
    <col min="14341" max="14341" width="14.54296875" style="81" bestFit="1" customWidth="1"/>
    <col min="14342" max="14342" width="17.453125" style="81" customWidth="1"/>
    <col min="14343" max="14343" width="12.453125" style="81" bestFit="1" customWidth="1"/>
    <col min="14344" max="14344" width="14.54296875" style="81" customWidth="1"/>
    <col min="14345" max="14592" width="9.1796875" style="81"/>
    <col min="14593" max="14593" width="2.81640625" style="81" customWidth="1"/>
    <col min="14594" max="14595" width="75.54296875" style="81" customWidth="1"/>
    <col min="14596" max="14596" width="17.54296875" style="81" bestFit="1" customWidth="1"/>
    <col min="14597" max="14597" width="14.54296875" style="81" bestFit="1" customWidth="1"/>
    <col min="14598" max="14598" width="17.453125" style="81" customWidth="1"/>
    <col min="14599" max="14599" width="12.453125" style="81" bestFit="1" customWidth="1"/>
    <col min="14600" max="14600" width="14.54296875" style="81" customWidth="1"/>
    <col min="14601" max="14848" width="9.1796875" style="81"/>
    <col min="14849" max="14849" width="2.81640625" style="81" customWidth="1"/>
    <col min="14850" max="14851" width="75.54296875" style="81" customWidth="1"/>
    <col min="14852" max="14852" width="17.54296875" style="81" bestFit="1" customWidth="1"/>
    <col min="14853" max="14853" width="14.54296875" style="81" bestFit="1" customWidth="1"/>
    <col min="14854" max="14854" width="17.453125" style="81" customWidth="1"/>
    <col min="14855" max="14855" width="12.453125" style="81" bestFit="1" customWidth="1"/>
    <col min="14856" max="14856" width="14.54296875" style="81" customWidth="1"/>
    <col min="14857" max="15104" width="9.1796875" style="81"/>
    <col min="15105" max="15105" width="2.81640625" style="81" customWidth="1"/>
    <col min="15106" max="15107" width="75.54296875" style="81" customWidth="1"/>
    <col min="15108" max="15108" width="17.54296875" style="81" bestFit="1" customWidth="1"/>
    <col min="15109" max="15109" width="14.54296875" style="81" bestFit="1" customWidth="1"/>
    <col min="15110" max="15110" width="17.453125" style="81" customWidth="1"/>
    <col min="15111" max="15111" width="12.453125" style="81" bestFit="1" customWidth="1"/>
    <col min="15112" max="15112" width="14.54296875" style="81" customWidth="1"/>
    <col min="15113" max="15360" width="9.1796875" style="81"/>
    <col min="15361" max="15361" width="2.81640625" style="81" customWidth="1"/>
    <col min="15362" max="15363" width="75.54296875" style="81" customWidth="1"/>
    <col min="15364" max="15364" width="17.54296875" style="81" bestFit="1" customWidth="1"/>
    <col min="15365" max="15365" width="14.54296875" style="81" bestFit="1" customWidth="1"/>
    <col min="15366" max="15366" width="17.453125" style="81" customWidth="1"/>
    <col min="15367" max="15367" width="12.453125" style="81" bestFit="1" customWidth="1"/>
    <col min="15368" max="15368" width="14.54296875" style="81" customWidth="1"/>
    <col min="15369" max="15616" width="9.1796875" style="81"/>
    <col min="15617" max="15617" width="2.81640625" style="81" customWidth="1"/>
    <col min="15618" max="15619" width="75.54296875" style="81" customWidth="1"/>
    <col min="15620" max="15620" width="17.54296875" style="81" bestFit="1" customWidth="1"/>
    <col min="15621" max="15621" width="14.54296875" style="81" bestFit="1" customWidth="1"/>
    <col min="15622" max="15622" width="17.453125" style="81" customWidth="1"/>
    <col min="15623" max="15623" width="12.453125" style="81" bestFit="1" customWidth="1"/>
    <col min="15624" max="15624" width="14.54296875" style="81" customWidth="1"/>
    <col min="15625" max="15872" width="9.1796875" style="81"/>
    <col min="15873" max="15873" width="2.81640625" style="81" customWidth="1"/>
    <col min="15874" max="15875" width="75.54296875" style="81" customWidth="1"/>
    <col min="15876" max="15876" width="17.54296875" style="81" bestFit="1" customWidth="1"/>
    <col min="15877" max="15877" width="14.54296875" style="81" bestFit="1" customWidth="1"/>
    <col min="15878" max="15878" width="17.453125" style="81" customWidth="1"/>
    <col min="15879" max="15879" width="12.453125" style="81" bestFit="1" customWidth="1"/>
    <col min="15880" max="15880" width="14.54296875" style="81" customWidth="1"/>
    <col min="15881" max="16128" width="9.1796875" style="81"/>
    <col min="16129" max="16129" width="2.81640625" style="81" customWidth="1"/>
    <col min="16130" max="16131" width="75.54296875" style="81" customWidth="1"/>
    <col min="16132" max="16132" width="17.54296875" style="81" bestFit="1" customWidth="1"/>
    <col min="16133" max="16133" width="14.54296875" style="81" bestFit="1" customWidth="1"/>
    <col min="16134" max="16134" width="17.453125" style="81" customWidth="1"/>
    <col min="16135" max="16135" width="12.453125" style="81" bestFit="1" customWidth="1"/>
    <col min="16136" max="16136" width="14.54296875" style="81" customWidth="1"/>
    <col min="16137" max="16384" width="9.1796875" style="81"/>
  </cols>
  <sheetData>
    <row r="1" spans="2:8" x14ac:dyDescent="0.35">
      <c r="B1" s="81" t="s">
        <v>238</v>
      </c>
      <c r="C1" s="81" t="s">
        <v>241</v>
      </c>
    </row>
    <row r="2" spans="2:8" ht="22" x14ac:dyDescent="0.65">
      <c r="B2" s="344" t="s">
        <v>167</v>
      </c>
      <c r="C2" s="344"/>
      <c r="D2" s="344"/>
      <c r="E2" s="344"/>
      <c r="F2" s="344"/>
      <c r="G2" s="344"/>
      <c r="H2" s="120"/>
    </row>
    <row r="3" spans="2:8" customFormat="1" ht="22" x14ac:dyDescent="0.65">
      <c r="B3" s="1"/>
      <c r="C3" s="1"/>
    </row>
    <row r="4" spans="2:8" s="3" customFormat="1" ht="14" x14ac:dyDescent="0.3">
      <c r="B4" s="2" t="s">
        <v>106</v>
      </c>
      <c r="C4" s="171">
        <f>Personnel!C4</f>
        <v>0</v>
      </c>
    </row>
    <row r="5" spans="2:8" s="3" customFormat="1" ht="14" x14ac:dyDescent="0.3">
      <c r="B5" s="2" t="s">
        <v>107</v>
      </c>
      <c r="C5" s="172">
        <f>Personnel!C5</f>
        <v>0</v>
      </c>
    </row>
    <row r="6" spans="2:8" s="3" customFormat="1" ht="14" x14ac:dyDescent="0.3">
      <c r="B6" s="5" t="s">
        <v>108</v>
      </c>
      <c r="C6" s="172" t="str">
        <f>Personnel!C6</f>
        <v>CCMS</v>
      </c>
    </row>
    <row r="7" spans="2:8" s="3" customFormat="1" ht="14" x14ac:dyDescent="0.3">
      <c r="B7" s="6"/>
      <c r="C7" s="7"/>
    </row>
    <row r="8" spans="2:8" s="46" customFormat="1" ht="14" x14ac:dyDescent="0.3">
      <c r="B8" s="121"/>
      <c r="C8" s="47"/>
      <c r="D8" s="48"/>
      <c r="E8" s="48"/>
      <c r="F8" s="48"/>
    </row>
    <row r="9" spans="2:8" x14ac:dyDescent="0.35">
      <c r="C9" s="345" t="s">
        <v>131</v>
      </c>
      <c r="D9" s="346"/>
      <c r="E9" s="346"/>
      <c r="F9" s="346"/>
      <c r="G9" s="346"/>
      <c r="H9"/>
    </row>
    <row r="10" spans="2:8" x14ac:dyDescent="0.35">
      <c r="B10" s="96" t="s">
        <v>168</v>
      </c>
      <c r="C10" s="96" t="s">
        <v>169</v>
      </c>
      <c r="D10" s="96" t="s">
        <v>170</v>
      </c>
      <c r="E10" s="96" t="s">
        <v>171</v>
      </c>
      <c r="F10" s="122" t="s">
        <v>122</v>
      </c>
      <c r="G10" s="96" t="s">
        <v>162</v>
      </c>
      <c r="H10" s="123"/>
    </row>
    <row r="11" spans="2:8" x14ac:dyDescent="0.35">
      <c r="B11" s="187"/>
      <c r="C11" s="187"/>
      <c r="D11" s="166"/>
      <c r="E11" s="167"/>
      <c r="F11" s="168"/>
      <c r="G11" s="249">
        <f>ROUND((D11*E11),0)</f>
        <v>0</v>
      </c>
      <c r="H11" s="124"/>
    </row>
    <row r="12" spans="2:8" x14ac:dyDescent="0.35">
      <c r="B12" s="187"/>
      <c r="C12" s="187"/>
      <c r="D12" s="166"/>
      <c r="E12" s="167"/>
      <c r="F12" s="168"/>
      <c r="G12" s="249">
        <f t="shared" ref="G12:G17" si="0">ROUND((D12*E12),0)</f>
        <v>0</v>
      </c>
      <c r="H12" s="124"/>
    </row>
    <row r="13" spans="2:8" x14ac:dyDescent="0.35">
      <c r="B13" s="187"/>
      <c r="C13" s="187"/>
      <c r="D13" s="166"/>
      <c r="E13" s="167"/>
      <c r="F13" s="168"/>
      <c r="G13" s="249">
        <f t="shared" si="0"/>
        <v>0</v>
      </c>
      <c r="H13" s="124"/>
    </row>
    <row r="14" spans="2:8" x14ac:dyDescent="0.35">
      <c r="B14" s="187"/>
      <c r="C14" s="187"/>
      <c r="D14" s="166"/>
      <c r="E14" s="167"/>
      <c r="F14" s="168"/>
      <c r="G14" s="249">
        <f t="shared" si="0"/>
        <v>0</v>
      </c>
      <c r="H14" s="124"/>
    </row>
    <row r="15" spans="2:8" x14ac:dyDescent="0.35">
      <c r="B15" s="187"/>
      <c r="C15" s="187"/>
      <c r="D15" s="166"/>
      <c r="E15" s="167"/>
      <c r="F15" s="168"/>
      <c r="G15" s="249">
        <f t="shared" si="0"/>
        <v>0</v>
      </c>
      <c r="H15" s="124"/>
    </row>
    <row r="16" spans="2:8" x14ac:dyDescent="0.35">
      <c r="B16" s="187"/>
      <c r="C16" s="187"/>
      <c r="D16" s="166"/>
      <c r="E16" s="167"/>
      <c r="F16" s="168"/>
      <c r="G16" s="249">
        <f t="shared" si="0"/>
        <v>0</v>
      </c>
      <c r="H16" s="124"/>
    </row>
    <row r="17" spans="2:8" x14ac:dyDescent="0.35">
      <c r="B17" s="187"/>
      <c r="C17" s="187"/>
      <c r="D17" s="166"/>
      <c r="E17" s="167"/>
      <c r="F17" s="168"/>
      <c r="G17" s="249">
        <f t="shared" si="0"/>
        <v>0</v>
      </c>
      <c r="H17" s="124"/>
    </row>
    <row r="18" spans="2:8" x14ac:dyDescent="0.35">
      <c r="B18" s="125" t="s">
        <v>125</v>
      </c>
      <c r="C18" s="126"/>
      <c r="D18" s="127"/>
      <c r="E18" s="128"/>
      <c r="F18" s="129"/>
      <c r="G18" s="245">
        <f>SUMIF(F11:F17,B189,Equipment!G11:G17)</f>
        <v>0</v>
      </c>
      <c r="H18" s="124"/>
    </row>
    <row r="19" spans="2:8" x14ac:dyDescent="0.35">
      <c r="B19" s="125" t="s">
        <v>126</v>
      </c>
      <c r="C19" s="126"/>
      <c r="D19" s="127"/>
      <c r="E19" s="128"/>
      <c r="F19" s="129"/>
      <c r="G19" s="245">
        <f>SUMIF(F11:F17,B190,G11:G17)</f>
        <v>0</v>
      </c>
      <c r="H19" s="124"/>
    </row>
    <row r="20" spans="2:8" x14ac:dyDescent="0.35">
      <c r="B20" s="347" t="s">
        <v>172</v>
      </c>
      <c r="C20" s="348"/>
      <c r="D20" s="348"/>
      <c r="E20" s="348"/>
      <c r="F20" s="349"/>
      <c r="G20" s="245">
        <f>ROUND(SUM(G18:G19),0)</f>
        <v>0</v>
      </c>
      <c r="H20" s="130"/>
    </row>
    <row r="21" spans="2:8" x14ac:dyDescent="0.35">
      <c r="B21" s="131"/>
      <c r="C21" s="131"/>
      <c r="D21" s="131"/>
      <c r="E21" s="131"/>
      <c r="F21" s="131"/>
      <c r="G21" s="132"/>
      <c r="H21" s="130"/>
    </row>
    <row r="22" spans="2:8" x14ac:dyDescent="0.35">
      <c r="H22" s="132"/>
    </row>
    <row r="23" spans="2:8" x14ac:dyDescent="0.35">
      <c r="B23" s="159"/>
    </row>
    <row r="188" spans="2:2" x14ac:dyDescent="0.35">
      <c r="B188" s="81" t="s">
        <v>239</v>
      </c>
    </row>
    <row r="189" spans="2:2" x14ac:dyDescent="0.35">
      <c r="B189" s="81" t="s">
        <v>124</v>
      </c>
    </row>
    <row r="190" spans="2:2" x14ac:dyDescent="0.35">
      <c r="B190" s="195" t="s">
        <v>139</v>
      </c>
    </row>
  </sheetData>
  <sheetProtection algorithmName="SHA-512" hashValue="55ffnUngK3xe+5IKQS5k2nFaojPE8DJXeVe7jVxIt3f8HL4y4PIpmfyDegO4o8nv4xMg87fJFhN4c1au1TBpng==" saltValue="J9dj6gnaabouizO/D7v41w==" spinCount="100000" sheet="1" formatRows="0" insertRows="0"/>
  <mergeCells count="3">
    <mergeCell ref="B2:G2"/>
    <mergeCell ref="C9:G9"/>
    <mergeCell ref="B20:F20"/>
  </mergeCells>
  <dataValidations count="1">
    <dataValidation type="list" allowBlank="1" showInputMessage="1" showErrorMessage="1" sqref="F11:F17" xr:uid="{00000000-0002-0000-0200-000000000000}">
      <formula1>$B$188:$B$190</formula1>
    </dataValidation>
  </dataValidations>
  <pageMargins left="0.7" right="0.7" top="0.75" bottom="0.75" header="0.3" footer="0.3"/>
  <pageSetup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F191"/>
  <sheetViews>
    <sheetView zoomScaleNormal="100" workbookViewId="0">
      <selection activeCell="C1" sqref="C1"/>
    </sheetView>
  </sheetViews>
  <sheetFormatPr defaultRowHeight="14.5" x14ac:dyDescent="0.35"/>
  <cols>
    <col min="1" max="1" width="6.453125" style="81" customWidth="1"/>
    <col min="2" max="3" width="65.453125" style="81" customWidth="1"/>
    <col min="4" max="4" width="26.54296875" style="81" customWidth="1"/>
    <col min="5" max="5" width="27.81640625" style="81" customWidth="1"/>
    <col min="6" max="256" width="9.1796875" style="81"/>
    <col min="257" max="257" width="6.453125" style="81" customWidth="1"/>
    <col min="258" max="259" width="46" style="81" customWidth="1"/>
    <col min="260" max="260" width="19.1796875" style="81" bestFit="1" customWidth="1"/>
    <col min="261" max="261" width="16.54296875" style="81" customWidth="1"/>
    <col min="262" max="512" width="9.1796875" style="81"/>
    <col min="513" max="513" width="6.453125" style="81" customWidth="1"/>
    <col min="514" max="515" width="46" style="81" customWidth="1"/>
    <col min="516" max="516" width="19.1796875" style="81" bestFit="1" customWidth="1"/>
    <col min="517" max="517" width="16.54296875" style="81" customWidth="1"/>
    <col min="518" max="768" width="9.1796875" style="81"/>
    <col min="769" max="769" width="6.453125" style="81" customWidth="1"/>
    <col min="770" max="771" width="46" style="81" customWidth="1"/>
    <col min="772" max="772" width="19.1796875" style="81" bestFit="1" customWidth="1"/>
    <col min="773" max="773" width="16.54296875" style="81" customWidth="1"/>
    <col min="774" max="1024" width="9.1796875" style="81"/>
    <col min="1025" max="1025" width="6.453125" style="81" customWidth="1"/>
    <col min="1026" max="1027" width="46" style="81" customWidth="1"/>
    <col min="1028" max="1028" width="19.1796875" style="81" bestFit="1" customWidth="1"/>
    <col min="1029" max="1029" width="16.54296875" style="81" customWidth="1"/>
    <col min="1030" max="1280" width="9.1796875" style="81"/>
    <col min="1281" max="1281" width="6.453125" style="81" customWidth="1"/>
    <col min="1282" max="1283" width="46" style="81" customWidth="1"/>
    <col min="1284" max="1284" width="19.1796875" style="81" bestFit="1" customWidth="1"/>
    <col min="1285" max="1285" width="16.54296875" style="81" customWidth="1"/>
    <col min="1286" max="1536" width="9.1796875" style="81"/>
    <col min="1537" max="1537" width="6.453125" style="81" customWidth="1"/>
    <col min="1538" max="1539" width="46" style="81" customWidth="1"/>
    <col min="1540" max="1540" width="19.1796875" style="81" bestFit="1" customWidth="1"/>
    <col min="1541" max="1541" width="16.54296875" style="81" customWidth="1"/>
    <col min="1542" max="1792" width="9.1796875" style="81"/>
    <col min="1793" max="1793" width="6.453125" style="81" customWidth="1"/>
    <col min="1794" max="1795" width="46" style="81" customWidth="1"/>
    <col min="1796" max="1796" width="19.1796875" style="81" bestFit="1" customWidth="1"/>
    <col min="1797" max="1797" width="16.54296875" style="81" customWidth="1"/>
    <col min="1798" max="2048" width="9.1796875" style="81"/>
    <col min="2049" max="2049" width="6.453125" style="81" customWidth="1"/>
    <col min="2050" max="2051" width="46" style="81" customWidth="1"/>
    <col min="2052" max="2052" width="19.1796875" style="81" bestFit="1" customWidth="1"/>
    <col min="2053" max="2053" width="16.54296875" style="81" customWidth="1"/>
    <col min="2054" max="2304" width="9.1796875" style="81"/>
    <col min="2305" max="2305" width="6.453125" style="81" customWidth="1"/>
    <col min="2306" max="2307" width="46" style="81" customWidth="1"/>
    <col min="2308" max="2308" width="19.1796875" style="81" bestFit="1" customWidth="1"/>
    <col min="2309" max="2309" width="16.54296875" style="81" customWidth="1"/>
    <col min="2310" max="2560" width="9.1796875" style="81"/>
    <col min="2561" max="2561" width="6.453125" style="81" customWidth="1"/>
    <col min="2562" max="2563" width="46" style="81" customWidth="1"/>
    <col min="2564" max="2564" width="19.1796875" style="81" bestFit="1" customWidth="1"/>
    <col min="2565" max="2565" width="16.54296875" style="81" customWidth="1"/>
    <col min="2566" max="2816" width="9.1796875" style="81"/>
    <col min="2817" max="2817" width="6.453125" style="81" customWidth="1"/>
    <col min="2818" max="2819" width="46" style="81" customWidth="1"/>
    <col min="2820" max="2820" width="19.1796875" style="81" bestFit="1" customWidth="1"/>
    <col min="2821" max="2821" width="16.54296875" style="81" customWidth="1"/>
    <col min="2822" max="3072" width="9.1796875" style="81"/>
    <col min="3073" max="3073" width="6.453125" style="81" customWidth="1"/>
    <col min="3074" max="3075" width="46" style="81" customWidth="1"/>
    <col min="3076" max="3076" width="19.1796875" style="81" bestFit="1" customWidth="1"/>
    <col min="3077" max="3077" width="16.54296875" style="81" customWidth="1"/>
    <col min="3078" max="3328" width="9.1796875" style="81"/>
    <col min="3329" max="3329" width="6.453125" style="81" customWidth="1"/>
    <col min="3330" max="3331" width="46" style="81" customWidth="1"/>
    <col min="3332" max="3332" width="19.1796875" style="81" bestFit="1" customWidth="1"/>
    <col min="3333" max="3333" width="16.54296875" style="81" customWidth="1"/>
    <col min="3334" max="3584" width="9.1796875" style="81"/>
    <col min="3585" max="3585" width="6.453125" style="81" customWidth="1"/>
    <col min="3586" max="3587" width="46" style="81" customWidth="1"/>
    <col min="3588" max="3588" width="19.1796875" style="81" bestFit="1" customWidth="1"/>
    <col min="3589" max="3589" width="16.54296875" style="81" customWidth="1"/>
    <col min="3590" max="3840" width="9.1796875" style="81"/>
    <col min="3841" max="3841" width="6.453125" style="81" customWidth="1"/>
    <col min="3842" max="3843" width="46" style="81" customWidth="1"/>
    <col min="3844" max="3844" width="19.1796875" style="81" bestFit="1" customWidth="1"/>
    <col min="3845" max="3845" width="16.54296875" style="81" customWidth="1"/>
    <col min="3846" max="4096" width="9.1796875" style="81"/>
    <col min="4097" max="4097" width="6.453125" style="81" customWidth="1"/>
    <col min="4098" max="4099" width="46" style="81" customWidth="1"/>
    <col min="4100" max="4100" width="19.1796875" style="81" bestFit="1" customWidth="1"/>
    <col min="4101" max="4101" width="16.54296875" style="81" customWidth="1"/>
    <col min="4102" max="4352" width="9.1796875" style="81"/>
    <col min="4353" max="4353" width="6.453125" style="81" customWidth="1"/>
    <col min="4354" max="4355" width="46" style="81" customWidth="1"/>
    <col min="4356" max="4356" width="19.1796875" style="81" bestFit="1" customWidth="1"/>
    <col min="4357" max="4357" width="16.54296875" style="81" customWidth="1"/>
    <col min="4358" max="4608" width="9.1796875" style="81"/>
    <col min="4609" max="4609" width="6.453125" style="81" customWidth="1"/>
    <col min="4610" max="4611" width="46" style="81" customWidth="1"/>
    <col min="4612" max="4612" width="19.1796875" style="81" bestFit="1" customWidth="1"/>
    <col min="4613" max="4613" width="16.54296875" style="81" customWidth="1"/>
    <col min="4614" max="4864" width="9.1796875" style="81"/>
    <col min="4865" max="4865" width="6.453125" style="81" customWidth="1"/>
    <col min="4866" max="4867" width="46" style="81" customWidth="1"/>
    <col min="4868" max="4868" width="19.1796875" style="81" bestFit="1" customWidth="1"/>
    <col min="4869" max="4869" width="16.54296875" style="81" customWidth="1"/>
    <col min="4870" max="5120" width="9.1796875" style="81"/>
    <col min="5121" max="5121" width="6.453125" style="81" customWidth="1"/>
    <col min="5122" max="5123" width="46" style="81" customWidth="1"/>
    <col min="5124" max="5124" width="19.1796875" style="81" bestFit="1" customWidth="1"/>
    <col min="5125" max="5125" width="16.54296875" style="81" customWidth="1"/>
    <col min="5126" max="5376" width="9.1796875" style="81"/>
    <col min="5377" max="5377" width="6.453125" style="81" customWidth="1"/>
    <col min="5378" max="5379" width="46" style="81" customWidth="1"/>
    <col min="5380" max="5380" width="19.1796875" style="81" bestFit="1" customWidth="1"/>
    <col min="5381" max="5381" width="16.54296875" style="81" customWidth="1"/>
    <col min="5382" max="5632" width="9.1796875" style="81"/>
    <col min="5633" max="5633" width="6.453125" style="81" customWidth="1"/>
    <col min="5634" max="5635" width="46" style="81" customWidth="1"/>
    <col min="5636" max="5636" width="19.1796875" style="81" bestFit="1" customWidth="1"/>
    <col min="5637" max="5637" width="16.54296875" style="81" customWidth="1"/>
    <col min="5638" max="5888" width="9.1796875" style="81"/>
    <col min="5889" max="5889" width="6.453125" style="81" customWidth="1"/>
    <col min="5890" max="5891" width="46" style="81" customWidth="1"/>
    <col min="5892" max="5892" width="19.1796875" style="81" bestFit="1" customWidth="1"/>
    <col min="5893" max="5893" width="16.54296875" style="81" customWidth="1"/>
    <col min="5894" max="6144" width="9.1796875" style="81"/>
    <col min="6145" max="6145" width="6.453125" style="81" customWidth="1"/>
    <col min="6146" max="6147" width="46" style="81" customWidth="1"/>
    <col min="6148" max="6148" width="19.1796875" style="81" bestFit="1" customWidth="1"/>
    <col min="6149" max="6149" width="16.54296875" style="81" customWidth="1"/>
    <col min="6150" max="6400" width="9.1796875" style="81"/>
    <col min="6401" max="6401" width="6.453125" style="81" customWidth="1"/>
    <col min="6402" max="6403" width="46" style="81" customWidth="1"/>
    <col min="6404" max="6404" width="19.1796875" style="81" bestFit="1" customWidth="1"/>
    <col min="6405" max="6405" width="16.54296875" style="81" customWidth="1"/>
    <col min="6406" max="6656" width="9.1796875" style="81"/>
    <col min="6657" max="6657" width="6.453125" style="81" customWidth="1"/>
    <col min="6658" max="6659" width="46" style="81" customWidth="1"/>
    <col min="6660" max="6660" width="19.1796875" style="81" bestFit="1" customWidth="1"/>
    <col min="6661" max="6661" width="16.54296875" style="81" customWidth="1"/>
    <col min="6662" max="6912" width="9.1796875" style="81"/>
    <col min="6913" max="6913" width="6.453125" style="81" customWidth="1"/>
    <col min="6914" max="6915" width="46" style="81" customWidth="1"/>
    <col min="6916" max="6916" width="19.1796875" style="81" bestFit="1" customWidth="1"/>
    <col min="6917" max="6917" width="16.54296875" style="81" customWidth="1"/>
    <col min="6918" max="7168" width="9.1796875" style="81"/>
    <col min="7169" max="7169" width="6.453125" style="81" customWidth="1"/>
    <col min="7170" max="7171" width="46" style="81" customWidth="1"/>
    <col min="7172" max="7172" width="19.1796875" style="81" bestFit="1" customWidth="1"/>
    <col min="7173" max="7173" width="16.54296875" style="81" customWidth="1"/>
    <col min="7174" max="7424" width="9.1796875" style="81"/>
    <col min="7425" max="7425" width="6.453125" style="81" customWidth="1"/>
    <col min="7426" max="7427" width="46" style="81" customWidth="1"/>
    <col min="7428" max="7428" width="19.1796875" style="81" bestFit="1" customWidth="1"/>
    <col min="7429" max="7429" width="16.54296875" style="81" customWidth="1"/>
    <col min="7430" max="7680" width="9.1796875" style="81"/>
    <col min="7681" max="7681" width="6.453125" style="81" customWidth="1"/>
    <col min="7682" max="7683" width="46" style="81" customWidth="1"/>
    <col min="7684" max="7684" width="19.1796875" style="81" bestFit="1" customWidth="1"/>
    <col min="7685" max="7685" width="16.54296875" style="81" customWidth="1"/>
    <col min="7686" max="7936" width="9.1796875" style="81"/>
    <col min="7937" max="7937" width="6.453125" style="81" customWidth="1"/>
    <col min="7938" max="7939" width="46" style="81" customWidth="1"/>
    <col min="7940" max="7940" width="19.1796875" style="81" bestFit="1" customWidth="1"/>
    <col min="7941" max="7941" width="16.54296875" style="81" customWidth="1"/>
    <col min="7942" max="8192" width="9.1796875" style="81"/>
    <col min="8193" max="8193" width="6.453125" style="81" customWidth="1"/>
    <col min="8194" max="8195" width="46" style="81" customWidth="1"/>
    <col min="8196" max="8196" width="19.1796875" style="81" bestFit="1" customWidth="1"/>
    <col min="8197" max="8197" width="16.54296875" style="81" customWidth="1"/>
    <col min="8198" max="8448" width="9.1796875" style="81"/>
    <col min="8449" max="8449" width="6.453125" style="81" customWidth="1"/>
    <col min="8450" max="8451" width="46" style="81" customWidth="1"/>
    <col min="8452" max="8452" width="19.1796875" style="81" bestFit="1" customWidth="1"/>
    <col min="8453" max="8453" width="16.54296875" style="81" customWidth="1"/>
    <col min="8454" max="8704" width="9.1796875" style="81"/>
    <col min="8705" max="8705" width="6.453125" style="81" customWidth="1"/>
    <col min="8706" max="8707" width="46" style="81" customWidth="1"/>
    <col min="8708" max="8708" width="19.1796875" style="81" bestFit="1" customWidth="1"/>
    <col min="8709" max="8709" width="16.54296875" style="81" customWidth="1"/>
    <col min="8710" max="8960" width="9.1796875" style="81"/>
    <col min="8961" max="8961" width="6.453125" style="81" customWidth="1"/>
    <col min="8962" max="8963" width="46" style="81" customWidth="1"/>
    <col min="8964" max="8964" width="19.1796875" style="81" bestFit="1" customWidth="1"/>
    <col min="8965" max="8965" width="16.54296875" style="81" customWidth="1"/>
    <col min="8966" max="9216" width="9.1796875" style="81"/>
    <col min="9217" max="9217" width="6.453125" style="81" customWidth="1"/>
    <col min="9218" max="9219" width="46" style="81" customWidth="1"/>
    <col min="9220" max="9220" width="19.1796875" style="81" bestFit="1" customWidth="1"/>
    <col min="9221" max="9221" width="16.54296875" style="81" customWidth="1"/>
    <col min="9222" max="9472" width="9.1796875" style="81"/>
    <col min="9473" max="9473" width="6.453125" style="81" customWidth="1"/>
    <col min="9474" max="9475" width="46" style="81" customWidth="1"/>
    <col min="9476" max="9476" width="19.1796875" style="81" bestFit="1" customWidth="1"/>
    <col min="9477" max="9477" width="16.54296875" style="81" customWidth="1"/>
    <col min="9478" max="9728" width="9.1796875" style="81"/>
    <col min="9729" max="9729" width="6.453125" style="81" customWidth="1"/>
    <col min="9730" max="9731" width="46" style="81" customWidth="1"/>
    <col min="9732" max="9732" width="19.1796875" style="81" bestFit="1" customWidth="1"/>
    <col min="9733" max="9733" width="16.54296875" style="81" customWidth="1"/>
    <col min="9734" max="9984" width="9.1796875" style="81"/>
    <col min="9985" max="9985" width="6.453125" style="81" customWidth="1"/>
    <col min="9986" max="9987" width="46" style="81" customWidth="1"/>
    <col min="9988" max="9988" width="19.1796875" style="81" bestFit="1" customWidth="1"/>
    <col min="9989" max="9989" width="16.54296875" style="81" customWidth="1"/>
    <col min="9990" max="10240" width="9.1796875" style="81"/>
    <col min="10241" max="10241" width="6.453125" style="81" customWidth="1"/>
    <col min="10242" max="10243" width="46" style="81" customWidth="1"/>
    <col min="10244" max="10244" width="19.1796875" style="81" bestFit="1" customWidth="1"/>
    <col min="10245" max="10245" width="16.54296875" style="81" customWidth="1"/>
    <col min="10246" max="10496" width="9.1796875" style="81"/>
    <col min="10497" max="10497" width="6.453125" style="81" customWidth="1"/>
    <col min="10498" max="10499" width="46" style="81" customWidth="1"/>
    <col min="10500" max="10500" width="19.1796875" style="81" bestFit="1" customWidth="1"/>
    <col min="10501" max="10501" width="16.54296875" style="81" customWidth="1"/>
    <col min="10502" max="10752" width="9.1796875" style="81"/>
    <col min="10753" max="10753" width="6.453125" style="81" customWidth="1"/>
    <col min="10754" max="10755" width="46" style="81" customWidth="1"/>
    <col min="10756" max="10756" width="19.1796875" style="81" bestFit="1" customWidth="1"/>
    <col min="10757" max="10757" width="16.54296875" style="81" customWidth="1"/>
    <col min="10758" max="11008" width="9.1796875" style="81"/>
    <col min="11009" max="11009" width="6.453125" style="81" customWidth="1"/>
    <col min="11010" max="11011" width="46" style="81" customWidth="1"/>
    <col min="11012" max="11012" width="19.1796875" style="81" bestFit="1" customWidth="1"/>
    <col min="11013" max="11013" width="16.54296875" style="81" customWidth="1"/>
    <col min="11014" max="11264" width="9.1796875" style="81"/>
    <col min="11265" max="11265" width="6.453125" style="81" customWidth="1"/>
    <col min="11266" max="11267" width="46" style="81" customWidth="1"/>
    <col min="11268" max="11268" width="19.1796875" style="81" bestFit="1" customWidth="1"/>
    <col min="11269" max="11269" width="16.54296875" style="81" customWidth="1"/>
    <col min="11270" max="11520" width="9.1796875" style="81"/>
    <col min="11521" max="11521" width="6.453125" style="81" customWidth="1"/>
    <col min="11522" max="11523" width="46" style="81" customWidth="1"/>
    <col min="11524" max="11524" width="19.1796875" style="81" bestFit="1" customWidth="1"/>
    <col min="11525" max="11525" width="16.54296875" style="81" customWidth="1"/>
    <col min="11526" max="11776" width="9.1796875" style="81"/>
    <col min="11777" max="11777" width="6.453125" style="81" customWidth="1"/>
    <col min="11778" max="11779" width="46" style="81" customWidth="1"/>
    <col min="11780" max="11780" width="19.1796875" style="81" bestFit="1" customWidth="1"/>
    <col min="11781" max="11781" width="16.54296875" style="81" customWidth="1"/>
    <col min="11782" max="12032" width="9.1796875" style="81"/>
    <col min="12033" max="12033" width="6.453125" style="81" customWidth="1"/>
    <col min="12034" max="12035" width="46" style="81" customWidth="1"/>
    <col min="12036" max="12036" width="19.1796875" style="81" bestFit="1" customWidth="1"/>
    <col min="12037" max="12037" width="16.54296875" style="81" customWidth="1"/>
    <col min="12038" max="12288" width="9.1796875" style="81"/>
    <col min="12289" max="12289" width="6.453125" style="81" customWidth="1"/>
    <col min="12290" max="12291" width="46" style="81" customWidth="1"/>
    <col min="12292" max="12292" width="19.1796875" style="81" bestFit="1" customWidth="1"/>
    <col min="12293" max="12293" width="16.54296875" style="81" customWidth="1"/>
    <col min="12294" max="12544" width="9.1796875" style="81"/>
    <col min="12545" max="12545" width="6.453125" style="81" customWidth="1"/>
    <col min="12546" max="12547" width="46" style="81" customWidth="1"/>
    <col min="12548" max="12548" width="19.1796875" style="81" bestFit="1" customWidth="1"/>
    <col min="12549" max="12549" width="16.54296875" style="81" customWidth="1"/>
    <col min="12550" max="12800" width="9.1796875" style="81"/>
    <col min="12801" max="12801" width="6.453125" style="81" customWidth="1"/>
    <col min="12802" max="12803" width="46" style="81" customWidth="1"/>
    <col min="12804" max="12804" width="19.1796875" style="81" bestFit="1" customWidth="1"/>
    <col min="12805" max="12805" width="16.54296875" style="81" customWidth="1"/>
    <col min="12806" max="13056" width="9.1796875" style="81"/>
    <col min="13057" max="13057" width="6.453125" style="81" customWidth="1"/>
    <col min="13058" max="13059" width="46" style="81" customWidth="1"/>
    <col min="13060" max="13060" width="19.1796875" style="81" bestFit="1" customWidth="1"/>
    <col min="13061" max="13061" width="16.54296875" style="81" customWidth="1"/>
    <col min="13062" max="13312" width="9.1796875" style="81"/>
    <col min="13313" max="13313" width="6.453125" style="81" customWidth="1"/>
    <col min="13314" max="13315" width="46" style="81" customWidth="1"/>
    <col min="13316" max="13316" width="19.1796875" style="81" bestFit="1" customWidth="1"/>
    <col min="13317" max="13317" width="16.54296875" style="81" customWidth="1"/>
    <col min="13318" max="13568" width="9.1796875" style="81"/>
    <col min="13569" max="13569" width="6.453125" style="81" customWidth="1"/>
    <col min="13570" max="13571" width="46" style="81" customWidth="1"/>
    <col min="13572" max="13572" width="19.1796875" style="81" bestFit="1" customWidth="1"/>
    <col min="13573" max="13573" width="16.54296875" style="81" customWidth="1"/>
    <col min="13574" max="13824" width="9.1796875" style="81"/>
    <col min="13825" max="13825" width="6.453125" style="81" customWidth="1"/>
    <col min="13826" max="13827" width="46" style="81" customWidth="1"/>
    <col min="13828" max="13828" width="19.1796875" style="81" bestFit="1" customWidth="1"/>
    <col min="13829" max="13829" width="16.54296875" style="81" customWidth="1"/>
    <col min="13830" max="14080" width="9.1796875" style="81"/>
    <col min="14081" max="14081" width="6.453125" style="81" customWidth="1"/>
    <col min="14082" max="14083" width="46" style="81" customWidth="1"/>
    <col min="14084" max="14084" width="19.1796875" style="81" bestFit="1" customWidth="1"/>
    <col min="14085" max="14085" width="16.54296875" style="81" customWidth="1"/>
    <col min="14086" max="14336" width="9.1796875" style="81"/>
    <col min="14337" max="14337" width="6.453125" style="81" customWidth="1"/>
    <col min="14338" max="14339" width="46" style="81" customWidth="1"/>
    <col min="14340" max="14340" width="19.1796875" style="81" bestFit="1" customWidth="1"/>
    <col min="14341" max="14341" width="16.54296875" style="81" customWidth="1"/>
    <col min="14342" max="14592" width="9.1796875" style="81"/>
    <col min="14593" max="14593" width="6.453125" style="81" customWidth="1"/>
    <col min="14594" max="14595" width="46" style="81" customWidth="1"/>
    <col min="14596" max="14596" width="19.1796875" style="81" bestFit="1" customWidth="1"/>
    <col min="14597" max="14597" width="16.54296875" style="81" customWidth="1"/>
    <col min="14598" max="14848" width="9.1796875" style="81"/>
    <col min="14849" max="14849" width="6.453125" style="81" customWidth="1"/>
    <col min="14850" max="14851" width="46" style="81" customWidth="1"/>
    <col min="14852" max="14852" width="19.1796875" style="81" bestFit="1" customWidth="1"/>
    <col min="14853" max="14853" width="16.54296875" style="81" customWidth="1"/>
    <col min="14854" max="15104" width="9.1796875" style="81"/>
    <col min="15105" max="15105" width="6.453125" style="81" customWidth="1"/>
    <col min="15106" max="15107" width="46" style="81" customWidth="1"/>
    <col min="15108" max="15108" width="19.1796875" style="81" bestFit="1" customWidth="1"/>
    <col min="15109" max="15109" width="16.54296875" style="81" customWidth="1"/>
    <col min="15110" max="15360" width="9.1796875" style="81"/>
    <col min="15361" max="15361" width="6.453125" style="81" customWidth="1"/>
    <col min="15362" max="15363" width="46" style="81" customWidth="1"/>
    <col min="15364" max="15364" width="19.1796875" style="81" bestFit="1" customWidth="1"/>
    <col min="15365" max="15365" width="16.54296875" style="81" customWidth="1"/>
    <col min="15366" max="15616" width="9.1796875" style="81"/>
    <col min="15617" max="15617" width="6.453125" style="81" customWidth="1"/>
    <col min="15618" max="15619" width="46" style="81" customWidth="1"/>
    <col min="15620" max="15620" width="19.1796875" style="81" bestFit="1" customWidth="1"/>
    <col min="15621" max="15621" width="16.54296875" style="81" customWidth="1"/>
    <col min="15622" max="15872" width="9.1796875" style="81"/>
    <col min="15873" max="15873" width="6.453125" style="81" customWidth="1"/>
    <col min="15874" max="15875" width="46" style="81" customWidth="1"/>
    <col min="15876" max="15876" width="19.1796875" style="81" bestFit="1" customWidth="1"/>
    <col min="15877" max="15877" width="16.54296875" style="81" customWidth="1"/>
    <col min="15878" max="16128" width="9.1796875" style="81"/>
    <col min="16129" max="16129" width="6.453125" style="81" customWidth="1"/>
    <col min="16130" max="16131" width="46" style="81" customWidth="1"/>
    <col min="16132" max="16132" width="19.1796875" style="81" bestFit="1" customWidth="1"/>
    <col min="16133" max="16133" width="16.54296875" style="81" customWidth="1"/>
    <col min="16134" max="16384" width="9.1796875" style="81"/>
  </cols>
  <sheetData>
    <row r="1" spans="2:6" x14ac:dyDescent="0.35">
      <c r="B1" s="81" t="s">
        <v>238</v>
      </c>
      <c r="C1" s="81" t="s">
        <v>241</v>
      </c>
    </row>
    <row r="2" spans="2:6" customFormat="1" ht="22" x14ac:dyDescent="0.65">
      <c r="B2" s="344" t="s">
        <v>173</v>
      </c>
      <c r="C2" s="344"/>
      <c r="D2" s="344"/>
      <c r="E2" s="344"/>
    </row>
    <row r="3" spans="2:6" customFormat="1" ht="22" x14ac:dyDescent="0.65">
      <c r="B3" s="1"/>
      <c r="C3" s="1"/>
      <c r="D3" s="1"/>
      <c r="E3" s="1"/>
      <c r="F3" s="1"/>
    </row>
    <row r="4" spans="2:6" s="193" customFormat="1" ht="14" x14ac:dyDescent="0.3">
      <c r="B4" s="2" t="s">
        <v>106</v>
      </c>
      <c r="C4" s="171">
        <f>Personnel!C4</f>
        <v>0</v>
      </c>
      <c r="D4" s="173"/>
      <c r="E4" s="173"/>
    </row>
    <row r="5" spans="2:6" s="193" customFormat="1" ht="14" x14ac:dyDescent="0.3">
      <c r="B5" s="2" t="s">
        <v>107</v>
      </c>
      <c r="C5" s="171">
        <f>Personnel!C5</f>
        <v>0</v>
      </c>
      <c r="D5" s="173"/>
      <c r="E5" s="229"/>
      <c r="F5" s="4"/>
    </row>
    <row r="6" spans="2:6" s="193" customFormat="1" ht="14" x14ac:dyDescent="0.3">
      <c r="B6" s="5" t="s">
        <v>108</v>
      </c>
      <c r="C6" s="172" t="str">
        <f>Personnel!C6</f>
        <v>CCMS</v>
      </c>
      <c r="D6" s="173"/>
      <c r="E6" s="229"/>
      <c r="F6" s="4"/>
    </row>
    <row r="7" spans="2:6" s="193" customFormat="1" ht="14" x14ac:dyDescent="0.3">
      <c r="B7" s="6"/>
      <c r="C7" s="7"/>
      <c r="D7" s="8"/>
      <c r="E7" s="8"/>
      <c r="F7" s="8"/>
    </row>
    <row r="8" spans="2:6" customFormat="1" x14ac:dyDescent="0.35">
      <c r="C8" s="133"/>
      <c r="D8" s="133"/>
      <c r="E8" s="133"/>
    </row>
    <row r="9" spans="2:6" x14ac:dyDescent="0.35">
      <c r="B9" s="96" t="s">
        <v>168</v>
      </c>
      <c r="C9" s="96" t="s">
        <v>169</v>
      </c>
      <c r="D9" s="134" t="s">
        <v>122</v>
      </c>
      <c r="E9" s="96" t="s">
        <v>162</v>
      </c>
    </row>
    <row r="10" spans="2:6" x14ac:dyDescent="0.35">
      <c r="B10" s="188"/>
      <c r="C10" s="188"/>
      <c r="D10" s="162"/>
      <c r="E10" s="250"/>
    </row>
    <row r="11" spans="2:6" x14ac:dyDescent="0.35">
      <c r="B11" s="188"/>
      <c r="C11" s="188"/>
      <c r="D11" s="162"/>
      <c r="E11" s="250"/>
    </row>
    <row r="12" spans="2:6" x14ac:dyDescent="0.35">
      <c r="B12" s="188"/>
      <c r="C12" s="188"/>
      <c r="D12" s="162"/>
      <c r="E12" s="250"/>
    </row>
    <row r="13" spans="2:6" x14ac:dyDescent="0.35">
      <c r="B13" s="188"/>
      <c r="C13" s="188"/>
      <c r="D13" s="162"/>
      <c r="E13" s="250"/>
    </row>
    <row r="14" spans="2:6" x14ac:dyDescent="0.35">
      <c r="B14" s="188"/>
      <c r="C14" s="188"/>
      <c r="D14" s="162"/>
      <c r="E14" s="250"/>
    </row>
    <row r="15" spans="2:6" x14ac:dyDescent="0.35">
      <c r="B15" s="188"/>
      <c r="C15" s="188"/>
      <c r="D15" s="162"/>
      <c r="E15" s="250"/>
    </row>
    <row r="16" spans="2:6" x14ac:dyDescent="0.35">
      <c r="B16" s="188"/>
      <c r="C16" s="188"/>
      <c r="D16" s="162"/>
      <c r="E16" s="250"/>
    </row>
    <row r="17" spans="2:5" x14ac:dyDescent="0.35">
      <c r="B17" s="188"/>
      <c r="C17" s="188"/>
      <c r="D17" s="162"/>
      <c r="E17" s="250"/>
    </row>
    <row r="18" spans="2:5" x14ac:dyDescent="0.35">
      <c r="B18" s="188"/>
      <c r="C18" s="188"/>
      <c r="D18" s="162"/>
      <c r="E18" s="250"/>
    </row>
    <row r="19" spans="2:5" x14ac:dyDescent="0.35">
      <c r="B19" s="188"/>
      <c r="C19" s="188"/>
      <c r="D19" s="162"/>
      <c r="E19" s="250"/>
    </row>
    <row r="20" spans="2:5" x14ac:dyDescent="0.35">
      <c r="B20" s="188"/>
      <c r="C20" s="188"/>
      <c r="D20" s="162"/>
      <c r="E20" s="250"/>
    </row>
    <row r="21" spans="2:5" x14ac:dyDescent="0.35">
      <c r="B21" s="188"/>
      <c r="C21" s="188"/>
      <c r="D21" s="162"/>
      <c r="E21" s="250"/>
    </row>
    <row r="22" spans="2:5" x14ac:dyDescent="0.35">
      <c r="B22" s="188"/>
      <c r="C22" s="188"/>
      <c r="D22" s="162"/>
      <c r="E22" s="250"/>
    </row>
    <row r="23" spans="2:5" x14ac:dyDescent="0.35">
      <c r="B23" s="188"/>
      <c r="C23" s="188"/>
      <c r="D23" s="162"/>
      <c r="E23" s="250"/>
    </row>
    <row r="24" spans="2:5" x14ac:dyDescent="0.35">
      <c r="B24" s="188"/>
      <c r="C24" s="188"/>
      <c r="D24" s="162"/>
      <c r="E24" s="250"/>
    </row>
    <row r="25" spans="2:5" x14ac:dyDescent="0.35">
      <c r="B25" s="188"/>
      <c r="C25" s="188"/>
      <c r="D25" s="162"/>
      <c r="E25" s="250"/>
    </row>
    <row r="26" spans="2:5" x14ac:dyDescent="0.35">
      <c r="B26" s="188"/>
      <c r="C26" s="188"/>
      <c r="D26" s="162"/>
      <c r="E26" s="250"/>
    </row>
    <row r="27" spans="2:5" x14ac:dyDescent="0.35">
      <c r="B27" s="188"/>
      <c r="C27" s="188"/>
      <c r="D27" s="162"/>
      <c r="E27" s="250"/>
    </row>
    <row r="28" spans="2:5" x14ac:dyDescent="0.35">
      <c r="B28" s="188"/>
      <c r="C28" s="188"/>
      <c r="D28" s="162"/>
      <c r="E28" s="250"/>
    </row>
    <row r="29" spans="2:5" x14ac:dyDescent="0.35">
      <c r="B29" s="188"/>
      <c r="C29" s="188"/>
      <c r="D29" s="162"/>
      <c r="E29" s="250"/>
    </row>
    <row r="30" spans="2:5" x14ac:dyDescent="0.35">
      <c r="B30" s="188"/>
      <c r="C30" s="188"/>
      <c r="D30" s="162"/>
      <c r="E30" s="250"/>
    </row>
    <row r="31" spans="2:5" x14ac:dyDescent="0.35">
      <c r="B31" s="188"/>
      <c r="C31" s="188"/>
      <c r="D31" s="162"/>
      <c r="E31" s="250"/>
    </row>
    <row r="32" spans="2:5" x14ac:dyDescent="0.35">
      <c r="B32" s="188"/>
      <c r="C32" s="188"/>
      <c r="D32" s="162"/>
      <c r="E32" s="250"/>
    </row>
    <row r="33" spans="2:6" x14ac:dyDescent="0.35">
      <c r="B33" s="188"/>
      <c r="C33" s="188"/>
      <c r="D33" s="162"/>
      <c r="E33" s="250"/>
    </row>
    <row r="34" spans="2:6" x14ac:dyDescent="0.35">
      <c r="B34" s="188"/>
      <c r="C34" s="188"/>
      <c r="D34" s="162"/>
      <c r="E34" s="250"/>
    </row>
    <row r="35" spans="2:6" x14ac:dyDescent="0.35">
      <c r="B35" s="188"/>
      <c r="C35" s="188"/>
      <c r="D35" s="162"/>
      <c r="E35" s="250"/>
    </row>
    <row r="36" spans="2:6" x14ac:dyDescent="0.35">
      <c r="B36" s="188"/>
      <c r="C36" s="188"/>
      <c r="D36" s="162"/>
      <c r="E36" s="250"/>
    </row>
    <row r="37" spans="2:6" x14ac:dyDescent="0.35">
      <c r="B37" s="188"/>
      <c r="C37" s="188"/>
      <c r="D37" s="162"/>
      <c r="E37" s="250"/>
    </row>
    <row r="38" spans="2:6" x14ac:dyDescent="0.35">
      <c r="B38" s="188"/>
      <c r="C38" s="188"/>
      <c r="D38" s="162"/>
      <c r="E38" s="250"/>
    </row>
    <row r="39" spans="2:6" x14ac:dyDescent="0.35">
      <c r="B39" s="188"/>
      <c r="C39" s="188"/>
      <c r="D39" s="162"/>
      <c r="E39" s="250"/>
    </row>
    <row r="40" spans="2:6" x14ac:dyDescent="0.35">
      <c r="B40" s="188"/>
      <c r="C40" s="188"/>
      <c r="D40" s="162"/>
      <c r="E40" s="250"/>
    </row>
    <row r="41" spans="2:6" x14ac:dyDescent="0.35">
      <c r="B41" s="188"/>
      <c r="C41" s="188"/>
      <c r="D41" s="162"/>
      <c r="E41" s="250"/>
    </row>
    <row r="42" spans="2:6" x14ac:dyDescent="0.35">
      <c r="B42" s="188"/>
      <c r="C42" s="188"/>
      <c r="D42" s="162"/>
      <c r="E42" s="251"/>
    </row>
    <row r="43" spans="2:6" x14ac:dyDescent="0.35">
      <c r="B43" s="188"/>
      <c r="C43" s="188"/>
      <c r="D43" s="162"/>
      <c r="E43" s="251"/>
    </row>
    <row r="44" spans="2:6" x14ac:dyDescent="0.35">
      <c r="B44" s="188"/>
      <c r="C44" s="188"/>
      <c r="D44" s="162"/>
      <c r="E44" s="251"/>
    </row>
    <row r="45" spans="2:6" s="135" customFormat="1" ht="14" x14ac:dyDescent="0.3">
      <c r="B45" s="181"/>
      <c r="C45" s="181"/>
      <c r="D45" s="162"/>
      <c r="E45" s="251"/>
      <c r="F45" s="136"/>
    </row>
    <row r="46" spans="2:6" x14ac:dyDescent="0.35">
      <c r="B46" s="181"/>
      <c r="C46" s="181"/>
      <c r="D46" s="162"/>
      <c r="E46" s="251"/>
    </row>
    <row r="47" spans="2:6" x14ac:dyDescent="0.35">
      <c r="B47" s="181"/>
      <c r="C47" s="181"/>
      <c r="D47" s="162"/>
      <c r="E47" s="251"/>
    </row>
    <row r="48" spans="2:6" x14ac:dyDescent="0.35">
      <c r="B48" s="181"/>
      <c r="C48" s="181"/>
      <c r="D48" s="162"/>
      <c r="E48" s="251"/>
    </row>
    <row r="49" spans="2:6" x14ac:dyDescent="0.35">
      <c r="B49" s="181"/>
      <c r="C49" s="181"/>
      <c r="D49" s="162"/>
      <c r="E49" s="251"/>
    </row>
    <row r="50" spans="2:6" x14ac:dyDescent="0.35">
      <c r="B50" s="181"/>
      <c r="C50" s="181"/>
      <c r="D50" s="162"/>
      <c r="E50" s="251"/>
    </row>
    <row r="51" spans="2:6" x14ac:dyDescent="0.35">
      <c r="B51" s="181"/>
      <c r="C51" s="181"/>
      <c r="D51" s="162"/>
      <c r="E51" s="251"/>
    </row>
    <row r="52" spans="2:6" x14ac:dyDescent="0.35">
      <c r="B52" s="181"/>
      <c r="C52" s="181"/>
      <c r="D52" s="162"/>
      <c r="E52" s="251"/>
    </row>
    <row r="53" spans="2:6" customFormat="1" ht="15" customHeight="1" x14ac:dyDescent="0.35">
      <c r="B53" s="137" t="s">
        <v>125</v>
      </c>
      <c r="C53" s="138"/>
      <c r="D53" s="138"/>
      <c r="E53" s="252">
        <f>ROUND(SUMIF(D10:D52,B190,Supplies!E10:E52),0)</f>
        <v>0</v>
      </c>
    </row>
    <row r="54" spans="2:6" customFormat="1" ht="15" customHeight="1" x14ac:dyDescent="0.35">
      <c r="B54" s="137" t="s">
        <v>126</v>
      </c>
      <c r="C54" s="138"/>
      <c r="D54" s="138"/>
      <c r="E54" s="252">
        <f>ROUND(SUMIF(D10:D52,B191,Supplies!E10:E52),0)</f>
        <v>0</v>
      </c>
    </row>
    <row r="55" spans="2:6" customFormat="1" x14ac:dyDescent="0.35">
      <c r="B55" s="347" t="s">
        <v>174</v>
      </c>
      <c r="C55" s="348"/>
      <c r="D55" s="349"/>
      <c r="E55" s="253">
        <f>ROUND(SUM(E53:E54),0)</f>
        <v>0</v>
      </c>
      <c r="F55" s="43"/>
    </row>
    <row r="56" spans="2:6" customFormat="1" x14ac:dyDescent="0.35"/>
    <row r="57" spans="2:6" customFormat="1" x14ac:dyDescent="0.35"/>
    <row r="58" spans="2:6" customFormat="1" x14ac:dyDescent="0.35"/>
    <row r="59" spans="2:6" customFormat="1" x14ac:dyDescent="0.35"/>
    <row r="60" spans="2:6" customFormat="1" x14ac:dyDescent="0.35"/>
    <row r="61" spans="2:6" customFormat="1" x14ac:dyDescent="0.35"/>
    <row r="62" spans="2:6" customFormat="1" x14ac:dyDescent="0.35"/>
    <row r="63" spans="2:6" customFormat="1" x14ac:dyDescent="0.35"/>
    <row r="64" spans="2:6"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spans="2:2" customFormat="1" x14ac:dyDescent="0.35"/>
    <row r="178" spans="2:2" customFormat="1" x14ac:dyDescent="0.35"/>
    <row r="179" spans="2:2" customFormat="1" x14ac:dyDescent="0.35"/>
    <row r="180" spans="2:2" customFormat="1" x14ac:dyDescent="0.35"/>
    <row r="181" spans="2:2" customFormat="1" x14ac:dyDescent="0.35"/>
    <row r="182" spans="2:2" customFormat="1" x14ac:dyDescent="0.35"/>
    <row r="183" spans="2:2" customFormat="1" x14ac:dyDescent="0.35"/>
    <row r="184" spans="2:2" customFormat="1" x14ac:dyDescent="0.35"/>
    <row r="185" spans="2:2" customFormat="1" x14ac:dyDescent="0.35"/>
    <row r="186" spans="2:2" customFormat="1" x14ac:dyDescent="0.35"/>
    <row r="187" spans="2:2" customFormat="1" x14ac:dyDescent="0.35"/>
    <row r="188" spans="2:2" customFormat="1" x14ac:dyDescent="0.35"/>
    <row r="189" spans="2:2" customFormat="1" x14ac:dyDescent="0.35">
      <c r="B189" t="s">
        <v>239</v>
      </c>
    </row>
    <row r="190" spans="2:2" customFormat="1" x14ac:dyDescent="0.35">
      <c r="B190" t="s">
        <v>124</v>
      </c>
    </row>
    <row r="191" spans="2:2" customFormat="1" x14ac:dyDescent="0.35">
      <c r="B191" s="195" t="s">
        <v>139</v>
      </c>
    </row>
  </sheetData>
  <sheetProtection algorithmName="SHA-512" hashValue="5/0IokqurnzV33ut2tlRBi3meN90GdPLpuGmg7E9r3hQpSDst2VCToFZkz38E2kVuwrhyJCDSSJ65+vDlZavtA==" saltValue="GI2XV/SV6wxedhrIVg7kjg==" spinCount="100000" sheet="1" formatRows="0" insertRows="0"/>
  <mergeCells count="2">
    <mergeCell ref="B2:E2"/>
    <mergeCell ref="B55:D55"/>
  </mergeCells>
  <dataValidations count="1">
    <dataValidation type="list" showInputMessage="1" showErrorMessage="1" sqref="D10:D52" xr:uid="{00000000-0002-0000-0300-000000000000}">
      <formula1>$B$189:$B$191</formula1>
    </dataValidation>
  </dataValidations>
  <pageMargins left="0.7" right="0.7" top="0.75" bottom="0.75" header="0.3" footer="0.3"/>
  <pageSetup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O187"/>
  <sheetViews>
    <sheetView zoomScale="80" zoomScaleNormal="80" workbookViewId="0">
      <selection activeCell="D31" sqref="D31"/>
    </sheetView>
  </sheetViews>
  <sheetFormatPr defaultRowHeight="14.5" x14ac:dyDescent="0.35"/>
  <cols>
    <col min="1" max="1" width="7.54296875" customWidth="1"/>
    <col min="2" max="2" width="47.54296875" customWidth="1"/>
    <col min="3" max="3" width="15" customWidth="1"/>
    <col min="4" max="4" width="79.453125" customWidth="1"/>
    <col min="5" max="5" width="55" customWidth="1"/>
    <col min="6" max="6" width="12.1796875" customWidth="1"/>
    <col min="7" max="7" width="10.54296875" customWidth="1"/>
    <col min="8" max="8" width="10.81640625" customWidth="1"/>
    <col min="9" max="9" width="27.453125" customWidth="1"/>
    <col min="10" max="10" width="22.453125" customWidth="1"/>
    <col min="257" max="257" width="7.54296875" customWidth="1"/>
    <col min="258" max="258" width="61.1796875" customWidth="1"/>
    <col min="259" max="259" width="10.453125" customWidth="1"/>
    <col min="260" max="260" width="79.453125" customWidth="1"/>
    <col min="261" max="261" width="48" customWidth="1"/>
    <col min="262" max="262" width="18.81640625" customWidth="1"/>
    <col min="263" max="263" width="12.453125" bestFit="1" customWidth="1"/>
    <col min="264" max="264" width="11.54296875" bestFit="1" customWidth="1"/>
    <col min="265" max="265" width="12" customWidth="1"/>
    <col min="266" max="266" width="11.453125" bestFit="1" customWidth="1"/>
    <col min="513" max="513" width="7.54296875" customWidth="1"/>
    <col min="514" max="514" width="61.1796875" customWidth="1"/>
    <col min="515" max="515" width="10.453125" customWidth="1"/>
    <col min="516" max="516" width="79.453125" customWidth="1"/>
    <col min="517" max="517" width="48" customWidth="1"/>
    <col min="518" max="518" width="18.81640625" customWidth="1"/>
    <col min="519" max="519" width="12.453125" bestFit="1" customWidth="1"/>
    <col min="520" max="520" width="11.54296875" bestFit="1" customWidth="1"/>
    <col min="521" max="521" width="12" customWidth="1"/>
    <col min="522" max="522" width="11.453125" bestFit="1" customWidth="1"/>
    <col min="769" max="769" width="7.54296875" customWidth="1"/>
    <col min="770" max="770" width="61.1796875" customWidth="1"/>
    <col min="771" max="771" width="10.453125" customWidth="1"/>
    <col min="772" max="772" width="79.453125" customWidth="1"/>
    <col min="773" max="773" width="48" customWidth="1"/>
    <col min="774" max="774" width="18.81640625" customWidth="1"/>
    <col min="775" max="775" width="12.453125" bestFit="1" customWidth="1"/>
    <col min="776" max="776" width="11.54296875" bestFit="1" customWidth="1"/>
    <col min="777" max="777" width="12" customWidth="1"/>
    <col min="778" max="778" width="11.453125" bestFit="1" customWidth="1"/>
    <col min="1025" max="1025" width="7.54296875" customWidth="1"/>
    <col min="1026" max="1026" width="61.1796875" customWidth="1"/>
    <col min="1027" max="1027" width="10.453125" customWidth="1"/>
    <col min="1028" max="1028" width="79.453125" customWidth="1"/>
    <col min="1029" max="1029" width="48" customWidth="1"/>
    <col min="1030" max="1030" width="18.81640625" customWidth="1"/>
    <col min="1031" max="1031" width="12.453125" bestFit="1" customWidth="1"/>
    <col min="1032" max="1032" width="11.54296875" bestFit="1" customWidth="1"/>
    <col min="1033" max="1033" width="12" customWidth="1"/>
    <col min="1034" max="1034" width="11.453125" bestFit="1" customWidth="1"/>
    <col min="1281" max="1281" width="7.54296875" customWidth="1"/>
    <col min="1282" max="1282" width="61.1796875" customWidth="1"/>
    <col min="1283" max="1283" width="10.453125" customWidth="1"/>
    <col min="1284" max="1284" width="79.453125" customWidth="1"/>
    <col min="1285" max="1285" width="48" customWidth="1"/>
    <col min="1286" max="1286" width="18.81640625" customWidth="1"/>
    <col min="1287" max="1287" width="12.453125" bestFit="1" customWidth="1"/>
    <col min="1288" max="1288" width="11.54296875" bestFit="1" customWidth="1"/>
    <col min="1289" max="1289" width="12" customWidth="1"/>
    <col min="1290" max="1290" width="11.453125" bestFit="1" customWidth="1"/>
    <col min="1537" max="1537" width="7.54296875" customWidth="1"/>
    <col min="1538" max="1538" width="61.1796875" customWidth="1"/>
    <col min="1539" max="1539" width="10.453125" customWidth="1"/>
    <col min="1540" max="1540" width="79.453125" customWidth="1"/>
    <col min="1541" max="1541" width="48" customWidth="1"/>
    <col min="1542" max="1542" width="18.81640625" customWidth="1"/>
    <col min="1543" max="1543" width="12.453125" bestFit="1" customWidth="1"/>
    <col min="1544" max="1544" width="11.54296875" bestFit="1" customWidth="1"/>
    <col min="1545" max="1545" width="12" customWidth="1"/>
    <col min="1546" max="1546" width="11.453125" bestFit="1" customWidth="1"/>
    <col min="1793" max="1793" width="7.54296875" customWidth="1"/>
    <col min="1794" max="1794" width="61.1796875" customWidth="1"/>
    <col min="1795" max="1795" width="10.453125" customWidth="1"/>
    <col min="1796" max="1796" width="79.453125" customWidth="1"/>
    <col min="1797" max="1797" width="48" customWidth="1"/>
    <col min="1798" max="1798" width="18.81640625" customWidth="1"/>
    <col min="1799" max="1799" width="12.453125" bestFit="1" customWidth="1"/>
    <col min="1800" max="1800" width="11.54296875" bestFit="1" customWidth="1"/>
    <col min="1801" max="1801" width="12" customWidth="1"/>
    <col min="1802" max="1802" width="11.453125" bestFit="1" customWidth="1"/>
    <col min="2049" max="2049" width="7.54296875" customWidth="1"/>
    <col min="2050" max="2050" width="61.1796875" customWidth="1"/>
    <col min="2051" max="2051" width="10.453125" customWidth="1"/>
    <col min="2052" max="2052" width="79.453125" customWidth="1"/>
    <col min="2053" max="2053" width="48" customWidth="1"/>
    <col min="2054" max="2054" width="18.81640625" customWidth="1"/>
    <col min="2055" max="2055" width="12.453125" bestFit="1" customWidth="1"/>
    <col min="2056" max="2056" width="11.54296875" bestFit="1" customWidth="1"/>
    <col min="2057" max="2057" width="12" customWidth="1"/>
    <col min="2058" max="2058" width="11.453125" bestFit="1" customWidth="1"/>
    <col min="2305" max="2305" width="7.54296875" customWidth="1"/>
    <col min="2306" max="2306" width="61.1796875" customWidth="1"/>
    <col min="2307" max="2307" width="10.453125" customWidth="1"/>
    <col min="2308" max="2308" width="79.453125" customWidth="1"/>
    <col min="2309" max="2309" width="48" customWidth="1"/>
    <col min="2310" max="2310" width="18.81640625" customWidth="1"/>
    <col min="2311" max="2311" width="12.453125" bestFit="1" customWidth="1"/>
    <col min="2312" max="2312" width="11.54296875" bestFit="1" customWidth="1"/>
    <col min="2313" max="2313" width="12" customWidth="1"/>
    <col min="2314" max="2314" width="11.453125" bestFit="1" customWidth="1"/>
    <col min="2561" max="2561" width="7.54296875" customWidth="1"/>
    <col min="2562" max="2562" width="61.1796875" customWidth="1"/>
    <col min="2563" max="2563" width="10.453125" customWidth="1"/>
    <col min="2564" max="2564" width="79.453125" customWidth="1"/>
    <col min="2565" max="2565" width="48" customWidth="1"/>
    <col min="2566" max="2566" width="18.81640625" customWidth="1"/>
    <col min="2567" max="2567" width="12.453125" bestFit="1" customWidth="1"/>
    <col min="2568" max="2568" width="11.54296875" bestFit="1" customWidth="1"/>
    <col min="2569" max="2569" width="12" customWidth="1"/>
    <col min="2570" max="2570" width="11.453125" bestFit="1" customWidth="1"/>
    <col min="2817" max="2817" width="7.54296875" customWidth="1"/>
    <col min="2818" max="2818" width="61.1796875" customWidth="1"/>
    <col min="2819" max="2819" width="10.453125" customWidth="1"/>
    <col min="2820" max="2820" width="79.453125" customWidth="1"/>
    <col min="2821" max="2821" width="48" customWidth="1"/>
    <col min="2822" max="2822" width="18.81640625" customWidth="1"/>
    <col min="2823" max="2823" width="12.453125" bestFit="1" customWidth="1"/>
    <col min="2824" max="2824" width="11.54296875" bestFit="1" customWidth="1"/>
    <col min="2825" max="2825" width="12" customWidth="1"/>
    <col min="2826" max="2826" width="11.453125" bestFit="1" customWidth="1"/>
    <col min="3073" max="3073" width="7.54296875" customWidth="1"/>
    <col min="3074" max="3074" width="61.1796875" customWidth="1"/>
    <col min="3075" max="3075" width="10.453125" customWidth="1"/>
    <col min="3076" max="3076" width="79.453125" customWidth="1"/>
    <col min="3077" max="3077" width="48" customWidth="1"/>
    <col min="3078" max="3078" width="18.81640625" customWidth="1"/>
    <col min="3079" max="3079" width="12.453125" bestFit="1" customWidth="1"/>
    <col min="3080" max="3080" width="11.54296875" bestFit="1" customWidth="1"/>
    <col min="3081" max="3081" width="12" customWidth="1"/>
    <col min="3082" max="3082" width="11.453125" bestFit="1" customWidth="1"/>
    <col min="3329" max="3329" width="7.54296875" customWidth="1"/>
    <col min="3330" max="3330" width="61.1796875" customWidth="1"/>
    <col min="3331" max="3331" width="10.453125" customWidth="1"/>
    <col min="3332" max="3332" width="79.453125" customWidth="1"/>
    <col min="3333" max="3333" width="48" customWidth="1"/>
    <col min="3334" max="3334" width="18.81640625" customWidth="1"/>
    <col min="3335" max="3335" width="12.453125" bestFit="1" customWidth="1"/>
    <col min="3336" max="3336" width="11.54296875" bestFit="1" customWidth="1"/>
    <col min="3337" max="3337" width="12" customWidth="1"/>
    <col min="3338" max="3338" width="11.453125" bestFit="1" customWidth="1"/>
    <col min="3585" max="3585" width="7.54296875" customWidth="1"/>
    <col min="3586" max="3586" width="61.1796875" customWidth="1"/>
    <col min="3587" max="3587" width="10.453125" customWidth="1"/>
    <col min="3588" max="3588" width="79.453125" customWidth="1"/>
    <col min="3589" max="3589" width="48" customWidth="1"/>
    <col min="3590" max="3590" width="18.81640625" customWidth="1"/>
    <col min="3591" max="3591" width="12.453125" bestFit="1" customWidth="1"/>
    <col min="3592" max="3592" width="11.54296875" bestFit="1" customWidth="1"/>
    <col min="3593" max="3593" width="12" customWidth="1"/>
    <col min="3594" max="3594" width="11.453125" bestFit="1" customWidth="1"/>
    <col min="3841" max="3841" width="7.54296875" customWidth="1"/>
    <col min="3842" max="3842" width="61.1796875" customWidth="1"/>
    <col min="3843" max="3843" width="10.453125" customWidth="1"/>
    <col min="3844" max="3844" width="79.453125" customWidth="1"/>
    <col min="3845" max="3845" width="48" customWidth="1"/>
    <col min="3846" max="3846" width="18.81640625" customWidth="1"/>
    <col min="3847" max="3847" width="12.453125" bestFit="1" customWidth="1"/>
    <col min="3848" max="3848" width="11.54296875" bestFit="1" customWidth="1"/>
    <col min="3849" max="3849" width="12" customWidth="1"/>
    <col min="3850" max="3850" width="11.453125" bestFit="1" customWidth="1"/>
    <col min="4097" max="4097" width="7.54296875" customWidth="1"/>
    <col min="4098" max="4098" width="61.1796875" customWidth="1"/>
    <col min="4099" max="4099" width="10.453125" customWidth="1"/>
    <col min="4100" max="4100" width="79.453125" customWidth="1"/>
    <col min="4101" max="4101" width="48" customWidth="1"/>
    <col min="4102" max="4102" width="18.81640625" customWidth="1"/>
    <col min="4103" max="4103" width="12.453125" bestFit="1" customWidth="1"/>
    <col min="4104" max="4104" width="11.54296875" bestFit="1" customWidth="1"/>
    <col min="4105" max="4105" width="12" customWidth="1"/>
    <col min="4106" max="4106" width="11.453125" bestFit="1" customWidth="1"/>
    <col min="4353" max="4353" width="7.54296875" customWidth="1"/>
    <col min="4354" max="4354" width="61.1796875" customWidth="1"/>
    <col min="4355" max="4355" width="10.453125" customWidth="1"/>
    <col min="4356" max="4356" width="79.453125" customWidth="1"/>
    <col min="4357" max="4357" width="48" customWidth="1"/>
    <col min="4358" max="4358" width="18.81640625" customWidth="1"/>
    <col min="4359" max="4359" width="12.453125" bestFit="1" customWidth="1"/>
    <col min="4360" max="4360" width="11.54296875" bestFit="1" customWidth="1"/>
    <col min="4361" max="4361" width="12" customWidth="1"/>
    <col min="4362" max="4362" width="11.453125" bestFit="1" customWidth="1"/>
    <col min="4609" max="4609" width="7.54296875" customWidth="1"/>
    <col min="4610" max="4610" width="61.1796875" customWidth="1"/>
    <col min="4611" max="4611" width="10.453125" customWidth="1"/>
    <col min="4612" max="4612" width="79.453125" customWidth="1"/>
    <col min="4613" max="4613" width="48" customWidth="1"/>
    <col min="4614" max="4614" width="18.81640625" customWidth="1"/>
    <col min="4615" max="4615" width="12.453125" bestFit="1" customWidth="1"/>
    <col min="4616" max="4616" width="11.54296875" bestFit="1" customWidth="1"/>
    <col min="4617" max="4617" width="12" customWidth="1"/>
    <col min="4618" max="4618" width="11.453125" bestFit="1" customWidth="1"/>
    <col min="4865" max="4865" width="7.54296875" customWidth="1"/>
    <col min="4866" max="4866" width="61.1796875" customWidth="1"/>
    <col min="4867" max="4867" width="10.453125" customWidth="1"/>
    <col min="4868" max="4868" width="79.453125" customWidth="1"/>
    <col min="4869" max="4869" width="48" customWidth="1"/>
    <col min="4870" max="4870" width="18.81640625" customWidth="1"/>
    <col min="4871" max="4871" width="12.453125" bestFit="1" customWidth="1"/>
    <col min="4872" max="4872" width="11.54296875" bestFit="1" customWidth="1"/>
    <col min="4873" max="4873" width="12" customWidth="1"/>
    <col min="4874" max="4874" width="11.453125" bestFit="1" customWidth="1"/>
    <col min="5121" max="5121" width="7.54296875" customWidth="1"/>
    <col min="5122" max="5122" width="61.1796875" customWidth="1"/>
    <col min="5123" max="5123" width="10.453125" customWidth="1"/>
    <col min="5124" max="5124" width="79.453125" customWidth="1"/>
    <col min="5125" max="5125" width="48" customWidth="1"/>
    <col min="5126" max="5126" width="18.81640625" customWidth="1"/>
    <col min="5127" max="5127" width="12.453125" bestFit="1" customWidth="1"/>
    <col min="5128" max="5128" width="11.54296875" bestFit="1" customWidth="1"/>
    <col min="5129" max="5129" width="12" customWidth="1"/>
    <col min="5130" max="5130" width="11.453125" bestFit="1" customWidth="1"/>
    <col min="5377" max="5377" width="7.54296875" customWidth="1"/>
    <col min="5378" max="5378" width="61.1796875" customWidth="1"/>
    <col min="5379" max="5379" width="10.453125" customWidth="1"/>
    <col min="5380" max="5380" width="79.453125" customWidth="1"/>
    <col min="5381" max="5381" width="48" customWidth="1"/>
    <col min="5382" max="5382" width="18.81640625" customWidth="1"/>
    <col min="5383" max="5383" width="12.453125" bestFit="1" customWidth="1"/>
    <col min="5384" max="5384" width="11.54296875" bestFit="1" customWidth="1"/>
    <col min="5385" max="5385" width="12" customWidth="1"/>
    <col min="5386" max="5386" width="11.453125" bestFit="1" customWidth="1"/>
    <col min="5633" max="5633" width="7.54296875" customWidth="1"/>
    <col min="5634" max="5634" width="61.1796875" customWidth="1"/>
    <col min="5635" max="5635" width="10.453125" customWidth="1"/>
    <col min="5636" max="5636" width="79.453125" customWidth="1"/>
    <col min="5637" max="5637" width="48" customWidth="1"/>
    <col min="5638" max="5638" width="18.81640625" customWidth="1"/>
    <col min="5639" max="5639" width="12.453125" bestFit="1" customWidth="1"/>
    <col min="5640" max="5640" width="11.54296875" bestFit="1" customWidth="1"/>
    <col min="5641" max="5641" width="12" customWidth="1"/>
    <col min="5642" max="5642" width="11.453125" bestFit="1" customWidth="1"/>
    <col min="5889" max="5889" width="7.54296875" customWidth="1"/>
    <col min="5890" max="5890" width="61.1796875" customWidth="1"/>
    <col min="5891" max="5891" width="10.453125" customWidth="1"/>
    <col min="5892" max="5892" width="79.453125" customWidth="1"/>
    <col min="5893" max="5893" width="48" customWidth="1"/>
    <col min="5894" max="5894" width="18.81640625" customWidth="1"/>
    <col min="5895" max="5895" width="12.453125" bestFit="1" customWidth="1"/>
    <col min="5896" max="5896" width="11.54296875" bestFit="1" customWidth="1"/>
    <col min="5897" max="5897" width="12" customWidth="1"/>
    <col min="5898" max="5898" width="11.453125" bestFit="1" customWidth="1"/>
    <col min="6145" max="6145" width="7.54296875" customWidth="1"/>
    <col min="6146" max="6146" width="61.1796875" customWidth="1"/>
    <col min="6147" max="6147" width="10.453125" customWidth="1"/>
    <col min="6148" max="6148" width="79.453125" customWidth="1"/>
    <col min="6149" max="6149" width="48" customWidth="1"/>
    <col min="6150" max="6150" width="18.81640625" customWidth="1"/>
    <col min="6151" max="6151" width="12.453125" bestFit="1" customWidth="1"/>
    <col min="6152" max="6152" width="11.54296875" bestFit="1" customWidth="1"/>
    <col min="6153" max="6153" width="12" customWidth="1"/>
    <col min="6154" max="6154" width="11.453125" bestFit="1" customWidth="1"/>
    <col min="6401" max="6401" width="7.54296875" customWidth="1"/>
    <col min="6402" max="6402" width="61.1796875" customWidth="1"/>
    <col min="6403" max="6403" width="10.453125" customWidth="1"/>
    <col min="6404" max="6404" width="79.453125" customWidth="1"/>
    <col min="6405" max="6405" width="48" customWidth="1"/>
    <col min="6406" max="6406" width="18.81640625" customWidth="1"/>
    <col min="6407" max="6407" width="12.453125" bestFit="1" customWidth="1"/>
    <col min="6408" max="6408" width="11.54296875" bestFit="1" customWidth="1"/>
    <col min="6409" max="6409" width="12" customWidth="1"/>
    <col min="6410" max="6410" width="11.453125" bestFit="1" customWidth="1"/>
    <col min="6657" max="6657" width="7.54296875" customWidth="1"/>
    <col min="6658" max="6658" width="61.1796875" customWidth="1"/>
    <col min="6659" max="6659" width="10.453125" customWidth="1"/>
    <col min="6660" max="6660" width="79.453125" customWidth="1"/>
    <col min="6661" max="6661" width="48" customWidth="1"/>
    <col min="6662" max="6662" width="18.81640625" customWidth="1"/>
    <col min="6663" max="6663" width="12.453125" bestFit="1" customWidth="1"/>
    <col min="6664" max="6664" width="11.54296875" bestFit="1" customWidth="1"/>
    <col min="6665" max="6665" width="12" customWidth="1"/>
    <col min="6666" max="6666" width="11.453125" bestFit="1" customWidth="1"/>
    <col min="6913" max="6913" width="7.54296875" customWidth="1"/>
    <col min="6914" max="6914" width="61.1796875" customWidth="1"/>
    <col min="6915" max="6915" width="10.453125" customWidth="1"/>
    <col min="6916" max="6916" width="79.453125" customWidth="1"/>
    <col min="6917" max="6917" width="48" customWidth="1"/>
    <col min="6918" max="6918" width="18.81640625" customWidth="1"/>
    <col min="6919" max="6919" width="12.453125" bestFit="1" customWidth="1"/>
    <col min="6920" max="6920" width="11.54296875" bestFit="1" customWidth="1"/>
    <col min="6921" max="6921" width="12" customWidth="1"/>
    <col min="6922" max="6922" width="11.453125" bestFit="1" customWidth="1"/>
    <col min="7169" max="7169" width="7.54296875" customWidth="1"/>
    <col min="7170" max="7170" width="61.1796875" customWidth="1"/>
    <col min="7171" max="7171" width="10.453125" customWidth="1"/>
    <col min="7172" max="7172" width="79.453125" customWidth="1"/>
    <col min="7173" max="7173" width="48" customWidth="1"/>
    <col min="7174" max="7174" width="18.81640625" customWidth="1"/>
    <col min="7175" max="7175" width="12.453125" bestFit="1" customWidth="1"/>
    <col min="7176" max="7176" width="11.54296875" bestFit="1" customWidth="1"/>
    <col min="7177" max="7177" width="12" customWidth="1"/>
    <col min="7178" max="7178" width="11.453125" bestFit="1" customWidth="1"/>
    <col min="7425" max="7425" width="7.54296875" customWidth="1"/>
    <col min="7426" max="7426" width="61.1796875" customWidth="1"/>
    <col min="7427" max="7427" width="10.453125" customWidth="1"/>
    <col min="7428" max="7428" width="79.453125" customWidth="1"/>
    <col min="7429" max="7429" width="48" customWidth="1"/>
    <col min="7430" max="7430" width="18.81640625" customWidth="1"/>
    <col min="7431" max="7431" width="12.453125" bestFit="1" customWidth="1"/>
    <col min="7432" max="7432" width="11.54296875" bestFit="1" customWidth="1"/>
    <col min="7433" max="7433" width="12" customWidth="1"/>
    <col min="7434" max="7434" width="11.453125" bestFit="1" customWidth="1"/>
    <col min="7681" max="7681" width="7.54296875" customWidth="1"/>
    <col min="7682" max="7682" width="61.1796875" customWidth="1"/>
    <col min="7683" max="7683" width="10.453125" customWidth="1"/>
    <col min="7684" max="7684" width="79.453125" customWidth="1"/>
    <col min="7685" max="7685" width="48" customWidth="1"/>
    <col min="7686" max="7686" width="18.81640625" customWidth="1"/>
    <col min="7687" max="7687" width="12.453125" bestFit="1" customWidth="1"/>
    <col min="7688" max="7688" width="11.54296875" bestFit="1" customWidth="1"/>
    <col min="7689" max="7689" width="12" customWidth="1"/>
    <col min="7690" max="7690" width="11.453125" bestFit="1" customWidth="1"/>
    <col min="7937" max="7937" width="7.54296875" customWidth="1"/>
    <col min="7938" max="7938" width="61.1796875" customWidth="1"/>
    <col min="7939" max="7939" width="10.453125" customWidth="1"/>
    <col min="7940" max="7940" width="79.453125" customWidth="1"/>
    <col min="7941" max="7941" width="48" customWidth="1"/>
    <col min="7942" max="7942" width="18.81640625" customWidth="1"/>
    <col min="7943" max="7943" width="12.453125" bestFit="1" customWidth="1"/>
    <col min="7944" max="7944" width="11.54296875" bestFit="1" customWidth="1"/>
    <col min="7945" max="7945" width="12" customWidth="1"/>
    <col min="7946" max="7946" width="11.453125" bestFit="1" customWidth="1"/>
    <col min="8193" max="8193" width="7.54296875" customWidth="1"/>
    <col min="8194" max="8194" width="61.1796875" customWidth="1"/>
    <col min="8195" max="8195" width="10.453125" customWidth="1"/>
    <col min="8196" max="8196" width="79.453125" customWidth="1"/>
    <col min="8197" max="8197" width="48" customWidth="1"/>
    <col min="8198" max="8198" width="18.81640625" customWidth="1"/>
    <col min="8199" max="8199" width="12.453125" bestFit="1" customWidth="1"/>
    <col min="8200" max="8200" width="11.54296875" bestFit="1" customWidth="1"/>
    <col min="8201" max="8201" width="12" customWidth="1"/>
    <col min="8202" max="8202" width="11.453125" bestFit="1" customWidth="1"/>
    <col min="8449" max="8449" width="7.54296875" customWidth="1"/>
    <col min="8450" max="8450" width="61.1796875" customWidth="1"/>
    <col min="8451" max="8451" width="10.453125" customWidth="1"/>
    <col min="8452" max="8452" width="79.453125" customWidth="1"/>
    <col min="8453" max="8453" width="48" customWidth="1"/>
    <col min="8454" max="8454" width="18.81640625" customWidth="1"/>
    <col min="8455" max="8455" width="12.453125" bestFit="1" customWidth="1"/>
    <col min="8456" max="8456" width="11.54296875" bestFit="1" customWidth="1"/>
    <col min="8457" max="8457" width="12" customWidth="1"/>
    <col min="8458" max="8458" width="11.453125" bestFit="1" customWidth="1"/>
    <col min="8705" max="8705" width="7.54296875" customWidth="1"/>
    <col min="8706" max="8706" width="61.1796875" customWidth="1"/>
    <col min="8707" max="8707" width="10.453125" customWidth="1"/>
    <col min="8708" max="8708" width="79.453125" customWidth="1"/>
    <col min="8709" max="8709" width="48" customWidth="1"/>
    <col min="8710" max="8710" width="18.81640625" customWidth="1"/>
    <col min="8711" max="8711" width="12.453125" bestFit="1" customWidth="1"/>
    <col min="8712" max="8712" width="11.54296875" bestFit="1" customWidth="1"/>
    <col min="8713" max="8713" width="12" customWidth="1"/>
    <col min="8714" max="8714" width="11.453125" bestFit="1" customWidth="1"/>
    <col min="8961" max="8961" width="7.54296875" customWidth="1"/>
    <col min="8962" max="8962" width="61.1796875" customWidth="1"/>
    <col min="8963" max="8963" width="10.453125" customWidth="1"/>
    <col min="8964" max="8964" width="79.453125" customWidth="1"/>
    <col min="8965" max="8965" width="48" customWidth="1"/>
    <col min="8966" max="8966" width="18.81640625" customWidth="1"/>
    <col min="8967" max="8967" width="12.453125" bestFit="1" customWidth="1"/>
    <col min="8968" max="8968" width="11.54296875" bestFit="1" customWidth="1"/>
    <col min="8969" max="8969" width="12" customWidth="1"/>
    <col min="8970" max="8970" width="11.453125" bestFit="1" customWidth="1"/>
    <col min="9217" max="9217" width="7.54296875" customWidth="1"/>
    <col min="9218" max="9218" width="61.1796875" customWidth="1"/>
    <col min="9219" max="9219" width="10.453125" customWidth="1"/>
    <col min="9220" max="9220" width="79.453125" customWidth="1"/>
    <col min="9221" max="9221" width="48" customWidth="1"/>
    <col min="9222" max="9222" width="18.81640625" customWidth="1"/>
    <col min="9223" max="9223" width="12.453125" bestFit="1" customWidth="1"/>
    <col min="9224" max="9224" width="11.54296875" bestFit="1" customWidth="1"/>
    <col min="9225" max="9225" width="12" customWidth="1"/>
    <col min="9226" max="9226" width="11.453125" bestFit="1" customWidth="1"/>
    <col min="9473" max="9473" width="7.54296875" customWidth="1"/>
    <col min="9474" max="9474" width="61.1796875" customWidth="1"/>
    <col min="9475" max="9475" width="10.453125" customWidth="1"/>
    <col min="9476" max="9476" width="79.453125" customWidth="1"/>
    <col min="9477" max="9477" width="48" customWidth="1"/>
    <col min="9478" max="9478" width="18.81640625" customWidth="1"/>
    <col min="9479" max="9479" width="12.453125" bestFit="1" customWidth="1"/>
    <col min="9480" max="9480" width="11.54296875" bestFit="1" customWidth="1"/>
    <col min="9481" max="9481" width="12" customWidth="1"/>
    <col min="9482" max="9482" width="11.453125" bestFit="1" customWidth="1"/>
    <col min="9729" max="9729" width="7.54296875" customWidth="1"/>
    <col min="9730" max="9730" width="61.1796875" customWidth="1"/>
    <col min="9731" max="9731" width="10.453125" customWidth="1"/>
    <col min="9732" max="9732" width="79.453125" customWidth="1"/>
    <col min="9733" max="9733" width="48" customWidth="1"/>
    <col min="9734" max="9734" width="18.81640625" customWidth="1"/>
    <col min="9735" max="9735" width="12.453125" bestFit="1" customWidth="1"/>
    <col min="9736" max="9736" width="11.54296875" bestFit="1" customWidth="1"/>
    <col min="9737" max="9737" width="12" customWidth="1"/>
    <col min="9738" max="9738" width="11.453125" bestFit="1" customWidth="1"/>
    <col min="9985" max="9985" width="7.54296875" customWidth="1"/>
    <col min="9986" max="9986" width="61.1796875" customWidth="1"/>
    <col min="9987" max="9987" width="10.453125" customWidth="1"/>
    <col min="9988" max="9988" width="79.453125" customWidth="1"/>
    <col min="9989" max="9989" width="48" customWidth="1"/>
    <col min="9990" max="9990" width="18.81640625" customWidth="1"/>
    <col min="9991" max="9991" width="12.453125" bestFit="1" customWidth="1"/>
    <col min="9992" max="9992" width="11.54296875" bestFit="1" customWidth="1"/>
    <col min="9993" max="9993" width="12" customWidth="1"/>
    <col min="9994" max="9994" width="11.453125" bestFit="1" customWidth="1"/>
    <col min="10241" max="10241" width="7.54296875" customWidth="1"/>
    <col min="10242" max="10242" width="61.1796875" customWidth="1"/>
    <col min="10243" max="10243" width="10.453125" customWidth="1"/>
    <col min="10244" max="10244" width="79.453125" customWidth="1"/>
    <col min="10245" max="10245" width="48" customWidth="1"/>
    <col min="10246" max="10246" width="18.81640625" customWidth="1"/>
    <col min="10247" max="10247" width="12.453125" bestFit="1" customWidth="1"/>
    <col min="10248" max="10248" width="11.54296875" bestFit="1" customWidth="1"/>
    <col min="10249" max="10249" width="12" customWidth="1"/>
    <col min="10250" max="10250" width="11.453125" bestFit="1" customWidth="1"/>
    <col min="10497" max="10497" width="7.54296875" customWidth="1"/>
    <col min="10498" max="10498" width="61.1796875" customWidth="1"/>
    <col min="10499" max="10499" width="10.453125" customWidth="1"/>
    <col min="10500" max="10500" width="79.453125" customWidth="1"/>
    <col min="10501" max="10501" width="48" customWidth="1"/>
    <col min="10502" max="10502" width="18.81640625" customWidth="1"/>
    <col min="10503" max="10503" width="12.453125" bestFit="1" customWidth="1"/>
    <col min="10504" max="10504" width="11.54296875" bestFit="1" customWidth="1"/>
    <col min="10505" max="10505" width="12" customWidth="1"/>
    <col min="10506" max="10506" width="11.453125" bestFit="1" customWidth="1"/>
    <col min="10753" max="10753" width="7.54296875" customWidth="1"/>
    <col min="10754" max="10754" width="61.1796875" customWidth="1"/>
    <col min="10755" max="10755" width="10.453125" customWidth="1"/>
    <col min="10756" max="10756" width="79.453125" customWidth="1"/>
    <col min="10757" max="10757" width="48" customWidth="1"/>
    <col min="10758" max="10758" width="18.81640625" customWidth="1"/>
    <col min="10759" max="10759" width="12.453125" bestFit="1" customWidth="1"/>
    <col min="10760" max="10760" width="11.54296875" bestFit="1" customWidth="1"/>
    <col min="10761" max="10761" width="12" customWidth="1"/>
    <col min="10762" max="10762" width="11.453125" bestFit="1" customWidth="1"/>
    <col min="11009" max="11009" width="7.54296875" customWidth="1"/>
    <col min="11010" max="11010" width="61.1796875" customWidth="1"/>
    <col min="11011" max="11011" width="10.453125" customWidth="1"/>
    <col min="11012" max="11012" width="79.453125" customWidth="1"/>
    <col min="11013" max="11013" width="48" customWidth="1"/>
    <col min="11014" max="11014" width="18.81640625" customWidth="1"/>
    <col min="11015" max="11015" width="12.453125" bestFit="1" customWidth="1"/>
    <col min="11016" max="11016" width="11.54296875" bestFit="1" customWidth="1"/>
    <col min="11017" max="11017" width="12" customWidth="1"/>
    <col min="11018" max="11018" width="11.453125" bestFit="1" customWidth="1"/>
    <col min="11265" max="11265" width="7.54296875" customWidth="1"/>
    <col min="11266" max="11266" width="61.1796875" customWidth="1"/>
    <col min="11267" max="11267" width="10.453125" customWidth="1"/>
    <col min="11268" max="11268" width="79.453125" customWidth="1"/>
    <col min="11269" max="11269" width="48" customWidth="1"/>
    <col min="11270" max="11270" width="18.81640625" customWidth="1"/>
    <col min="11271" max="11271" width="12.453125" bestFit="1" customWidth="1"/>
    <col min="11272" max="11272" width="11.54296875" bestFit="1" customWidth="1"/>
    <col min="11273" max="11273" width="12" customWidth="1"/>
    <col min="11274" max="11274" width="11.453125" bestFit="1" customWidth="1"/>
    <col min="11521" max="11521" width="7.54296875" customWidth="1"/>
    <col min="11522" max="11522" width="61.1796875" customWidth="1"/>
    <col min="11523" max="11523" width="10.453125" customWidth="1"/>
    <col min="11524" max="11524" width="79.453125" customWidth="1"/>
    <col min="11525" max="11525" width="48" customWidth="1"/>
    <col min="11526" max="11526" width="18.81640625" customWidth="1"/>
    <col min="11527" max="11527" width="12.453125" bestFit="1" customWidth="1"/>
    <col min="11528" max="11528" width="11.54296875" bestFit="1" customWidth="1"/>
    <col min="11529" max="11529" width="12" customWidth="1"/>
    <col min="11530" max="11530" width="11.453125" bestFit="1" customWidth="1"/>
    <col min="11777" max="11777" width="7.54296875" customWidth="1"/>
    <col min="11778" max="11778" width="61.1796875" customWidth="1"/>
    <col min="11779" max="11779" width="10.453125" customWidth="1"/>
    <col min="11780" max="11780" width="79.453125" customWidth="1"/>
    <col min="11781" max="11781" width="48" customWidth="1"/>
    <col min="11782" max="11782" width="18.81640625" customWidth="1"/>
    <col min="11783" max="11783" width="12.453125" bestFit="1" customWidth="1"/>
    <col min="11784" max="11784" width="11.54296875" bestFit="1" customWidth="1"/>
    <col min="11785" max="11785" width="12" customWidth="1"/>
    <col min="11786" max="11786" width="11.453125" bestFit="1" customWidth="1"/>
    <col min="12033" max="12033" width="7.54296875" customWidth="1"/>
    <col min="12034" max="12034" width="61.1796875" customWidth="1"/>
    <col min="12035" max="12035" width="10.453125" customWidth="1"/>
    <col min="12036" max="12036" width="79.453125" customWidth="1"/>
    <col min="12037" max="12037" width="48" customWidth="1"/>
    <col min="12038" max="12038" width="18.81640625" customWidth="1"/>
    <col min="12039" max="12039" width="12.453125" bestFit="1" customWidth="1"/>
    <col min="12040" max="12040" width="11.54296875" bestFit="1" customWidth="1"/>
    <col min="12041" max="12041" width="12" customWidth="1"/>
    <col min="12042" max="12042" width="11.453125" bestFit="1" customWidth="1"/>
    <col min="12289" max="12289" width="7.54296875" customWidth="1"/>
    <col min="12290" max="12290" width="61.1796875" customWidth="1"/>
    <col min="12291" max="12291" width="10.453125" customWidth="1"/>
    <col min="12292" max="12292" width="79.453125" customWidth="1"/>
    <col min="12293" max="12293" width="48" customWidth="1"/>
    <col min="12294" max="12294" width="18.81640625" customWidth="1"/>
    <col min="12295" max="12295" width="12.453125" bestFit="1" customWidth="1"/>
    <col min="12296" max="12296" width="11.54296875" bestFit="1" customWidth="1"/>
    <col min="12297" max="12297" width="12" customWidth="1"/>
    <col min="12298" max="12298" width="11.453125" bestFit="1" customWidth="1"/>
    <col min="12545" max="12545" width="7.54296875" customWidth="1"/>
    <col min="12546" max="12546" width="61.1796875" customWidth="1"/>
    <col min="12547" max="12547" width="10.453125" customWidth="1"/>
    <col min="12548" max="12548" width="79.453125" customWidth="1"/>
    <col min="12549" max="12549" width="48" customWidth="1"/>
    <col min="12550" max="12550" width="18.81640625" customWidth="1"/>
    <col min="12551" max="12551" width="12.453125" bestFit="1" customWidth="1"/>
    <col min="12552" max="12552" width="11.54296875" bestFit="1" customWidth="1"/>
    <col min="12553" max="12553" width="12" customWidth="1"/>
    <col min="12554" max="12554" width="11.453125" bestFit="1" customWidth="1"/>
    <col min="12801" max="12801" width="7.54296875" customWidth="1"/>
    <col min="12802" max="12802" width="61.1796875" customWidth="1"/>
    <col min="12803" max="12803" width="10.453125" customWidth="1"/>
    <col min="12804" max="12804" width="79.453125" customWidth="1"/>
    <col min="12805" max="12805" width="48" customWidth="1"/>
    <col min="12806" max="12806" width="18.81640625" customWidth="1"/>
    <col min="12807" max="12807" width="12.453125" bestFit="1" customWidth="1"/>
    <col min="12808" max="12808" width="11.54296875" bestFit="1" customWidth="1"/>
    <col min="12809" max="12809" width="12" customWidth="1"/>
    <col min="12810" max="12810" width="11.453125" bestFit="1" customWidth="1"/>
    <col min="13057" max="13057" width="7.54296875" customWidth="1"/>
    <col min="13058" max="13058" width="61.1796875" customWidth="1"/>
    <col min="13059" max="13059" width="10.453125" customWidth="1"/>
    <col min="13060" max="13060" width="79.453125" customWidth="1"/>
    <col min="13061" max="13061" width="48" customWidth="1"/>
    <col min="13062" max="13062" width="18.81640625" customWidth="1"/>
    <col min="13063" max="13063" width="12.453125" bestFit="1" customWidth="1"/>
    <col min="13064" max="13064" width="11.54296875" bestFit="1" customWidth="1"/>
    <col min="13065" max="13065" width="12" customWidth="1"/>
    <col min="13066" max="13066" width="11.453125" bestFit="1" customWidth="1"/>
    <col min="13313" max="13313" width="7.54296875" customWidth="1"/>
    <col min="13314" max="13314" width="61.1796875" customWidth="1"/>
    <col min="13315" max="13315" width="10.453125" customWidth="1"/>
    <col min="13316" max="13316" width="79.453125" customWidth="1"/>
    <col min="13317" max="13317" width="48" customWidth="1"/>
    <col min="13318" max="13318" width="18.81640625" customWidth="1"/>
    <col min="13319" max="13319" width="12.453125" bestFit="1" customWidth="1"/>
    <col min="13320" max="13320" width="11.54296875" bestFit="1" customWidth="1"/>
    <col min="13321" max="13321" width="12" customWidth="1"/>
    <col min="13322" max="13322" width="11.453125" bestFit="1" customWidth="1"/>
    <col min="13569" max="13569" width="7.54296875" customWidth="1"/>
    <col min="13570" max="13570" width="61.1796875" customWidth="1"/>
    <col min="13571" max="13571" width="10.453125" customWidth="1"/>
    <col min="13572" max="13572" width="79.453125" customWidth="1"/>
    <col min="13573" max="13573" width="48" customWidth="1"/>
    <col min="13574" max="13574" width="18.81640625" customWidth="1"/>
    <col min="13575" max="13575" width="12.453125" bestFit="1" customWidth="1"/>
    <col min="13576" max="13576" width="11.54296875" bestFit="1" customWidth="1"/>
    <col min="13577" max="13577" width="12" customWidth="1"/>
    <col min="13578" max="13578" width="11.453125" bestFit="1" customWidth="1"/>
    <col min="13825" max="13825" width="7.54296875" customWidth="1"/>
    <col min="13826" max="13826" width="61.1796875" customWidth="1"/>
    <col min="13827" max="13827" width="10.453125" customWidth="1"/>
    <col min="13828" max="13828" width="79.453125" customWidth="1"/>
    <col min="13829" max="13829" width="48" customWidth="1"/>
    <col min="13830" max="13830" width="18.81640625" customWidth="1"/>
    <col min="13831" max="13831" width="12.453125" bestFit="1" customWidth="1"/>
    <col min="13832" max="13832" width="11.54296875" bestFit="1" customWidth="1"/>
    <col min="13833" max="13833" width="12" customWidth="1"/>
    <col min="13834" max="13834" width="11.453125" bestFit="1" customWidth="1"/>
    <col min="14081" max="14081" width="7.54296875" customWidth="1"/>
    <col min="14082" max="14082" width="61.1796875" customWidth="1"/>
    <col min="14083" max="14083" width="10.453125" customWidth="1"/>
    <col min="14084" max="14084" width="79.453125" customWidth="1"/>
    <col min="14085" max="14085" width="48" customWidth="1"/>
    <col min="14086" max="14086" width="18.81640625" customWidth="1"/>
    <col min="14087" max="14087" width="12.453125" bestFit="1" customWidth="1"/>
    <col min="14088" max="14088" width="11.54296875" bestFit="1" customWidth="1"/>
    <col min="14089" max="14089" width="12" customWidth="1"/>
    <col min="14090" max="14090" width="11.453125" bestFit="1" customWidth="1"/>
    <col min="14337" max="14337" width="7.54296875" customWidth="1"/>
    <col min="14338" max="14338" width="61.1796875" customWidth="1"/>
    <col min="14339" max="14339" width="10.453125" customWidth="1"/>
    <col min="14340" max="14340" width="79.453125" customWidth="1"/>
    <col min="14341" max="14341" width="48" customWidth="1"/>
    <col min="14342" max="14342" width="18.81640625" customWidth="1"/>
    <col min="14343" max="14343" width="12.453125" bestFit="1" customWidth="1"/>
    <col min="14344" max="14344" width="11.54296875" bestFit="1" customWidth="1"/>
    <col min="14345" max="14345" width="12" customWidth="1"/>
    <col min="14346" max="14346" width="11.453125" bestFit="1" customWidth="1"/>
    <col min="14593" max="14593" width="7.54296875" customWidth="1"/>
    <col min="14594" max="14594" width="61.1796875" customWidth="1"/>
    <col min="14595" max="14595" width="10.453125" customWidth="1"/>
    <col min="14596" max="14596" width="79.453125" customWidth="1"/>
    <col min="14597" max="14597" width="48" customWidth="1"/>
    <col min="14598" max="14598" width="18.81640625" customWidth="1"/>
    <col min="14599" max="14599" width="12.453125" bestFit="1" customWidth="1"/>
    <col min="14600" max="14600" width="11.54296875" bestFit="1" customWidth="1"/>
    <col min="14601" max="14601" width="12" customWidth="1"/>
    <col min="14602" max="14602" width="11.453125" bestFit="1" customWidth="1"/>
    <col min="14849" max="14849" width="7.54296875" customWidth="1"/>
    <col min="14850" max="14850" width="61.1796875" customWidth="1"/>
    <col min="14851" max="14851" width="10.453125" customWidth="1"/>
    <col min="14852" max="14852" width="79.453125" customWidth="1"/>
    <col min="14853" max="14853" width="48" customWidth="1"/>
    <col min="14854" max="14854" width="18.81640625" customWidth="1"/>
    <col min="14855" max="14855" width="12.453125" bestFit="1" customWidth="1"/>
    <col min="14856" max="14856" width="11.54296875" bestFit="1" customWidth="1"/>
    <col min="14857" max="14857" width="12" customWidth="1"/>
    <col min="14858" max="14858" width="11.453125" bestFit="1" customWidth="1"/>
    <col min="15105" max="15105" width="7.54296875" customWidth="1"/>
    <col min="15106" max="15106" width="61.1796875" customWidth="1"/>
    <col min="15107" max="15107" width="10.453125" customWidth="1"/>
    <col min="15108" max="15108" width="79.453125" customWidth="1"/>
    <col min="15109" max="15109" width="48" customWidth="1"/>
    <col min="15110" max="15110" width="18.81640625" customWidth="1"/>
    <col min="15111" max="15111" width="12.453125" bestFit="1" customWidth="1"/>
    <col min="15112" max="15112" width="11.54296875" bestFit="1" customWidth="1"/>
    <col min="15113" max="15113" width="12" customWidth="1"/>
    <col min="15114" max="15114" width="11.453125" bestFit="1" customWidth="1"/>
    <col min="15361" max="15361" width="7.54296875" customWidth="1"/>
    <col min="15362" max="15362" width="61.1796875" customWidth="1"/>
    <col min="15363" max="15363" width="10.453125" customWidth="1"/>
    <col min="15364" max="15364" width="79.453125" customWidth="1"/>
    <col min="15365" max="15365" width="48" customWidth="1"/>
    <col min="15366" max="15366" width="18.81640625" customWidth="1"/>
    <col min="15367" max="15367" width="12.453125" bestFit="1" customWidth="1"/>
    <col min="15368" max="15368" width="11.54296875" bestFit="1" customWidth="1"/>
    <col min="15369" max="15369" width="12" customWidth="1"/>
    <col min="15370" max="15370" width="11.453125" bestFit="1" customWidth="1"/>
    <col min="15617" max="15617" width="7.54296875" customWidth="1"/>
    <col min="15618" max="15618" width="61.1796875" customWidth="1"/>
    <col min="15619" max="15619" width="10.453125" customWidth="1"/>
    <col min="15620" max="15620" width="79.453125" customWidth="1"/>
    <col min="15621" max="15621" width="48" customWidth="1"/>
    <col min="15622" max="15622" width="18.81640625" customWidth="1"/>
    <col min="15623" max="15623" width="12.453125" bestFit="1" customWidth="1"/>
    <col min="15624" max="15624" width="11.54296875" bestFit="1" customWidth="1"/>
    <col min="15625" max="15625" width="12" customWidth="1"/>
    <col min="15626" max="15626" width="11.453125" bestFit="1" customWidth="1"/>
    <col min="15873" max="15873" width="7.54296875" customWidth="1"/>
    <col min="15874" max="15874" width="61.1796875" customWidth="1"/>
    <col min="15875" max="15875" width="10.453125" customWidth="1"/>
    <col min="15876" max="15876" width="79.453125" customWidth="1"/>
    <col min="15877" max="15877" width="48" customWidth="1"/>
    <col min="15878" max="15878" width="18.81640625" customWidth="1"/>
    <col min="15879" max="15879" width="12.453125" bestFit="1" customWidth="1"/>
    <col min="15880" max="15880" width="11.54296875" bestFit="1" customWidth="1"/>
    <col min="15881" max="15881" width="12" customWidth="1"/>
    <col min="15882" max="15882" width="11.453125" bestFit="1" customWidth="1"/>
    <col min="16129" max="16129" width="7.54296875" customWidth="1"/>
    <col min="16130" max="16130" width="61.1796875" customWidth="1"/>
    <col min="16131" max="16131" width="10.453125" customWidth="1"/>
    <col min="16132" max="16132" width="79.453125" customWidth="1"/>
    <col min="16133" max="16133" width="48" customWidth="1"/>
    <col min="16134" max="16134" width="18.81640625" customWidth="1"/>
    <col min="16135" max="16135" width="12.453125" bestFit="1" customWidth="1"/>
    <col min="16136" max="16136" width="11.54296875" bestFit="1" customWidth="1"/>
    <col min="16137" max="16137" width="12" customWidth="1"/>
    <col min="16138" max="16138" width="11.453125" bestFit="1" customWidth="1"/>
  </cols>
  <sheetData>
    <row r="1" spans="2:10" s="317" customFormat="1" ht="18.5" x14ac:dyDescent="0.45">
      <c r="B1" s="317" t="s">
        <v>238</v>
      </c>
      <c r="D1" s="317" t="s">
        <v>241</v>
      </c>
    </row>
    <row r="2" spans="2:10" ht="18" x14ac:dyDescent="0.4">
      <c r="B2" s="139" t="s">
        <v>65</v>
      </c>
      <c r="C2" s="139"/>
      <c r="D2" s="139"/>
      <c r="E2" s="139"/>
      <c r="F2" s="140"/>
      <c r="G2" s="140"/>
      <c r="H2" s="140"/>
      <c r="I2" s="140"/>
      <c r="J2" s="140"/>
    </row>
    <row r="3" spans="2:10" ht="22" x14ac:dyDescent="0.65">
      <c r="B3" s="1"/>
      <c r="C3" s="1"/>
      <c r="D3" s="1"/>
      <c r="E3" s="1"/>
      <c r="F3" s="1"/>
    </row>
    <row r="4" spans="2:10" s="193" customFormat="1" ht="14.25" customHeight="1" x14ac:dyDescent="0.3">
      <c r="C4" s="2" t="s">
        <v>106</v>
      </c>
      <c r="D4" s="171">
        <f>Personnel!C4</f>
        <v>0</v>
      </c>
      <c r="E4" s="173"/>
    </row>
    <row r="5" spans="2:10" s="193" customFormat="1" ht="14.25" customHeight="1" x14ac:dyDescent="0.3">
      <c r="C5" s="2" t="s">
        <v>107</v>
      </c>
      <c r="D5" s="172">
        <f>Personnel!C5</f>
        <v>0</v>
      </c>
      <c r="E5" s="173"/>
      <c r="F5" s="4"/>
    </row>
    <row r="6" spans="2:10" s="193" customFormat="1" ht="14" x14ac:dyDescent="0.3">
      <c r="C6" s="5" t="s">
        <v>108</v>
      </c>
      <c r="D6" s="172" t="str">
        <f>Personnel!C6</f>
        <v>CCMS</v>
      </c>
      <c r="E6" s="173"/>
      <c r="F6" s="4"/>
    </row>
    <row r="7" spans="2:10" s="193" customFormat="1" ht="14" x14ac:dyDescent="0.3">
      <c r="B7" s="6"/>
      <c r="C7" s="7"/>
      <c r="D7" s="8"/>
      <c r="E7" s="8"/>
      <c r="F7" s="8"/>
    </row>
    <row r="8" spans="2:10" x14ac:dyDescent="0.35">
      <c r="C8" s="228"/>
      <c r="D8" s="55"/>
      <c r="E8" s="55"/>
      <c r="F8" s="55"/>
      <c r="G8" s="55"/>
      <c r="H8" s="55"/>
      <c r="I8" s="55"/>
      <c r="J8" s="55"/>
    </row>
    <row r="9" spans="2:10" ht="51" customHeight="1" x14ac:dyDescent="0.35">
      <c r="B9" s="96" t="s">
        <v>175</v>
      </c>
      <c r="C9" s="96" t="s">
        <v>176</v>
      </c>
      <c r="D9" s="96" t="s">
        <v>177</v>
      </c>
      <c r="E9" s="96" t="s">
        <v>115</v>
      </c>
      <c r="F9" s="96" t="s">
        <v>178</v>
      </c>
      <c r="G9" s="96" t="s">
        <v>179</v>
      </c>
      <c r="H9" s="96" t="s">
        <v>180</v>
      </c>
      <c r="I9" s="56" t="s">
        <v>122</v>
      </c>
      <c r="J9" s="96" t="s">
        <v>162</v>
      </c>
    </row>
    <row r="10" spans="2:10" s="141" customFormat="1" ht="14" x14ac:dyDescent="0.3">
      <c r="B10" s="184"/>
      <c r="C10" s="162"/>
      <c r="D10" s="184"/>
      <c r="E10" s="184"/>
      <c r="F10" s="162"/>
      <c r="G10" s="189"/>
      <c r="H10" s="180"/>
      <c r="I10" s="162"/>
      <c r="J10" s="254"/>
    </row>
    <row r="11" spans="2:10" x14ac:dyDescent="0.35">
      <c r="B11" s="184"/>
      <c r="C11" s="162"/>
      <c r="D11" s="184"/>
      <c r="E11" s="184"/>
      <c r="F11" s="162"/>
      <c r="G11" s="189"/>
      <c r="H11" s="180"/>
      <c r="I11" s="162"/>
      <c r="J11" s="254"/>
    </row>
    <row r="12" spans="2:10" x14ac:dyDescent="0.35">
      <c r="B12" s="184"/>
      <c r="C12" s="162"/>
      <c r="D12" s="184"/>
      <c r="E12" s="184"/>
      <c r="F12" s="162"/>
      <c r="G12" s="189"/>
      <c r="H12" s="180"/>
      <c r="I12" s="162"/>
      <c r="J12" s="254"/>
    </row>
    <row r="13" spans="2:10" x14ac:dyDescent="0.35">
      <c r="B13" s="184"/>
      <c r="C13" s="162"/>
      <c r="D13" s="184"/>
      <c r="E13" s="184"/>
      <c r="F13" s="162"/>
      <c r="G13" s="189"/>
      <c r="H13" s="180"/>
      <c r="I13" s="162"/>
      <c r="J13" s="254"/>
    </row>
    <row r="14" spans="2:10" x14ac:dyDescent="0.35">
      <c r="B14" s="184"/>
      <c r="C14" s="162"/>
      <c r="D14" s="184"/>
      <c r="E14" s="184"/>
      <c r="F14" s="162"/>
      <c r="G14" s="189"/>
      <c r="H14" s="180"/>
      <c r="I14" s="162"/>
      <c r="J14" s="254"/>
    </row>
    <row r="15" spans="2:10" x14ac:dyDescent="0.35">
      <c r="B15" s="184"/>
      <c r="C15" s="162"/>
      <c r="D15" s="184"/>
      <c r="E15" s="184"/>
      <c r="F15" s="162"/>
      <c r="G15" s="189"/>
      <c r="H15" s="180"/>
      <c r="I15" s="162"/>
      <c r="J15" s="254"/>
    </row>
    <row r="16" spans="2:10" x14ac:dyDescent="0.35">
      <c r="B16" s="184"/>
      <c r="C16" s="162"/>
      <c r="D16" s="184"/>
      <c r="E16" s="184"/>
      <c r="F16" s="162"/>
      <c r="G16" s="189"/>
      <c r="H16" s="180"/>
      <c r="I16" s="162"/>
      <c r="J16" s="254"/>
    </row>
    <row r="17" spans="2:15" x14ac:dyDescent="0.35">
      <c r="B17" s="184"/>
      <c r="C17" s="162"/>
      <c r="D17" s="184"/>
      <c r="E17" s="184"/>
      <c r="F17" s="162"/>
      <c r="G17" s="189"/>
      <c r="H17" s="180"/>
      <c r="I17" s="162"/>
      <c r="J17" s="254"/>
    </row>
    <row r="18" spans="2:15" x14ac:dyDescent="0.35">
      <c r="B18" s="184"/>
      <c r="C18" s="162"/>
      <c r="D18" s="184"/>
      <c r="E18" s="184"/>
      <c r="F18" s="162"/>
      <c r="G18" s="189"/>
      <c r="H18" s="180"/>
      <c r="I18" s="162"/>
      <c r="J18" s="254"/>
    </row>
    <row r="19" spans="2:15" x14ac:dyDescent="0.35">
      <c r="B19" s="184"/>
      <c r="C19" s="162"/>
      <c r="D19" s="184"/>
      <c r="E19" s="184"/>
      <c r="F19" s="162"/>
      <c r="G19" s="189"/>
      <c r="H19" s="180"/>
      <c r="I19" s="162"/>
      <c r="J19" s="255"/>
      <c r="K19" s="354"/>
      <c r="L19" s="354"/>
      <c r="M19" s="354"/>
      <c r="N19" s="354"/>
      <c r="O19" s="354"/>
    </row>
    <row r="20" spans="2:15" ht="15" customHeight="1" x14ac:dyDescent="0.35">
      <c r="B20" s="350" t="s">
        <v>125</v>
      </c>
      <c r="C20" s="351"/>
      <c r="D20" s="351"/>
      <c r="E20" s="352"/>
      <c r="F20" s="352"/>
      <c r="G20" s="352"/>
      <c r="H20" s="352"/>
      <c r="I20" s="353"/>
      <c r="J20" s="248">
        <f>ROUND(SUMIF(I10:I19,B183,Contractual!J10:J19),0)</f>
        <v>0</v>
      </c>
    </row>
    <row r="21" spans="2:15" ht="15" customHeight="1" x14ac:dyDescent="0.35">
      <c r="B21" s="350" t="s">
        <v>126</v>
      </c>
      <c r="C21" s="351"/>
      <c r="D21" s="351"/>
      <c r="E21" s="352"/>
      <c r="F21" s="352"/>
      <c r="G21" s="352"/>
      <c r="H21" s="352"/>
      <c r="I21" s="353"/>
      <c r="J21" s="248">
        <f>ROUND(SUMIF(I10:I19,B184,Contractual!J10:J19),0)</f>
        <v>0</v>
      </c>
    </row>
    <row r="22" spans="2:15" x14ac:dyDescent="0.35">
      <c r="B22" s="350" t="s">
        <v>181</v>
      </c>
      <c r="C22" s="351"/>
      <c r="D22" s="351"/>
      <c r="E22" s="352"/>
      <c r="F22" s="352"/>
      <c r="G22" s="352"/>
      <c r="H22" s="352"/>
      <c r="I22" s="353"/>
      <c r="J22" s="248">
        <f>ROUND(SUM(J20:J21),0)</f>
        <v>0</v>
      </c>
    </row>
    <row r="23" spans="2:15" s="141" customFormat="1" x14ac:dyDescent="0.35">
      <c r="C23"/>
      <c r="D23"/>
      <c r="E23"/>
      <c r="F23"/>
      <c r="G23"/>
      <c r="H23"/>
      <c r="I23"/>
      <c r="J23"/>
    </row>
    <row r="182" spans="2:4" x14ac:dyDescent="0.35">
      <c r="B182" t="s">
        <v>239</v>
      </c>
    </row>
    <row r="183" spans="2:4" x14ac:dyDescent="0.35">
      <c r="B183" t="s">
        <v>124</v>
      </c>
      <c r="C183" s="10" t="s">
        <v>182</v>
      </c>
      <c r="D183" s="10" t="s">
        <v>183</v>
      </c>
    </row>
    <row r="184" spans="2:4" x14ac:dyDescent="0.35">
      <c r="B184" s="195" t="s">
        <v>139</v>
      </c>
      <c r="C184" s="10" t="s">
        <v>184</v>
      </c>
      <c r="D184" s="10" t="s">
        <v>185</v>
      </c>
    </row>
    <row r="185" spans="2:4" x14ac:dyDescent="0.35">
      <c r="C185" s="10" t="s">
        <v>186</v>
      </c>
      <c r="D185" s="10" t="s">
        <v>187</v>
      </c>
    </row>
    <row r="186" spans="2:4" x14ac:dyDescent="0.35">
      <c r="C186" s="10" t="s">
        <v>188</v>
      </c>
    </row>
    <row r="187" spans="2:4" x14ac:dyDescent="0.35">
      <c r="C187" s="10" t="s">
        <v>189</v>
      </c>
    </row>
  </sheetData>
  <sheetProtection algorithmName="SHA-512" hashValue="ZQKfyP1R+5JAIFM2MBO7n2pm3AW/m+sVOQ9p6hGonACxvOLOcxYzhb1SBGTPcYkvZD97rAJIRYGhHoBNfN2CqQ==" saltValue="UBc+tmezjrO9buqLmSRCvg==" spinCount="100000" sheet="1" formatRows="0" insertRows="0"/>
  <mergeCells count="4">
    <mergeCell ref="B22:I22"/>
    <mergeCell ref="K19:O19"/>
    <mergeCell ref="B20:I20"/>
    <mergeCell ref="B21:I21"/>
  </mergeCells>
  <dataValidations count="3">
    <dataValidation type="list" allowBlank="1" showInputMessage="1" showErrorMessage="1" sqref="I10:I19" xr:uid="{00000000-0002-0000-0400-000000000000}">
      <formula1>$B$182:$B$184</formula1>
    </dataValidation>
    <dataValidation type="list" allowBlank="1" showInputMessage="1" showErrorMessage="1" sqref="F10:F19" xr:uid="{00000000-0002-0000-0400-000001000000}">
      <formula1>$C$182:$C$187</formula1>
    </dataValidation>
    <dataValidation type="list" allowBlank="1" showInputMessage="1" showErrorMessage="1" sqref="C10:C19" xr:uid="{00000000-0002-0000-0400-000002000000}">
      <formula1>$D$182:$D$185</formula1>
    </dataValidation>
  </dataValidations>
  <pageMargins left="0.7" right="0.7" top="0.75" bottom="0.75" header="0.3" footer="0.3"/>
  <pageSetup scale="42" orientation="landscape" r:id="rId1"/>
  <colBreaks count="1" manualBreakCount="1">
    <brk id="10" min="1" max="2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AN190"/>
  <sheetViews>
    <sheetView zoomScale="75" zoomScaleNormal="75" workbookViewId="0">
      <selection activeCell="K22" sqref="K22"/>
    </sheetView>
  </sheetViews>
  <sheetFormatPr defaultRowHeight="14.5" x14ac:dyDescent="0.35"/>
  <cols>
    <col min="1" max="1" width="2.81640625" style="81" customWidth="1"/>
    <col min="2" max="2" width="58.1796875" style="81" customWidth="1"/>
    <col min="3" max="3" width="81.453125" style="81" customWidth="1"/>
    <col min="4" max="4" width="27.54296875" style="81" customWidth="1"/>
    <col min="5" max="5" width="21" style="81" customWidth="1"/>
    <col min="6" max="6" width="8.81640625" customWidth="1"/>
    <col min="41" max="256" width="9.1796875" style="81"/>
    <col min="257" max="257" width="2.81640625" style="81" customWidth="1"/>
    <col min="258" max="258" width="50.453125" style="81" customWidth="1"/>
    <col min="259" max="259" width="51.81640625" style="81" customWidth="1"/>
    <col min="260" max="261" width="21" style="81" customWidth="1"/>
    <col min="262" max="262" width="8.81640625" style="81" customWidth="1"/>
    <col min="263" max="512" width="9.1796875" style="81"/>
    <col min="513" max="513" width="2.81640625" style="81" customWidth="1"/>
    <col min="514" max="514" width="50.453125" style="81" customWidth="1"/>
    <col min="515" max="515" width="51.81640625" style="81" customWidth="1"/>
    <col min="516" max="517" width="21" style="81" customWidth="1"/>
    <col min="518" max="518" width="8.81640625" style="81" customWidth="1"/>
    <col min="519" max="768" width="9.1796875" style="81"/>
    <col min="769" max="769" width="2.81640625" style="81" customWidth="1"/>
    <col min="770" max="770" width="50.453125" style="81" customWidth="1"/>
    <col min="771" max="771" width="51.81640625" style="81" customWidth="1"/>
    <col min="772" max="773" width="21" style="81" customWidth="1"/>
    <col min="774" max="774" width="8.81640625" style="81" customWidth="1"/>
    <col min="775" max="1024" width="9.1796875" style="81"/>
    <col min="1025" max="1025" width="2.81640625" style="81" customWidth="1"/>
    <col min="1026" max="1026" width="50.453125" style="81" customWidth="1"/>
    <col min="1027" max="1027" width="51.81640625" style="81" customWidth="1"/>
    <col min="1028" max="1029" width="21" style="81" customWidth="1"/>
    <col min="1030" max="1030" width="8.81640625" style="81" customWidth="1"/>
    <col min="1031" max="1280" width="9.1796875" style="81"/>
    <col min="1281" max="1281" width="2.81640625" style="81" customWidth="1"/>
    <col min="1282" max="1282" width="50.453125" style="81" customWidth="1"/>
    <col min="1283" max="1283" width="51.81640625" style="81" customWidth="1"/>
    <col min="1284" max="1285" width="21" style="81" customWidth="1"/>
    <col min="1286" max="1286" width="8.81640625" style="81" customWidth="1"/>
    <col min="1287" max="1536" width="9.1796875" style="81"/>
    <col min="1537" max="1537" width="2.81640625" style="81" customWidth="1"/>
    <col min="1538" max="1538" width="50.453125" style="81" customWidth="1"/>
    <col min="1539" max="1539" width="51.81640625" style="81" customWidth="1"/>
    <col min="1540" max="1541" width="21" style="81" customWidth="1"/>
    <col min="1542" max="1542" width="8.81640625" style="81" customWidth="1"/>
    <col min="1543" max="1792" width="9.1796875" style="81"/>
    <col min="1793" max="1793" width="2.81640625" style="81" customWidth="1"/>
    <col min="1794" max="1794" width="50.453125" style="81" customWidth="1"/>
    <col min="1795" max="1795" width="51.81640625" style="81" customWidth="1"/>
    <col min="1796" max="1797" width="21" style="81" customWidth="1"/>
    <col min="1798" max="1798" width="8.81640625" style="81" customWidth="1"/>
    <col min="1799" max="2048" width="9.1796875" style="81"/>
    <col min="2049" max="2049" width="2.81640625" style="81" customWidth="1"/>
    <col min="2050" max="2050" width="50.453125" style="81" customWidth="1"/>
    <col min="2051" max="2051" width="51.81640625" style="81" customWidth="1"/>
    <col min="2052" max="2053" width="21" style="81" customWidth="1"/>
    <col min="2054" max="2054" width="8.81640625" style="81" customWidth="1"/>
    <col min="2055" max="2304" width="9.1796875" style="81"/>
    <col min="2305" max="2305" width="2.81640625" style="81" customWidth="1"/>
    <col min="2306" max="2306" width="50.453125" style="81" customWidth="1"/>
    <col min="2307" max="2307" width="51.81640625" style="81" customWidth="1"/>
    <col min="2308" max="2309" width="21" style="81" customWidth="1"/>
    <col min="2310" max="2310" width="8.81640625" style="81" customWidth="1"/>
    <col min="2311" max="2560" width="9.1796875" style="81"/>
    <col min="2561" max="2561" width="2.81640625" style="81" customWidth="1"/>
    <col min="2562" max="2562" width="50.453125" style="81" customWidth="1"/>
    <col min="2563" max="2563" width="51.81640625" style="81" customWidth="1"/>
    <col min="2564" max="2565" width="21" style="81" customWidth="1"/>
    <col min="2566" max="2566" width="8.81640625" style="81" customWidth="1"/>
    <col min="2567" max="2816" width="9.1796875" style="81"/>
    <col min="2817" max="2817" width="2.81640625" style="81" customWidth="1"/>
    <col min="2818" max="2818" width="50.453125" style="81" customWidth="1"/>
    <col min="2819" max="2819" width="51.81640625" style="81" customWidth="1"/>
    <col min="2820" max="2821" width="21" style="81" customWidth="1"/>
    <col min="2822" max="2822" width="8.81640625" style="81" customWidth="1"/>
    <col min="2823" max="3072" width="9.1796875" style="81"/>
    <col min="3073" max="3073" width="2.81640625" style="81" customWidth="1"/>
    <col min="3074" max="3074" width="50.453125" style="81" customWidth="1"/>
    <col min="3075" max="3075" width="51.81640625" style="81" customWidth="1"/>
    <col min="3076" max="3077" width="21" style="81" customWidth="1"/>
    <col min="3078" max="3078" width="8.81640625" style="81" customWidth="1"/>
    <col min="3079" max="3328" width="9.1796875" style="81"/>
    <col min="3329" max="3329" width="2.81640625" style="81" customWidth="1"/>
    <col min="3330" max="3330" width="50.453125" style="81" customWidth="1"/>
    <col min="3331" max="3331" width="51.81640625" style="81" customWidth="1"/>
    <col min="3332" max="3333" width="21" style="81" customWidth="1"/>
    <col min="3334" max="3334" width="8.81640625" style="81" customWidth="1"/>
    <col min="3335" max="3584" width="9.1796875" style="81"/>
    <col min="3585" max="3585" width="2.81640625" style="81" customWidth="1"/>
    <col min="3586" max="3586" width="50.453125" style="81" customWidth="1"/>
    <col min="3587" max="3587" width="51.81640625" style="81" customWidth="1"/>
    <col min="3588" max="3589" width="21" style="81" customWidth="1"/>
    <col min="3590" max="3590" width="8.81640625" style="81" customWidth="1"/>
    <col min="3591" max="3840" width="9.1796875" style="81"/>
    <col min="3841" max="3841" width="2.81640625" style="81" customWidth="1"/>
    <col min="3842" max="3842" width="50.453125" style="81" customWidth="1"/>
    <col min="3843" max="3843" width="51.81640625" style="81" customWidth="1"/>
    <col min="3844" max="3845" width="21" style="81" customWidth="1"/>
    <col min="3846" max="3846" width="8.81640625" style="81" customWidth="1"/>
    <col min="3847" max="4096" width="9.1796875" style="81"/>
    <col min="4097" max="4097" width="2.81640625" style="81" customWidth="1"/>
    <col min="4098" max="4098" width="50.453125" style="81" customWidth="1"/>
    <col min="4099" max="4099" width="51.81640625" style="81" customWidth="1"/>
    <col min="4100" max="4101" width="21" style="81" customWidth="1"/>
    <col min="4102" max="4102" width="8.81640625" style="81" customWidth="1"/>
    <col min="4103" max="4352" width="9.1796875" style="81"/>
    <col min="4353" max="4353" width="2.81640625" style="81" customWidth="1"/>
    <col min="4354" max="4354" width="50.453125" style="81" customWidth="1"/>
    <col min="4355" max="4355" width="51.81640625" style="81" customWidth="1"/>
    <col min="4356" max="4357" width="21" style="81" customWidth="1"/>
    <col min="4358" max="4358" width="8.81640625" style="81" customWidth="1"/>
    <col min="4359" max="4608" width="9.1796875" style="81"/>
    <col min="4609" max="4609" width="2.81640625" style="81" customWidth="1"/>
    <col min="4610" max="4610" width="50.453125" style="81" customWidth="1"/>
    <col min="4611" max="4611" width="51.81640625" style="81" customWidth="1"/>
    <col min="4612" max="4613" width="21" style="81" customWidth="1"/>
    <col min="4614" max="4614" width="8.81640625" style="81" customWidth="1"/>
    <col min="4615" max="4864" width="9.1796875" style="81"/>
    <col min="4865" max="4865" width="2.81640625" style="81" customWidth="1"/>
    <col min="4866" max="4866" width="50.453125" style="81" customWidth="1"/>
    <col min="4867" max="4867" width="51.81640625" style="81" customWidth="1"/>
    <col min="4868" max="4869" width="21" style="81" customWidth="1"/>
    <col min="4870" max="4870" width="8.81640625" style="81" customWidth="1"/>
    <col min="4871" max="5120" width="9.1796875" style="81"/>
    <col min="5121" max="5121" width="2.81640625" style="81" customWidth="1"/>
    <col min="5122" max="5122" width="50.453125" style="81" customWidth="1"/>
    <col min="5123" max="5123" width="51.81640625" style="81" customWidth="1"/>
    <col min="5124" max="5125" width="21" style="81" customWidth="1"/>
    <col min="5126" max="5126" width="8.81640625" style="81" customWidth="1"/>
    <col min="5127" max="5376" width="9.1796875" style="81"/>
    <col min="5377" max="5377" width="2.81640625" style="81" customWidth="1"/>
    <col min="5378" max="5378" width="50.453125" style="81" customWidth="1"/>
    <col min="5379" max="5379" width="51.81640625" style="81" customWidth="1"/>
    <col min="5380" max="5381" width="21" style="81" customWidth="1"/>
    <col min="5382" max="5382" width="8.81640625" style="81" customWidth="1"/>
    <col min="5383" max="5632" width="9.1796875" style="81"/>
    <col min="5633" max="5633" width="2.81640625" style="81" customWidth="1"/>
    <col min="5634" max="5634" width="50.453125" style="81" customWidth="1"/>
    <col min="5635" max="5635" width="51.81640625" style="81" customWidth="1"/>
    <col min="5636" max="5637" width="21" style="81" customWidth="1"/>
    <col min="5638" max="5638" width="8.81640625" style="81" customWidth="1"/>
    <col min="5639" max="5888" width="9.1796875" style="81"/>
    <col min="5889" max="5889" width="2.81640625" style="81" customWidth="1"/>
    <col min="5890" max="5890" width="50.453125" style="81" customWidth="1"/>
    <col min="5891" max="5891" width="51.81640625" style="81" customWidth="1"/>
    <col min="5892" max="5893" width="21" style="81" customWidth="1"/>
    <col min="5894" max="5894" width="8.81640625" style="81" customWidth="1"/>
    <col min="5895" max="6144" width="9.1796875" style="81"/>
    <col min="6145" max="6145" width="2.81640625" style="81" customWidth="1"/>
    <col min="6146" max="6146" width="50.453125" style="81" customWidth="1"/>
    <col min="6147" max="6147" width="51.81640625" style="81" customWidth="1"/>
    <col min="6148" max="6149" width="21" style="81" customWidth="1"/>
    <col min="6150" max="6150" width="8.81640625" style="81" customWidth="1"/>
    <col min="6151" max="6400" width="9.1796875" style="81"/>
    <col min="6401" max="6401" width="2.81640625" style="81" customWidth="1"/>
    <col min="6402" max="6402" width="50.453125" style="81" customWidth="1"/>
    <col min="6403" max="6403" width="51.81640625" style="81" customWidth="1"/>
    <col min="6404" max="6405" width="21" style="81" customWidth="1"/>
    <col min="6406" max="6406" width="8.81640625" style="81" customWidth="1"/>
    <col min="6407" max="6656" width="9.1796875" style="81"/>
    <col min="6657" max="6657" width="2.81640625" style="81" customWidth="1"/>
    <col min="6658" max="6658" width="50.453125" style="81" customWidth="1"/>
    <col min="6659" max="6659" width="51.81640625" style="81" customWidth="1"/>
    <col min="6660" max="6661" width="21" style="81" customWidth="1"/>
    <col min="6662" max="6662" width="8.81640625" style="81" customWidth="1"/>
    <col min="6663" max="6912" width="9.1796875" style="81"/>
    <col min="6913" max="6913" width="2.81640625" style="81" customWidth="1"/>
    <col min="6914" max="6914" width="50.453125" style="81" customWidth="1"/>
    <col min="6915" max="6915" width="51.81640625" style="81" customWidth="1"/>
    <col min="6916" max="6917" width="21" style="81" customWidth="1"/>
    <col min="6918" max="6918" width="8.81640625" style="81" customWidth="1"/>
    <col min="6919" max="7168" width="9.1796875" style="81"/>
    <col min="7169" max="7169" width="2.81640625" style="81" customWidth="1"/>
    <col min="7170" max="7170" width="50.453125" style="81" customWidth="1"/>
    <col min="7171" max="7171" width="51.81640625" style="81" customWidth="1"/>
    <col min="7172" max="7173" width="21" style="81" customWidth="1"/>
    <col min="7174" max="7174" width="8.81640625" style="81" customWidth="1"/>
    <col min="7175" max="7424" width="9.1796875" style="81"/>
    <col min="7425" max="7425" width="2.81640625" style="81" customWidth="1"/>
    <col min="7426" max="7426" width="50.453125" style="81" customWidth="1"/>
    <col min="7427" max="7427" width="51.81640625" style="81" customWidth="1"/>
    <col min="7428" max="7429" width="21" style="81" customWidth="1"/>
    <col min="7430" max="7430" width="8.81640625" style="81" customWidth="1"/>
    <col min="7431" max="7680" width="9.1796875" style="81"/>
    <col min="7681" max="7681" width="2.81640625" style="81" customWidth="1"/>
    <col min="7682" max="7682" width="50.453125" style="81" customWidth="1"/>
    <col min="7683" max="7683" width="51.81640625" style="81" customWidth="1"/>
    <col min="7684" max="7685" width="21" style="81" customWidth="1"/>
    <col min="7686" max="7686" width="8.81640625" style="81" customWidth="1"/>
    <col min="7687" max="7936" width="9.1796875" style="81"/>
    <col min="7937" max="7937" width="2.81640625" style="81" customWidth="1"/>
    <col min="7938" max="7938" width="50.453125" style="81" customWidth="1"/>
    <col min="7939" max="7939" width="51.81640625" style="81" customWidth="1"/>
    <col min="7940" max="7941" width="21" style="81" customWidth="1"/>
    <col min="7942" max="7942" width="8.81640625" style="81" customWidth="1"/>
    <col min="7943" max="8192" width="9.1796875" style="81"/>
    <col min="8193" max="8193" width="2.81640625" style="81" customWidth="1"/>
    <col min="8194" max="8194" width="50.453125" style="81" customWidth="1"/>
    <col min="8195" max="8195" width="51.81640625" style="81" customWidth="1"/>
    <col min="8196" max="8197" width="21" style="81" customWidth="1"/>
    <col min="8198" max="8198" width="8.81640625" style="81" customWidth="1"/>
    <col min="8199" max="8448" width="9.1796875" style="81"/>
    <col min="8449" max="8449" width="2.81640625" style="81" customWidth="1"/>
    <col min="8450" max="8450" width="50.453125" style="81" customWidth="1"/>
    <col min="8451" max="8451" width="51.81640625" style="81" customWidth="1"/>
    <col min="8452" max="8453" width="21" style="81" customWidth="1"/>
    <col min="8454" max="8454" width="8.81640625" style="81" customWidth="1"/>
    <col min="8455" max="8704" width="9.1796875" style="81"/>
    <col min="8705" max="8705" width="2.81640625" style="81" customWidth="1"/>
    <col min="8706" max="8706" width="50.453125" style="81" customWidth="1"/>
    <col min="8707" max="8707" width="51.81640625" style="81" customWidth="1"/>
    <col min="8708" max="8709" width="21" style="81" customWidth="1"/>
    <col min="8710" max="8710" width="8.81640625" style="81" customWidth="1"/>
    <col min="8711" max="8960" width="9.1796875" style="81"/>
    <col min="8961" max="8961" width="2.81640625" style="81" customWidth="1"/>
    <col min="8962" max="8962" width="50.453125" style="81" customWidth="1"/>
    <col min="8963" max="8963" width="51.81640625" style="81" customWidth="1"/>
    <col min="8964" max="8965" width="21" style="81" customWidth="1"/>
    <col min="8966" max="8966" width="8.81640625" style="81" customWidth="1"/>
    <col min="8967" max="9216" width="9.1796875" style="81"/>
    <col min="9217" max="9217" width="2.81640625" style="81" customWidth="1"/>
    <col min="9218" max="9218" width="50.453125" style="81" customWidth="1"/>
    <col min="9219" max="9219" width="51.81640625" style="81" customWidth="1"/>
    <col min="9220" max="9221" width="21" style="81" customWidth="1"/>
    <col min="9222" max="9222" width="8.81640625" style="81" customWidth="1"/>
    <col min="9223" max="9472" width="9.1796875" style="81"/>
    <col min="9473" max="9473" width="2.81640625" style="81" customWidth="1"/>
    <col min="9474" max="9474" width="50.453125" style="81" customWidth="1"/>
    <col min="9475" max="9475" width="51.81640625" style="81" customWidth="1"/>
    <col min="9476" max="9477" width="21" style="81" customWidth="1"/>
    <col min="9478" max="9478" width="8.81640625" style="81" customWidth="1"/>
    <col min="9479" max="9728" width="9.1796875" style="81"/>
    <col min="9729" max="9729" width="2.81640625" style="81" customWidth="1"/>
    <col min="9730" max="9730" width="50.453125" style="81" customWidth="1"/>
    <col min="9731" max="9731" width="51.81640625" style="81" customWidth="1"/>
    <col min="9732" max="9733" width="21" style="81" customWidth="1"/>
    <col min="9734" max="9734" width="8.81640625" style="81" customWidth="1"/>
    <col min="9735" max="9984" width="9.1796875" style="81"/>
    <col min="9985" max="9985" width="2.81640625" style="81" customWidth="1"/>
    <col min="9986" max="9986" width="50.453125" style="81" customWidth="1"/>
    <col min="9987" max="9987" width="51.81640625" style="81" customWidth="1"/>
    <col min="9988" max="9989" width="21" style="81" customWidth="1"/>
    <col min="9990" max="9990" width="8.81640625" style="81" customWidth="1"/>
    <col min="9991" max="10240" width="9.1796875" style="81"/>
    <col min="10241" max="10241" width="2.81640625" style="81" customWidth="1"/>
    <col min="10242" max="10242" width="50.453125" style="81" customWidth="1"/>
    <col min="10243" max="10243" width="51.81640625" style="81" customWidth="1"/>
    <col min="10244" max="10245" width="21" style="81" customWidth="1"/>
    <col min="10246" max="10246" width="8.81640625" style="81" customWidth="1"/>
    <col min="10247" max="10496" width="9.1796875" style="81"/>
    <col min="10497" max="10497" width="2.81640625" style="81" customWidth="1"/>
    <col min="10498" max="10498" width="50.453125" style="81" customWidth="1"/>
    <col min="10499" max="10499" width="51.81640625" style="81" customWidth="1"/>
    <col min="10500" max="10501" width="21" style="81" customWidth="1"/>
    <col min="10502" max="10502" width="8.81640625" style="81" customWidth="1"/>
    <col min="10503" max="10752" width="9.1796875" style="81"/>
    <col min="10753" max="10753" width="2.81640625" style="81" customWidth="1"/>
    <col min="10754" max="10754" width="50.453125" style="81" customWidth="1"/>
    <col min="10755" max="10755" width="51.81640625" style="81" customWidth="1"/>
    <col min="10756" max="10757" width="21" style="81" customWidth="1"/>
    <col min="10758" max="10758" width="8.81640625" style="81" customWidth="1"/>
    <col min="10759" max="11008" width="9.1796875" style="81"/>
    <col min="11009" max="11009" width="2.81640625" style="81" customWidth="1"/>
    <col min="11010" max="11010" width="50.453125" style="81" customWidth="1"/>
    <col min="11011" max="11011" width="51.81640625" style="81" customWidth="1"/>
    <col min="11012" max="11013" width="21" style="81" customWidth="1"/>
    <col min="11014" max="11014" width="8.81640625" style="81" customWidth="1"/>
    <col min="11015" max="11264" width="9.1796875" style="81"/>
    <col min="11265" max="11265" width="2.81640625" style="81" customWidth="1"/>
    <col min="11266" max="11266" width="50.453125" style="81" customWidth="1"/>
    <col min="11267" max="11267" width="51.81640625" style="81" customWidth="1"/>
    <col min="11268" max="11269" width="21" style="81" customWidth="1"/>
    <col min="11270" max="11270" width="8.81640625" style="81" customWidth="1"/>
    <col min="11271" max="11520" width="9.1796875" style="81"/>
    <col min="11521" max="11521" width="2.81640625" style="81" customWidth="1"/>
    <col min="11522" max="11522" width="50.453125" style="81" customWidth="1"/>
    <col min="11523" max="11523" width="51.81640625" style="81" customWidth="1"/>
    <col min="11524" max="11525" width="21" style="81" customWidth="1"/>
    <col min="11526" max="11526" width="8.81640625" style="81" customWidth="1"/>
    <col min="11527" max="11776" width="9.1796875" style="81"/>
    <col min="11777" max="11777" width="2.81640625" style="81" customWidth="1"/>
    <col min="11778" max="11778" width="50.453125" style="81" customWidth="1"/>
    <col min="11779" max="11779" width="51.81640625" style="81" customWidth="1"/>
    <col min="11780" max="11781" width="21" style="81" customWidth="1"/>
    <col min="11782" max="11782" width="8.81640625" style="81" customWidth="1"/>
    <col min="11783" max="12032" width="9.1796875" style="81"/>
    <col min="12033" max="12033" width="2.81640625" style="81" customWidth="1"/>
    <col min="12034" max="12034" width="50.453125" style="81" customWidth="1"/>
    <col min="12035" max="12035" width="51.81640625" style="81" customWidth="1"/>
    <col min="12036" max="12037" width="21" style="81" customWidth="1"/>
    <col min="12038" max="12038" width="8.81640625" style="81" customWidth="1"/>
    <col min="12039" max="12288" width="9.1796875" style="81"/>
    <col min="12289" max="12289" width="2.81640625" style="81" customWidth="1"/>
    <col min="12290" max="12290" width="50.453125" style="81" customWidth="1"/>
    <col min="12291" max="12291" width="51.81640625" style="81" customWidth="1"/>
    <col min="12292" max="12293" width="21" style="81" customWidth="1"/>
    <col min="12294" max="12294" width="8.81640625" style="81" customWidth="1"/>
    <col min="12295" max="12544" width="9.1796875" style="81"/>
    <col min="12545" max="12545" width="2.81640625" style="81" customWidth="1"/>
    <col min="12546" max="12546" width="50.453125" style="81" customWidth="1"/>
    <col min="12547" max="12547" width="51.81640625" style="81" customWidth="1"/>
    <col min="12548" max="12549" width="21" style="81" customWidth="1"/>
    <col min="12550" max="12550" width="8.81640625" style="81" customWidth="1"/>
    <col min="12551" max="12800" width="9.1796875" style="81"/>
    <col min="12801" max="12801" width="2.81640625" style="81" customWidth="1"/>
    <col min="12802" max="12802" width="50.453125" style="81" customWidth="1"/>
    <col min="12803" max="12803" width="51.81640625" style="81" customWidth="1"/>
    <col min="12804" max="12805" width="21" style="81" customWidth="1"/>
    <col min="12806" max="12806" width="8.81640625" style="81" customWidth="1"/>
    <col min="12807" max="13056" width="9.1796875" style="81"/>
    <col min="13057" max="13057" width="2.81640625" style="81" customWidth="1"/>
    <col min="13058" max="13058" width="50.453125" style="81" customWidth="1"/>
    <col min="13059" max="13059" width="51.81640625" style="81" customWidth="1"/>
    <col min="13060" max="13061" width="21" style="81" customWidth="1"/>
    <col min="13062" max="13062" width="8.81640625" style="81" customWidth="1"/>
    <col min="13063" max="13312" width="9.1796875" style="81"/>
    <col min="13313" max="13313" width="2.81640625" style="81" customWidth="1"/>
    <col min="13314" max="13314" width="50.453125" style="81" customWidth="1"/>
    <col min="13315" max="13315" width="51.81640625" style="81" customWidth="1"/>
    <col min="13316" max="13317" width="21" style="81" customWidth="1"/>
    <col min="13318" max="13318" width="8.81640625" style="81" customWidth="1"/>
    <col min="13319" max="13568" width="9.1796875" style="81"/>
    <col min="13569" max="13569" width="2.81640625" style="81" customWidth="1"/>
    <col min="13570" max="13570" width="50.453125" style="81" customWidth="1"/>
    <col min="13571" max="13571" width="51.81640625" style="81" customWidth="1"/>
    <col min="13572" max="13573" width="21" style="81" customWidth="1"/>
    <col min="13574" max="13574" width="8.81640625" style="81" customWidth="1"/>
    <col min="13575" max="13824" width="9.1796875" style="81"/>
    <col min="13825" max="13825" width="2.81640625" style="81" customWidth="1"/>
    <col min="13826" max="13826" width="50.453125" style="81" customWidth="1"/>
    <col min="13827" max="13827" width="51.81640625" style="81" customWidth="1"/>
    <col min="13828" max="13829" width="21" style="81" customWidth="1"/>
    <col min="13830" max="13830" width="8.81640625" style="81" customWidth="1"/>
    <col min="13831" max="14080" width="9.1796875" style="81"/>
    <col min="14081" max="14081" width="2.81640625" style="81" customWidth="1"/>
    <col min="14082" max="14082" width="50.453125" style="81" customWidth="1"/>
    <col min="14083" max="14083" width="51.81640625" style="81" customWidth="1"/>
    <col min="14084" max="14085" width="21" style="81" customWidth="1"/>
    <col min="14086" max="14086" width="8.81640625" style="81" customWidth="1"/>
    <col min="14087" max="14336" width="9.1796875" style="81"/>
    <col min="14337" max="14337" width="2.81640625" style="81" customWidth="1"/>
    <col min="14338" max="14338" width="50.453125" style="81" customWidth="1"/>
    <col min="14339" max="14339" width="51.81640625" style="81" customWidth="1"/>
    <col min="14340" max="14341" width="21" style="81" customWidth="1"/>
    <col min="14342" max="14342" width="8.81640625" style="81" customWidth="1"/>
    <col min="14343" max="14592" width="9.1796875" style="81"/>
    <col min="14593" max="14593" width="2.81640625" style="81" customWidth="1"/>
    <col min="14594" max="14594" width="50.453125" style="81" customWidth="1"/>
    <col min="14595" max="14595" width="51.81640625" style="81" customWidth="1"/>
    <col min="14596" max="14597" width="21" style="81" customWidth="1"/>
    <col min="14598" max="14598" width="8.81640625" style="81" customWidth="1"/>
    <col min="14599" max="14848" width="9.1796875" style="81"/>
    <col min="14849" max="14849" width="2.81640625" style="81" customWidth="1"/>
    <col min="14850" max="14850" width="50.453125" style="81" customWidth="1"/>
    <col min="14851" max="14851" width="51.81640625" style="81" customWidth="1"/>
    <col min="14852" max="14853" width="21" style="81" customWidth="1"/>
    <col min="14854" max="14854" width="8.81640625" style="81" customWidth="1"/>
    <col min="14855" max="15104" width="9.1796875" style="81"/>
    <col min="15105" max="15105" width="2.81640625" style="81" customWidth="1"/>
    <col min="15106" max="15106" width="50.453125" style="81" customWidth="1"/>
    <col min="15107" max="15107" width="51.81640625" style="81" customWidth="1"/>
    <col min="15108" max="15109" width="21" style="81" customWidth="1"/>
    <col min="15110" max="15110" width="8.81640625" style="81" customWidth="1"/>
    <col min="15111" max="15360" width="9.1796875" style="81"/>
    <col min="15361" max="15361" width="2.81640625" style="81" customWidth="1"/>
    <col min="15362" max="15362" width="50.453125" style="81" customWidth="1"/>
    <col min="15363" max="15363" width="51.81640625" style="81" customWidth="1"/>
    <col min="15364" max="15365" width="21" style="81" customWidth="1"/>
    <col min="15366" max="15366" width="8.81640625" style="81" customWidth="1"/>
    <col min="15367" max="15616" width="9.1796875" style="81"/>
    <col min="15617" max="15617" width="2.81640625" style="81" customWidth="1"/>
    <col min="15618" max="15618" width="50.453125" style="81" customWidth="1"/>
    <col min="15619" max="15619" width="51.81640625" style="81" customWidth="1"/>
    <col min="15620" max="15621" width="21" style="81" customWidth="1"/>
    <col min="15622" max="15622" width="8.81640625" style="81" customWidth="1"/>
    <col min="15623" max="15872" width="9.1796875" style="81"/>
    <col min="15873" max="15873" width="2.81640625" style="81" customWidth="1"/>
    <col min="15874" max="15874" width="50.453125" style="81" customWidth="1"/>
    <col min="15875" max="15875" width="51.81640625" style="81" customWidth="1"/>
    <col min="15876" max="15877" width="21" style="81" customWidth="1"/>
    <col min="15878" max="15878" width="8.81640625" style="81" customWidth="1"/>
    <col min="15879" max="16128" width="9.1796875" style="81"/>
    <col min="16129" max="16129" width="2.81640625" style="81" customWidth="1"/>
    <col min="16130" max="16130" width="50.453125" style="81" customWidth="1"/>
    <col min="16131" max="16131" width="51.81640625" style="81" customWidth="1"/>
    <col min="16132" max="16133" width="21" style="81" customWidth="1"/>
    <col min="16134" max="16134" width="8.81640625" style="81" customWidth="1"/>
    <col min="16135" max="16384" width="9.1796875" style="81"/>
  </cols>
  <sheetData>
    <row r="1" spans="2:40" x14ac:dyDescent="0.35">
      <c r="B1" s="81" t="s">
        <v>238</v>
      </c>
      <c r="C1" s="81" t="s">
        <v>241</v>
      </c>
    </row>
    <row r="2" spans="2:40" ht="18" x14ac:dyDescent="0.4">
      <c r="B2" s="356" t="s">
        <v>75</v>
      </c>
      <c r="C2" s="357"/>
      <c r="D2" s="357"/>
      <c r="E2" s="357"/>
      <c r="F2" s="225"/>
    </row>
    <row r="3" spans="2:40" customFormat="1" ht="22" x14ac:dyDescent="0.65">
      <c r="B3" s="1"/>
      <c r="C3" s="1"/>
      <c r="D3" s="1"/>
      <c r="E3" s="1"/>
      <c r="F3" s="1"/>
    </row>
    <row r="4" spans="2:40" s="3" customFormat="1" ht="14" x14ac:dyDescent="0.3">
      <c r="B4" s="2" t="s">
        <v>106</v>
      </c>
      <c r="C4" s="171">
        <f>Personnel!C4</f>
        <v>0</v>
      </c>
      <c r="D4" s="173"/>
      <c r="E4" s="17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row>
    <row r="5" spans="2:40" s="3" customFormat="1" ht="14" x14ac:dyDescent="0.3">
      <c r="B5" s="2" t="s">
        <v>107</v>
      </c>
      <c r="C5" s="171">
        <f>Personnel!C5</f>
        <v>0</v>
      </c>
      <c r="D5" s="173"/>
      <c r="E5" s="173"/>
      <c r="F5" s="4"/>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row>
    <row r="6" spans="2:40" s="3" customFormat="1" ht="14" x14ac:dyDescent="0.3">
      <c r="B6" s="5" t="s">
        <v>108</v>
      </c>
      <c r="C6" s="171" t="str">
        <f>Personnel!C6</f>
        <v>CCMS</v>
      </c>
      <c r="D6" s="173"/>
      <c r="E6" s="173"/>
      <c r="F6" s="4"/>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row>
    <row r="7" spans="2:40" s="3" customFormat="1" ht="14" x14ac:dyDescent="0.3">
      <c r="B7" s="6"/>
      <c r="C7" s="7"/>
      <c r="D7" s="8"/>
      <c r="E7" s="8"/>
      <c r="F7" s="8"/>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row>
    <row r="8" spans="2:40" x14ac:dyDescent="0.35">
      <c r="C8" s="227"/>
      <c r="D8" s="142"/>
      <c r="E8" s="143"/>
      <c r="F8" s="195"/>
    </row>
    <row r="9" spans="2:40" s="143" customFormat="1" x14ac:dyDescent="0.35">
      <c r="B9" s="96" t="s">
        <v>168</v>
      </c>
      <c r="C9" s="96" t="s">
        <v>169</v>
      </c>
      <c r="D9" s="122" t="s">
        <v>122</v>
      </c>
      <c r="E9" s="96" t="s">
        <v>162</v>
      </c>
      <c r="F9" s="355"/>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row>
    <row r="10" spans="2:40" s="143" customFormat="1" x14ac:dyDescent="0.3">
      <c r="B10" s="188"/>
      <c r="C10" s="188"/>
      <c r="D10" s="162" t="s">
        <v>124</v>
      </c>
      <c r="E10" s="256"/>
      <c r="F10" s="355"/>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row>
    <row r="11" spans="2:40" s="143" customFormat="1" x14ac:dyDescent="0.3">
      <c r="B11" s="188"/>
      <c r="C11" s="188"/>
      <c r="D11" s="162"/>
      <c r="E11" s="256"/>
      <c r="F11" s="355"/>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row>
    <row r="12" spans="2:40" s="143" customFormat="1" x14ac:dyDescent="0.3">
      <c r="B12" s="188"/>
      <c r="C12" s="188"/>
      <c r="D12" s="162"/>
      <c r="E12" s="256"/>
      <c r="F12" s="355"/>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row>
    <row r="13" spans="2:40" s="143" customFormat="1" x14ac:dyDescent="0.3">
      <c r="B13" s="188"/>
      <c r="C13" s="188"/>
      <c r="D13" s="162"/>
      <c r="E13" s="256"/>
      <c r="F13" s="355"/>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row>
    <row r="14" spans="2:40" s="143" customFormat="1" x14ac:dyDescent="0.3">
      <c r="B14" s="188"/>
      <c r="C14" s="188"/>
      <c r="D14" s="162"/>
      <c r="E14" s="256"/>
      <c r="F14" s="355"/>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row>
    <row r="15" spans="2:40" s="143" customFormat="1" x14ac:dyDescent="0.3">
      <c r="B15" s="188"/>
      <c r="C15" s="188"/>
      <c r="D15" s="162"/>
      <c r="E15" s="256"/>
      <c r="F15" s="355"/>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row>
    <row r="16" spans="2:40" s="143" customFormat="1" x14ac:dyDescent="0.3">
      <c r="B16" s="188"/>
      <c r="C16" s="188"/>
      <c r="D16" s="162"/>
      <c r="E16" s="256"/>
      <c r="F16" s="355"/>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row>
    <row r="17" spans="2:40" s="143" customFormat="1" x14ac:dyDescent="0.3">
      <c r="B17" s="188"/>
      <c r="C17" s="188"/>
      <c r="D17" s="162"/>
      <c r="E17" s="256"/>
      <c r="F17" s="355"/>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row>
    <row r="18" spans="2:40" s="143" customFormat="1" x14ac:dyDescent="0.3">
      <c r="B18" s="188"/>
      <c r="C18" s="188"/>
      <c r="D18" s="162"/>
      <c r="E18" s="256"/>
      <c r="F18" s="355"/>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row>
    <row r="19" spans="2:40" s="143" customFormat="1" x14ac:dyDescent="0.3">
      <c r="B19" s="188"/>
      <c r="C19" s="188"/>
      <c r="D19" s="162"/>
      <c r="E19" s="256"/>
      <c r="F19" s="355"/>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row>
    <row r="20" spans="2:40" s="143" customFormat="1" x14ac:dyDescent="0.3">
      <c r="B20" s="188"/>
      <c r="C20" s="188"/>
      <c r="D20" s="162"/>
      <c r="E20" s="256"/>
      <c r="F20" s="355"/>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row>
    <row r="21" spans="2:40" s="143" customFormat="1" x14ac:dyDescent="0.3">
      <c r="B21" s="188"/>
      <c r="C21" s="188"/>
      <c r="D21" s="162"/>
      <c r="E21" s="256"/>
      <c r="F21" s="355"/>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row>
    <row r="22" spans="2:40" s="143" customFormat="1" x14ac:dyDescent="0.3">
      <c r="B22" s="188"/>
      <c r="C22" s="188"/>
      <c r="D22" s="162"/>
      <c r="E22" s="256"/>
      <c r="F22" s="355"/>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row>
    <row r="23" spans="2:40" s="143" customFormat="1" x14ac:dyDescent="0.3">
      <c r="B23" s="188"/>
      <c r="C23" s="188"/>
      <c r="D23" s="162"/>
      <c r="E23" s="256"/>
      <c r="F23" s="355"/>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row>
    <row r="24" spans="2:40" s="143" customFormat="1" x14ac:dyDescent="0.3">
      <c r="B24" s="188"/>
      <c r="C24" s="188"/>
      <c r="D24" s="162"/>
      <c r="E24" s="256"/>
      <c r="F24" s="355"/>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row>
    <row r="25" spans="2:40" s="143" customFormat="1" x14ac:dyDescent="0.3">
      <c r="B25" s="188"/>
      <c r="C25" s="188"/>
      <c r="D25" s="162"/>
      <c r="E25" s="256"/>
      <c r="F25" s="355"/>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row>
    <row r="26" spans="2:40" s="143" customFormat="1" x14ac:dyDescent="0.3">
      <c r="B26" s="188"/>
      <c r="C26" s="188"/>
      <c r="D26" s="162"/>
      <c r="E26" s="256"/>
      <c r="F26" s="355"/>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row>
    <row r="27" spans="2:40" s="143" customFormat="1" x14ac:dyDescent="0.3">
      <c r="B27" s="188"/>
      <c r="C27" s="188"/>
      <c r="D27" s="162"/>
      <c r="E27" s="256"/>
      <c r="F27" s="355"/>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row>
    <row r="28" spans="2:40" s="143" customFormat="1" x14ac:dyDescent="0.3">
      <c r="B28" s="188"/>
      <c r="C28" s="188"/>
      <c r="D28" s="162"/>
      <c r="E28" s="256"/>
      <c r="F28" s="355"/>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row>
    <row r="29" spans="2:40" s="143" customFormat="1" x14ac:dyDescent="0.3">
      <c r="B29" s="188"/>
      <c r="C29" s="188"/>
      <c r="D29" s="162"/>
      <c r="E29" s="256"/>
      <c r="F29" s="355"/>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row>
    <row r="30" spans="2:40" s="143" customFormat="1" x14ac:dyDescent="0.3">
      <c r="B30" s="188"/>
      <c r="C30" s="188"/>
      <c r="D30" s="162"/>
      <c r="E30" s="256"/>
      <c r="F30" s="355"/>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row>
    <row r="31" spans="2:40" s="143" customFormat="1" x14ac:dyDescent="0.3">
      <c r="B31" s="188"/>
      <c r="C31" s="188"/>
      <c r="D31" s="162"/>
      <c r="E31" s="256"/>
      <c r="F31" s="355"/>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row>
    <row r="32" spans="2:40" s="143" customFormat="1" x14ac:dyDescent="0.3">
      <c r="B32" s="188"/>
      <c r="C32" s="188"/>
      <c r="D32" s="162"/>
      <c r="E32" s="256"/>
      <c r="F32" s="355"/>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row>
    <row r="33" spans="2:40" s="143" customFormat="1" x14ac:dyDescent="0.3">
      <c r="B33" s="188"/>
      <c r="C33" s="188"/>
      <c r="D33" s="162"/>
      <c r="E33" s="256"/>
      <c r="F33" s="355"/>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row>
    <row r="34" spans="2:40" s="143" customFormat="1" x14ac:dyDescent="0.3">
      <c r="B34" s="188"/>
      <c r="C34" s="188"/>
      <c r="D34" s="162"/>
      <c r="E34" s="256"/>
      <c r="F34" s="355"/>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row>
    <row r="35" spans="2:40" s="143" customFormat="1" x14ac:dyDescent="0.3">
      <c r="B35" s="188"/>
      <c r="C35" s="188"/>
      <c r="D35" s="162"/>
      <c r="E35" s="256"/>
      <c r="F35" s="355"/>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row>
    <row r="36" spans="2:40" s="143" customFormat="1" x14ac:dyDescent="0.3">
      <c r="B36" s="188"/>
      <c r="C36" s="188"/>
      <c r="D36" s="162"/>
      <c r="E36" s="256"/>
      <c r="F36" s="355"/>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row>
    <row r="37" spans="2:40" s="143" customFormat="1" x14ac:dyDescent="0.3">
      <c r="B37" s="188"/>
      <c r="C37" s="188"/>
      <c r="D37" s="162"/>
      <c r="E37" s="256"/>
      <c r="F37" s="355"/>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row>
    <row r="38" spans="2:40" s="143" customFormat="1" x14ac:dyDescent="0.3">
      <c r="B38" s="188"/>
      <c r="C38" s="188"/>
      <c r="D38" s="162"/>
      <c r="E38" s="256"/>
      <c r="F38" s="355"/>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row>
    <row r="39" spans="2:40" s="143" customFormat="1" x14ac:dyDescent="0.3">
      <c r="B39" s="188"/>
      <c r="C39" s="188"/>
      <c r="D39" s="162"/>
      <c r="E39" s="256"/>
      <c r="F39" s="355"/>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row>
    <row r="40" spans="2:40" s="143" customFormat="1" x14ac:dyDescent="0.3">
      <c r="B40" s="188"/>
      <c r="C40" s="188"/>
      <c r="D40" s="162"/>
      <c r="E40" s="256"/>
      <c r="F40" s="355"/>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row>
    <row r="41" spans="2:40" s="143" customFormat="1" x14ac:dyDescent="0.3">
      <c r="B41" s="188"/>
      <c r="C41" s="188"/>
      <c r="D41" s="162"/>
      <c r="E41" s="256"/>
      <c r="F41" s="355"/>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row>
    <row r="42" spans="2:40" s="143" customFormat="1" x14ac:dyDescent="0.3">
      <c r="B42" s="188"/>
      <c r="C42" s="188"/>
      <c r="D42" s="162"/>
      <c r="E42" s="256"/>
      <c r="F42" s="355"/>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row>
    <row r="43" spans="2:40" s="143" customFormat="1" x14ac:dyDescent="0.3">
      <c r="B43" s="188"/>
      <c r="C43" s="188"/>
      <c r="D43" s="162"/>
      <c r="E43" s="256"/>
      <c r="F43" s="355"/>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row>
    <row r="44" spans="2:40" s="143" customFormat="1" x14ac:dyDescent="0.3">
      <c r="B44" s="188"/>
      <c r="C44" s="188"/>
      <c r="D44" s="162"/>
      <c r="E44" s="256"/>
      <c r="F44" s="355"/>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row>
    <row r="45" spans="2:40" s="143" customFormat="1" x14ac:dyDescent="0.3">
      <c r="B45" s="188"/>
      <c r="C45" s="188"/>
      <c r="D45" s="162"/>
      <c r="E45" s="256"/>
      <c r="F45" s="355"/>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row>
    <row r="46" spans="2:40" s="143" customFormat="1" x14ac:dyDescent="0.3">
      <c r="B46" s="188"/>
      <c r="C46" s="188"/>
      <c r="D46" s="162"/>
      <c r="E46" s="256"/>
      <c r="F46" s="355"/>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row>
    <row r="47" spans="2:40" s="143" customFormat="1" x14ac:dyDescent="0.3">
      <c r="B47" s="188"/>
      <c r="C47" s="188"/>
      <c r="D47" s="162"/>
      <c r="E47" s="256"/>
      <c r="F47" s="355"/>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row>
    <row r="48" spans="2:40" s="143" customFormat="1" x14ac:dyDescent="0.3">
      <c r="B48" s="188"/>
      <c r="C48" s="188"/>
      <c r="D48" s="162"/>
      <c r="E48" s="256"/>
      <c r="F48" s="355"/>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row>
    <row r="49" spans="2:40" s="143" customFormat="1" x14ac:dyDescent="0.3">
      <c r="B49" s="188"/>
      <c r="C49" s="188"/>
      <c r="D49" s="162"/>
      <c r="E49" s="256"/>
      <c r="F49" s="355"/>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row>
    <row r="50" spans="2:40" s="143" customFormat="1" x14ac:dyDescent="0.3">
      <c r="B50" s="188"/>
      <c r="C50" s="188"/>
      <c r="D50" s="162"/>
      <c r="E50" s="256"/>
      <c r="F50" s="355"/>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row>
    <row r="51" spans="2:40" s="143" customFormat="1" x14ac:dyDescent="0.3">
      <c r="B51" s="188"/>
      <c r="C51" s="188"/>
      <c r="D51" s="162"/>
      <c r="E51" s="256"/>
      <c r="F51" s="355"/>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row>
    <row r="52" spans="2:40" s="143" customFormat="1" x14ac:dyDescent="0.3">
      <c r="B52" s="188"/>
      <c r="C52" s="188"/>
      <c r="D52" s="162"/>
      <c r="E52" s="256"/>
      <c r="F52" s="355"/>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row>
    <row r="53" spans="2:40" s="143" customFormat="1" x14ac:dyDescent="0.3">
      <c r="B53" s="188"/>
      <c r="C53" s="188"/>
      <c r="D53" s="162"/>
      <c r="E53" s="256"/>
      <c r="F53" s="355"/>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row>
    <row r="54" spans="2:40" s="143" customFormat="1" x14ac:dyDescent="0.3">
      <c r="B54" s="188"/>
      <c r="C54" s="188"/>
      <c r="D54" s="162"/>
      <c r="E54" s="256"/>
      <c r="F54" s="355"/>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row>
    <row r="55" spans="2:40" s="143" customFormat="1" x14ac:dyDescent="0.3">
      <c r="B55" s="188"/>
      <c r="C55" s="188"/>
      <c r="D55" s="162"/>
      <c r="E55" s="256"/>
      <c r="F55" s="355"/>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row>
    <row r="56" spans="2:40" s="143" customFormat="1" x14ac:dyDescent="0.3">
      <c r="B56" s="188"/>
      <c r="C56" s="188"/>
      <c r="D56" s="162"/>
      <c r="E56" s="256"/>
      <c r="F56" s="355"/>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row>
    <row r="57" spans="2:40" s="143" customFormat="1" x14ac:dyDescent="0.3">
      <c r="B57" s="188"/>
      <c r="C57" s="188"/>
      <c r="D57" s="162"/>
      <c r="E57" s="256"/>
      <c r="F57" s="355"/>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row>
    <row r="58" spans="2:40" s="143" customFormat="1" x14ac:dyDescent="0.3">
      <c r="B58" s="188"/>
      <c r="C58" s="188"/>
      <c r="D58" s="162"/>
      <c r="E58" s="256"/>
      <c r="F58" s="355"/>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row>
    <row r="59" spans="2:40" s="135" customFormat="1" ht="14" x14ac:dyDescent="0.3">
      <c r="B59" s="181"/>
      <c r="C59" s="181"/>
      <c r="D59" s="162"/>
      <c r="E59" s="256"/>
      <c r="F59" s="355"/>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row>
    <row r="60" spans="2:40" x14ac:dyDescent="0.35">
      <c r="B60" s="181"/>
      <c r="C60" s="181"/>
      <c r="D60" s="162"/>
      <c r="E60" s="256"/>
      <c r="F60" s="195"/>
    </row>
    <row r="61" spans="2:40" x14ac:dyDescent="0.35">
      <c r="B61" s="181"/>
      <c r="C61" s="181"/>
      <c r="D61" s="162"/>
      <c r="E61" s="256"/>
      <c r="F61" s="195"/>
    </row>
    <row r="62" spans="2:40" x14ac:dyDescent="0.35">
      <c r="B62" s="181"/>
      <c r="C62" s="181"/>
      <c r="D62" s="162"/>
      <c r="E62" s="256"/>
      <c r="F62" s="10"/>
    </row>
    <row r="63" spans="2:40" x14ac:dyDescent="0.35">
      <c r="B63" s="181"/>
      <c r="C63" s="181"/>
      <c r="D63" s="162"/>
      <c r="E63" s="256"/>
      <c r="F63" s="10"/>
    </row>
    <row r="64" spans="2:40" customFormat="1" ht="15" customHeight="1" x14ac:dyDescent="0.35">
      <c r="B64" s="137" t="s">
        <v>125</v>
      </c>
      <c r="C64" s="138"/>
      <c r="D64" s="138"/>
      <c r="E64" s="248">
        <f>ROUND(SUMIF(D10:D63,B188,Other!E10:E63),0)</f>
        <v>0</v>
      </c>
    </row>
    <row r="65" spans="2:5" customFormat="1" ht="15" customHeight="1" x14ac:dyDescent="0.35">
      <c r="B65" s="137" t="s">
        <v>126</v>
      </c>
      <c r="C65" s="138"/>
      <c r="D65" s="138"/>
      <c r="E65" s="248">
        <f>ROUND(SUMIF(D10:D63,B189,Other!E10:E63),0)</f>
        <v>0</v>
      </c>
    </row>
    <row r="66" spans="2:5" customFormat="1" x14ac:dyDescent="0.35">
      <c r="B66" s="137" t="s">
        <v>190</v>
      </c>
      <c r="C66" s="138"/>
      <c r="D66" s="138"/>
      <c r="E66" s="248">
        <f>ROUND(SUM(E64:E65),0)</f>
        <v>0</v>
      </c>
    </row>
    <row r="67" spans="2:5" customFormat="1" x14ac:dyDescent="0.35">
      <c r="B67" s="144"/>
      <c r="C67" s="144"/>
      <c r="D67" s="144"/>
      <c r="E67" s="145"/>
    </row>
    <row r="68" spans="2:5" customFormat="1" x14ac:dyDescent="0.35"/>
    <row r="69" spans="2:5" customFormat="1" x14ac:dyDescent="0.35"/>
    <row r="70" spans="2:5" customFormat="1" x14ac:dyDescent="0.35"/>
    <row r="71" spans="2:5" customFormat="1" x14ac:dyDescent="0.35"/>
    <row r="72" spans="2:5" customFormat="1" x14ac:dyDescent="0.35"/>
    <row r="73" spans="2:5" customFormat="1" x14ac:dyDescent="0.35"/>
    <row r="74" spans="2:5" customFormat="1" x14ac:dyDescent="0.35"/>
    <row r="75" spans="2:5" customFormat="1" x14ac:dyDescent="0.35"/>
    <row r="76" spans="2:5" customFormat="1" x14ac:dyDescent="0.35"/>
    <row r="77" spans="2:5" customFormat="1" x14ac:dyDescent="0.35"/>
    <row r="78" spans="2:5" customFormat="1" x14ac:dyDescent="0.35"/>
    <row r="79" spans="2:5" customFormat="1" x14ac:dyDescent="0.35"/>
    <row r="80" spans="2:5"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spans="2:2" customFormat="1" x14ac:dyDescent="0.35"/>
    <row r="178" spans="2:2" customFormat="1" x14ac:dyDescent="0.35"/>
    <row r="179" spans="2:2" customFormat="1" x14ac:dyDescent="0.35"/>
    <row r="180" spans="2:2" customFormat="1" x14ac:dyDescent="0.35"/>
    <row r="181" spans="2:2" customFormat="1" x14ac:dyDescent="0.35"/>
    <row r="182" spans="2:2" customFormat="1" x14ac:dyDescent="0.35"/>
    <row r="183" spans="2:2" customFormat="1" x14ac:dyDescent="0.35"/>
    <row r="184" spans="2:2" customFormat="1" x14ac:dyDescent="0.35"/>
    <row r="185" spans="2:2" customFormat="1" x14ac:dyDescent="0.35"/>
    <row r="186" spans="2:2" customFormat="1" x14ac:dyDescent="0.35"/>
    <row r="187" spans="2:2" customFormat="1" x14ac:dyDescent="0.35">
      <c r="B187" t="s">
        <v>239</v>
      </c>
    </row>
    <row r="188" spans="2:2" customFormat="1" x14ac:dyDescent="0.35">
      <c r="B188" t="s">
        <v>124</v>
      </c>
    </row>
    <row r="189" spans="2:2" customFormat="1" x14ac:dyDescent="0.35">
      <c r="B189" s="195" t="s">
        <v>139</v>
      </c>
    </row>
    <row r="190" spans="2:2" customFormat="1" x14ac:dyDescent="0.35"/>
  </sheetData>
  <sheetProtection algorithmName="SHA-512" hashValue="babKpabGnDzES/3qFK4U98HFtp+HXvij0lWVzAvqFap4dwF2VaSro8mIFuWhnHY6EkzFm0L4UPu6BmTr+yw19A==" saltValue="uRZQUuvnZTCBbWLp+9aEXQ==" spinCount="100000" sheet="1" formatRows="0" insertRows="0"/>
  <mergeCells count="2">
    <mergeCell ref="F9:F59"/>
    <mergeCell ref="B2:E2"/>
  </mergeCells>
  <dataValidations count="1">
    <dataValidation type="list" allowBlank="1" showInputMessage="1" showErrorMessage="1" sqref="D10:D63" xr:uid="{00000000-0002-0000-0500-000000000000}">
      <formula1>$B$187:$B$189</formula1>
    </dataValidation>
  </dataValidations>
  <pageMargins left="0.7" right="0.7" top="0.75" bottom="0.75" header="0.3" footer="0.3"/>
  <pageSetup scale="5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202"/>
  <sheetViews>
    <sheetView zoomScale="75" zoomScaleNormal="75" workbookViewId="0">
      <selection activeCell="B17" sqref="B17"/>
    </sheetView>
  </sheetViews>
  <sheetFormatPr defaultRowHeight="14.5" x14ac:dyDescent="0.35"/>
  <cols>
    <col min="1" max="1" width="17" customWidth="1"/>
    <col min="2" max="2" width="12.81640625" customWidth="1"/>
    <col min="3" max="3" width="19.453125" customWidth="1"/>
    <col min="4" max="4" width="25.453125" customWidth="1"/>
    <col min="5" max="5" width="18.81640625" bestFit="1" customWidth="1"/>
    <col min="6" max="6" width="48" customWidth="1"/>
    <col min="258" max="258" width="12.81640625" customWidth="1"/>
    <col min="259" max="259" width="19.453125" customWidth="1"/>
    <col min="260" max="260" width="25.453125" customWidth="1"/>
    <col min="261" max="261" width="18.81640625" bestFit="1" customWidth="1"/>
    <col min="262" max="262" width="48" customWidth="1"/>
    <col min="514" max="514" width="12.81640625" customWidth="1"/>
    <col min="515" max="515" width="19.453125" customWidth="1"/>
    <col min="516" max="516" width="25.453125" customWidth="1"/>
    <col min="517" max="517" width="18.81640625" bestFit="1" customWidth="1"/>
    <col min="518" max="518" width="48" customWidth="1"/>
    <col min="770" max="770" width="12.81640625" customWidth="1"/>
    <col min="771" max="771" width="19.453125" customWidth="1"/>
    <col min="772" max="772" width="25.453125" customWidth="1"/>
    <col min="773" max="773" width="18.81640625" bestFit="1" customWidth="1"/>
    <col min="774" max="774" width="48" customWidth="1"/>
    <col min="1026" max="1026" width="12.81640625" customWidth="1"/>
    <col min="1027" max="1027" width="19.453125" customWidth="1"/>
    <col min="1028" max="1028" width="25.453125" customWidth="1"/>
    <col min="1029" max="1029" width="18.81640625" bestFit="1" customWidth="1"/>
    <col min="1030" max="1030" width="48" customWidth="1"/>
    <col min="1282" max="1282" width="12.81640625" customWidth="1"/>
    <col min="1283" max="1283" width="19.453125" customWidth="1"/>
    <col min="1284" max="1284" width="25.453125" customWidth="1"/>
    <col min="1285" max="1285" width="18.81640625" bestFit="1" customWidth="1"/>
    <col min="1286" max="1286" width="48" customWidth="1"/>
    <col min="1538" max="1538" width="12.81640625" customWidth="1"/>
    <col min="1539" max="1539" width="19.453125" customWidth="1"/>
    <col min="1540" max="1540" width="25.453125" customWidth="1"/>
    <col min="1541" max="1541" width="18.81640625" bestFit="1" customWidth="1"/>
    <col min="1542" max="1542" width="48" customWidth="1"/>
    <col min="1794" max="1794" width="12.81640625" customWidth="1"/>
    <col min="1795" max="1795" width="19.453125" customWidth="1"/>
    <col min="1796" max="1796" width="25.453125" customWidth="1"/>
    <col min="1797" max="1797" width="18.81640625" bestFit="1" customWidth="1"/>
    <col min="1798" max="1798" width="48" customWidth="1"/>
    <col min="2050" max="2050" width="12.81640625" customWidth="1"/>
    <col min="2051" max="2051" width="19.453125" customWidth="1"/>
    <col min="2052" max="2052" width="25.453125" customWidth="1"/>
    <col min="2053" max="2053" width="18.81640625" bestFit="1" customWidth="1"/>
    <col min="2054" max="2054" width="48" customWidth="1"/>
    <col min="2306" max="2306" width="12.81640625" customWidth="1"/>
    <col min="2307" max="2307" width="19.453125" customWidth="1"/>
    <col min="2308" max="2308" width="25.453125" customWidth="1"/>
    <col min="2309" max="2309" width="18.81640625" bestFit="1" customWidth="1"/>
    <col min="2310" max="2310" width="48" customWidth="1"/>
    <col min="2562" max="2562" width="12.81640625" customWidth="1"/>
    <col min="2563" max="2563" width="19.453125" customWidth="1"/>
    <col min="2564" max="2564" width="25.453125" customWidth="1"/>
    <col min="2565" max="2565" width="18.81640625" bestFit="1" customWidth="1"/>
    <col min="2566" max="2566" width="48" customWidth="1"/>
    <col min="2818" max="2818" width="12.81640625" customWidth="1"/>
    <col min="2819" max="2819" width="19.453125" customWidth="1"/>
    <col min="2820" max="2820" width="25.453125" customWidth="1"/>
    <col min="2821" max="2821" width="18.81640625" bestFit="1" customWidth="1"/>
    <col min="2822" max="2822" width="48" customWidth="1"/>
    <col min="3074" max="3074" width="12.81640625" customWidth="1"/>
    <col min="3075" max="3075" width="19.453125" customWidth="1"/>
    <col min="3076" max="3076" width="25.453125" customWidth="1"/>
    <col min="3077" max="3077" width="18.81640625" bestFit="1" customWidth="1"/>
    <col min="3078" max="3078" width="48" customWidth="1"/>
    <col min="3330" max="3330" width="12.81640625" customWidth="1"/>
    <col min="3331" max="3331" width="19.453125" customWidth="1"/>
    <col min="3332" max="3332" width="25.453125" customWidth="1"/>
    <col min="3333" max="3333" width="18.81640625" bestFit="1" customWidth="1"/>
    <col min="3334" max="3334" width="48" customWidth="1"/>
    <col min="3586" max="3586" width="12.81640625" customWidth="1"/>
    <col min="3587" max="3587" width="19.453125" customWidth="1"/>
    <col min="3588" max="3588" width="25.453125" customWidth="1"/>
    <col min="3589" max="3589" width="18.81640625" bestFit="1" customWidth="1"/>
    <col min="3590" max="3590" width="48" customWidth="1"/>
    <col min="3842" max="3842" width="12.81640625" customWidth="1"/>
    <col min="3843" max="3843" width="19.453125" customWidth="1"/>
    <col min="3844" max="3844" width="25.453125" customWidth="1"/>
    <col min="3845" max="3845" width="18.81640625" bestFit="1" customWidth="1"/>
    <col min="3846" max="3846" width="48" customWidth="1"/>
    <col min="4098" max="4098" width="12.81640625" customWidth="1"/>
    <col min="4099" max="4099" width="19.453125" customWidth="1"/>
    <col min="4100" max="4100" width="25.453125" customWidth="1"/>
    <col min="4101" max="4101" width="18.81640625" bestFit="1" customWidth="1"/>
    <col min="4102" max="4102" width="48" customWidth="1"/>
    <col min="4354" max="4354" width="12.81640625" customWidth="1"/>
    <col min="4355" max="4355" width="19.453125" customWidth="1"/>
    <col min="4356" max="4356" width="25.453125" customWidth="1"/>
    <col min="4357" max="4357" width="18.81640625" bestFit="1" customWidth="1"/>
    <col min="4358" max="4358" width="48" customWidth="1"/>
    <col min="4610" max="4610" width="12.81640625" customWidth="1"/>
    <col min="4611" max="4611" width="19.453125" customWidth="1"/>
    <col min="4612" max="4612" width="25.453125" customWidth="1"/>
    <col min="4613" max="4613" width="18.81640625" bestFit="1" customWidth="1"/>
    <col min="4614" max="4614" width="48" customWidth="1"/>
    <col min="4866" max="4866" width="12.81640625" customWidth="1"/>
    <col min="4867" max="4867" width="19.453125" customWidth="1"/>
    <col min="4868" max="4868" width="25.453125" customWidth="1"/>
    <col min="4869" max="4869" width="18.81640625" bestFit="1" customWidth="1"/>
    <col min="4870" max="4870" width="48" customWidth="1"/>
    <col min="5122" max="5122" width="12.81640625" customWidth="1"/>
    <col min="5123" max="5123" width="19.453125" customWidth="1"/>
    <col min="5124" max="5124" width="25.453125" customWidth="1"/>
    <col min="5125" max="5125" width="18.81640625" bestFit="1" customWidth="1"/>
    <col min="5126" max="5126" width="48" customWidth="1"/>
    <col min="5378" max="5378" width="12.81640625" customWidth="1"/>
    <col min="5379" max="5379" width="19.453125" customWidth="1"/>
    <col min="5380" max="5380" width="25.453125" customWidth="1"/>
    <col min="5381" max="5381" width="18.81640625" bestFit="1" customWidth="1"/>
    <col min="5382" max="5382" width="48" customWidth="1"/>
    <col min="5634" max="5634" width="12.81640625" customWidth="1"/>
    <col min="5635" max="5635" width="19.453125" customWidth="1"/>
    <col min="5636" max="5636" width="25.453125" customWidth="1"/>
    <col min="5637" max="5637" width="18.81640625" bestFit="1" customWidth="1"/>
    <col min="5638" max="5638" width="48" customWidth="1"/>
    <col min="5890" max="5890" width="12.81640625" customWidth="1"/>
    <col min="5891" max="5891" width="19.453125" customWidth="1"/>
    <col min="5892" max="5892" width="25.453125" customWidth="1"/>
    <col min="5893" max="5893" width="18.81640625" bestFit="1" customWidth="1"/>
    <col min="5894" max="5894" width="48" customWidth="1"/>
    <col min="6146" max="6146" width="12.81640625" customWidth="1"/>
    <col min="6147" max="6147" width="19.453125" customWidth="1"/>
    <col min="6148" max="6148" width="25.453125" customWidth="1"/>
    <col min="6149" max="6149" width="18.81640625" bestFit="1" customWidth="1"/>
    <col min="6150" max="6150" width="48" customWidth="1"/>
    <col min="6402" max="6402" width="12.81640625" customWidth="1"/>
    <col min="6403" max="6403" width="19.453125" customWidth="1"/>
    <col min="6404" max="6404" width="25.453125" customWidth="1"/>
    <col min="6405" max="6405" width="18.81640625" bestFit="1" customWidth="1"/>
    <col min="6406" max="6406" width="48" customWidth="1"/>
    <col min="6658" max="6658" width="12.81640625" customWidth="1"/>
    <col min="6659" max="6659" width="19.453125" customWidth="1"/>
    <col min="6660" max="6660" width="25.453125" customWidth="1"/>
    <col min="6661" max="6661" width="18.81640625" bestFit="1" customWidth="1"/>
    <col min="6662" max="6662" width="48" customWidth="1"/>
    <col min="6914" max="6914" width="12.81640625" customWidth="1"/>
    <col min="6915" max="6915" width="19.453125" customWidth="1"/>
    <col min="6916" max="6916" width="25.453125" customWidth="1"/>
    <col min="6917" max="6917" width="18.81640625" bestFit="1" customWidth="1"/>
    <col min="6918" max="6918" width="48" customWidth="1"/>
    <col min="7170" max="7170" width="12.81640625" customWidth="1"/>
    <col min="7171" max="7171" width="19.453125" customWidth="1"/>
    <col min="7172" max="7172" width="25.453125" customWidth="1"/>
    <col min="7173" max="7173" width="18.81640625" bestFit="1" customWidth="1"/>
    <col min="7174" max="7174" width="48" customWidth="1"/>
    <col min="7426" max="7426" width="12.81640625" customWidth="1"/>
    <col min="7427" max="7427" width="19.453125" customWidth="1"/>
    <col min="7428" max="7428" width="25.453125" customWidth="1"/>
    <col min="7429" max="7429" width="18.81640625" bestFit="1" customWidth="1"/>
    <col min="7430" max="7430" width="48" customWidth="1"/>
    <col min="7682" max="7682" width="12.81640625" customWidth="1"/>
    <col min="7683" max="7683" width="19.453125" customWidth="1"/>
    <col min="7684" max="7684" width="25.453125" customWidth="1"/>
    <col min="7685" max="7685" width="18.81640625" bestFit="1" customWidth="1"/>
    <col min="7686" max="7686" width="48" customWidth="1"/>
    <col min="7938" max="7938" width="12.81640625" customWidth="1"/>
    <col min="7939" max="7939" width="19.453125" customWidth="1"/>
    <col min="7940" max="7940" width="25.453125" customWidth="1"/>
    <col min="7941" max="7941" width="18.81640625" bestFit="1" customWidth="1"/>
    <col min="7942" max="7942" width="48" customWidth="1"/>
    <col min="8194" max="8194" width="12.81640625" customWidth="1"/>
    <col min="8195" max="8195" width="19.453125" customWidth="1"/>
    <col min="8196" max="8196" width="25.453125" customWidth="1"/>
    <col min="8197" max="8197" width="18.81640625" bestFit="1" customWidth="1"/>
    <col min="8198" max="8198" width="48" customWidth="1"/>
    <col min="8450" max="8450" width="12.81640625" customWidth="1"/>
    <col min="8451" max="8451" width="19.453125" customWidth="1"/>
    <col min="8452" max="8452" width="25.453125" customWidth="1"/>
    <col min="8453" max="8453" width="18.81640625" bestFit="1" customWidth="1"/>
    <col min="8454" max="8454" width="48" customWidth="1"/>
    <col min="8706" max="8706" width="12.81640625" customWidth="1"/>
    <col min="8707" max="8707" width="19.453125" customWidth="1"/>
    <col min="8708" max="8708" width="25.453125" customWidth="1"/>
    <col min="8709" max="8709" width="18.81640625" bestFit="1" customWidth="1"/>
    <col min="8710" max="8710" width="48" customWidth="1"/>
    <col min="8962" max="8962" width="12.81640625" customWidth="1"/>
    <col min="8963" max="8963" width="19.453125" customWidth="1"/>
    <col min="8964" max="8964" width="25.453125" customWidth="1"/>
    <col min="8965" max="8965" width="18.81640625" bestFit="1" customWidth="1"/>
    <col min="8966" max="8966" width="48" customWidth="1"/>
    <col min="9218" max="9218" width="12.81640625" customWidth="1"/>
    <col min="9219" max="9219" width="19.453125" customWidth="1"/>
    <col min="9220" max="9220" width="25.453125" customWidth="1"/>
    <col min="9221" max="9221" width="18.81640625" bestFit="1" customWidth="1"/>
    <col min="9222" max="9222" width="48" customWidth="1"/>
    <col min="9474" max="9474" width="12.81640625" customWidth="1"/>
    <col min="9475" max="9475" width="19.453125" customWidth="1"/>
    <col min="9476" max="9476" width="25.453125" customWidth="1"/>
    <col min="9477" max="9477" width="18.81640625" bestFit="1" customWidth="1"/>
    <col min="9478" max="9478" width="48" customWidth="1"/>
    <col min="9730" max="9730" width="12.81640625" customWidth="1"/>
    <col min="9731" max="9731" width="19.453125" customWidth="1"/>
    <col min="9732" max="9732" width="25.453125" customWidth="1"/>
    <col min="9733" max="9733" width="18.81640625" bestFit="1" customWidth="1"/>
    <col min="9734" max="9734" width="48" customWidth="1"/>
    <col min="9986" max="9986" width="12.81640625" customWidth="1"/>
    <col min="9987" max="9987" width="19.453125" customWidth="1"/>
    <col min="9988" max="9988" width="25.453125" customWidth="1"/>
    <col min="9989" max="9989" width="18.81640625" bestFit="1" customWidth="1"/>
    <col min="9990" max="9990" width="48" customWidth="1"/>
    <col min="10242" max="10242" width="12.81640625" customWidth="1"/>
    <col min="10243" max="10243" width="19.453125" customWidth="1"/>
    <col min="10244" max="10244" width="25.453125" customWidth="1"/>
    <col min="10245" max="10245" width="18.81640625" bestFit="1" customWidth="1"/>
    <col min="10246" max="10246" width="48" customWidth="1"/>
    <col min="10498" max="10498" width="12.81640625" customWidth="1"/>
    <col min="10499" max="10499" width="19.453125" customWidth="1"/>
    <col min="10500" max="10500" width="25.453125" customWidth="1"/>
    <col min="10501" max="10501" width="18.81640625" bestFit="1" customWidth="1"/>
    <col min="10502" max="10502" width="48" customWidth="1"/>
    <col min="10754" max="10754" width="12.81640625" customWidth="1"/>
    <col min="10755" max="10755" width="19.453125" customWidth="1"/>
    <col min="10756" max="10756" width="25.453125" customWidth="1"/>
    <col min="10757" max="10757" width="18.81640625" bestFit="1" customWidth="1"/>
    <col min="10758" max="10758" width="48" customWidth="1"/>
    <col min="11010" max="11010" width="12.81640625" customWidth="1"/>
    <col min="11011" max="11011" width="19.453125" customWidth="1"/>
    <col min="11012" max="11012" width="25.453125" customWidth="1"/>
    <col min="11013" max="11013" width="18.81640625" bestFit="1" customWidth="1"/>
    <col min="11014" max="11014" width="48" customWidth="1"/>
    <col min="11266" max="11266" width="12.81640625" customWidth="1"/>
    <col min="11267" max="11267" width="19.453125" customWidth="1"/>
    <col min="11268" max="11268" width="25.453125" customWidth="1"/>
    <col min="11269" max="11269" width="18.81640625" bestFit="1" customWidth="1"/>
    <col min="11270" max="11270" width="48" customWidth="1"/>
    <col min="11522" max="11522" width="12.81640625" customWidth="1"/>
    <col min="11523" max="11523" width="19.453125" customWidth="1"/>
    <col min="11524" max="11524" width="25.453125" customWidth="1"/>
    <col min="11525" max="11525" width="18.81640625" bestFit="1" customWidth="1"/>
    <col min="11526" max="11526" width="48" customWidth="1"/>
    <col min="11778" max="11778" width="12.81640625" customWidth="1"/>
    <col min="11779" max="11779" width="19.453125" customWidth="1"/>
    <col min="11780" max="11780" width="25.453125" customWidth="1"/>
    <col min="11781" max="11781" width="18.81640625" bestFit="1" customWidth="1"/>
    <col min="11782" max="11782" width="48" customWidth="1"/>
    <col min="12034" max="12034" width="12.81640625" customWidth="1"/>
    <col min="12035" max="12035" width="19.453125" customWidth="1"/>
    <col min="12036" max="12036" width="25.453125" customWidth="1"/>
    <col min="12037" max="12037" width="18.81640625" bestFit="1" customWidth="1"/>
    <col min="12038" max="12038" width="48" customWidth="1"/>
    <col min="12290" max="12290" width="12.81640625" customWidth="1"/>
    <col min="12291" max="12291" width="19.453125" customWidth="1"/>
    <col min="12292" max="12292" width="25.453125" customWidth="1"/>
    <col min="12293" max="12293" width="18.81640625" bestFit="1" customWidth="1"/>
    <col min="12294" max="12294" width="48" customWidth="1"/>
    <col min="12546" max="12546" width="12.81640625" customWidth="1"/>
    <col min="12547" max="12547" width="19.453125" customWidth="1"/>
    <col min="12548" max="12548" width="25.453125" customWidth="1"/>
    <col min="12549" max="12549" width="18.81640625" bestFit="1" customWidth="1"/>
    <col min="12550" max="12550" width="48" customWidth="1"/>
    <col min="12802" max="12802" width="12.81640625" customWidth="1"/>
    <col min="12803" max="12803" width="19.453125" customWidth="1"/>
    <col min="12804" max="12804" width="25.453125" customWidth="1"/>
    <col min="12805" max="12805" width="18.81640625" bestFit="1" customWidth="1"/>
    <col min="12806" max="12806" width="48" customWidth="1"/>
    <col min="13058" max="13058" width="12.81640625" customWidth="1"/>
    <col min="13059" max="13059" width="19.453125" customWidth="1"/>
    <col min="13060" max="13060" width="25.453125" customWidth="1"/>
    <col min="13061" max="13061" width="18.81640625" bestFit="1" customWidth="1"/>
    <col min="13062" max="13062" width="48" customWidth="1"/>
    <col min="13314" max="13314" width="12.81640625" customWidth="1"/>
    <col min="13315" max="13315" width="19.453125" customWidth="1"/>
    <col min="13316" max="13316" width="25.453125" customWidth="1"/>
    <col min="13317" max="13317" width="18.81640625" bestFit="1" customWidth="1"/>
    <col min="13318" max="13318" width="48" customWidth="1"/>
    <col min="13570" max="13570" width="12.81640625" customWidth="1"/>
    <col min="13571" max="13571" width="19.453125" customWidth="1"/>
    <col min="13572" max="13572" width="25.453125" customWidth="1"/>
    <col min="13573" max="13573" width="18.81640625" bestFit="1" customWidth="1"/>
    <col min="13574" max="13574" width="48" customWidth="1"/>
    <col min="13826" max="13826" width="12.81640625" customWidth="1"/>
    <col min="13827" max="13827" width="19.453125" customWidth="1"/>
    <col min="13828" max="13828" width="25.453125" customWidth="1"/>
    <col min="13829" max="13829" width="18.81640625" bestFit="1" customWidth="1"/>
    <col min="13830" max="13830" width="48" customWidth="1"/>
    <col min="14082" max="14082" width="12.81640625" customWidth="1"/>
    <col min="14083" max="14083" width="19.453125" customWidth="1"/>
    <col min="14084" max="14084" width="25.453125" customWidth="1"/>
    <col min="14085" max="14085" width="18.81640625" bestFit="1" customWidth="1"/>
    <col min="14086" max="14086" width="48" customWidth="1"/>
    <col min="14338" max="14338" width="12.81640625" customWidth="1"/>
    <col min="14339" max="14339" width="19.453125" customWidth="1"/>
    <col min="14340" max="14340" width="25.453125" customWidth="1"/>
    <col min="14341" max="14341" width="18.81640625" bestFit="1" customWidth="1"/>
    <col min="14342" max="14342" width="48" customWidth="1"/>
    <col min="14594" max="14594" width="12.81640625" customWidth="1"/>
    <col min="14595" max="14595" width="19.453125" customWidth="1"/>
    <col min="14596" max="14596" width="25.453125" customWidth="1"/>
    <col min="14597" max="14597" width="18.81640625" bestFit="1" customWidth="1"/>
    <col min="14598" max="14598" width="48" customWidth="1"/>
    <col min="14850" max="14850" width="12.81640625" customWidth="1"/>
    <col min="14851" max="14851" width="19.453125" customWidth="1"/>
    <col min="14852" max="14852" width="25.453125" customWidth="1"/>
    <col min="14853" max="14853" width="18.81640625" bestFit="1" customWidth="1"/>
    <col min="14854" max="14854" width="48" customWidth="1"/>
    <col min="15106" max="15106" width="12.81640625" customWidth="1"/>
    <col min="15107" max="15107" width="19.453125" customWidth="1"/>
    <col min="15108" max="15108" width="25.453125" customWidth="1"/>
    <col min="15109" max="15109" width="18.81640625" bestFit="1" customWidth="1"/>
    <col min="15110" max="15110" width="48" customWidth="1"/>
    <col min="15362" max="15362" width="12.81640625" customWidth="1"/>
    <col min="15363" max="15363" width="19.453125" customWidth="1"/>
    <col min="15364" max="15364" width="25.453125" customWidth="1"/>
    <col min="15365" max="15365" width="18.81640625" bestFit="1" customWidth="1"/>
    <col min="15366" max="15366" width="48" customWidth="1"/>
    <col min="15618" max="15618" width="12.81640625" customWidth="1"/>
    <col min="15619" max="15619" width="19.453125" customWidth="1"/>
    <col min="15620" max="15620" width="25.453125" customWidth="1"/>
    <col min="15621" max="15621" width="18.81640625" bestFit="1" customWidth="1"/>
    <col min="15622" max="15622" width="48" customWidth="1"/>
    <col min="15874" max="15874" width="12.81640625" customWidth="1"/>
    <col min="15875" max="15875" width="19.453125" customWidth="1"/>
    <col min="15876" max="15876" width="25.453125" customWidth="1"/>
    <col min="15877" max="15877" width="18.81640625" bestFit="1" customWidth="1"/>
    <col min="15878" max="15878" width="48" customWidth="1"/>
    <col min="16130" max="16130" width="12.81640625" customWidth="1"/>
    <col min="16131" max="16131" width="19.453125" customWidth="1"/>
    <col min="16132" max="16132" width="25.453125" customWidth="1"/>
    <col min="16133" max="16133" width="18.81640625" bestFit="1" customWidth="1"/>
    <col min="16134" max="16134" width="48" customWidth="1"/>
  </cols>
  <sheetData>
    <row r="1" spans="1:6" s="318" customFormat="1" ht="21" x14ac:dyDescent="0.5">
      <c r="A1" s="318" t="s">
        <v>238</v>
      </c>
      <c r="C1" s="358" t="s">
        <v>241</v>
      </c>
      <c r="D1" s="358"/>
      <c r="E1" s="358"/>
      <c r="F1" s="358"/>
    </row>
    <row r="2" spans="1:6" ht="18" x14ac:dyDescent="0.4">
      <c r="A2" s="359" t="s">
        <v>81</v>
      </c>
      <c r="B2" s="359"/>
      <c r="C2" s="359"/>
      <c r="D2" s="359"/>
      <c r="E2" s="359"/>
      <c r="F2" s="359"/>
    </row>
    <row r="3" spans="1:6" ht="22" x14ac:dyDescent="0.65">
      <c r="B3" s="1"/>
      <c r="C3" s="1"/>
      <c r="D3" s="1"/>
      <c r="E3" s="1"/>
    </row>
    <row r="4" spans="1:6" s="193" customFormat="1" ht="21" customHeight="1" x14ac:dyDescent="0.3">
      <c r="B4" s="2" t="s">
        <v>106</v>
      </c>
      <c r="C4" s="338">
        <f>Personnel!C4</f>
        <v>0</v>
      </c>
      <c r="D4" s="338"/>
      <c r="E4" s="338"/>
    </row>
    <row r="5" spans="1:6" s="193" customFormat="1" ht="21" customHeight="1" x14ac:dyDescent="0.3">
      <c r="B5" s="2" t="s">
        <v>107</v>
      </c>
      <c r="C5" s="338">
        <f>Personnel!C5</f>
        <v>0</v>
      </c>
      <c r="D5" s="338"/>
      <c r="E5" s="338"/>
    </row>
    <row r="6" spans="1:6" s="193" customFormat="1" ht="21" customHeight="1" x14ac:dyDescent="0.3">
      <c r="B6" s="5" t="s">
        <v>108</v>
      </c>
      <c r="C6" s="339" t="str">
        <f>Personnel!C6</f>
        <v>CCMS</v>
      </c>
      <c r="D6" s="339"/>
      <c r="E6" s="339"/>
    </row>
    <row r="7" spans="1:6" s="193" customFormat="1" ht="14" x14ac:dyDescent="0.3">
      <c r="B7" s="7"/>
      <c r="C7" s="8"/>
      <c r="D7" s="8"/>
      <c r="E7" s="8"/>
    </row>
    <row r="9" spans="1:6" ht="16.5" customHeight="1" thickBot="1" x14ac:dyDescent="0.4">
      <c r="A9" s="204" t="s">
        <v>86</v>
      </c>
      <c r="B9" s="13"/>
      <c r="C9" s="205"/>
      <c r="D9" s="206"/>
      <c r="E9" s="13"/>
      <c r="F9" s="13"/>
    </row>
    <row r="10" spans="1:6" ht="15.5" x14ac:dyDescent="0.35">
      <c r="B10" s="221"/>
      <c r="C10" s="221"/>
      <c r="D10" s="222"/>
    </row>
    <row r="11" spans="1:6" ht="15.5" x14ac:dyDescent="0.35">
      <c r="A11" s="223" t="s">
        <v>191</v>
      </c>
      <c r="B11" s="221"/>
      <c r="C11" s="221"/>
      <c r="D11" s="222"/>
    </row>
    <row r="12" spans="1:6" x14ac:dyDescent="0.35">
      <c r="A12" s="170"/>
      <c r="B12" s="146" t="s">
        <v>192</v>
      </c>
    </row>
    <row r="13" spans="1:6" x14ac:dyDescent="0.35">
      <c r="A13" s="170"/>
      <c r="B13" s="147"/>
    </row>
    <row r="14" spans="1:6" ht="75" customHeight="1" x14ac:dyDescent="0.35">
      <c r="B14" s="361" t="s">
        <v>193</v>
      </c>
      <c r="C14" s="361"/>
      <c r="D14" s="361"/>
      <c r="E14" s="361"/>
      <c r="F14" s="361"/>
    </row>
    <row r="15" spans="1:6" x14ac:dyDescent="0.35">
      <c r="B15" s="224"/>
      <c r="C15" s="224"/>
    </row>
    <row r="16" spans="1:6" x14ac:dyDescent="0.35">
      <c r="B16" s="148" t="s">
        <v>194</v>
      </c>
    </row>
    <row r="17" spans="2:6" x14ac:dyDescent="0.35">
      <c r="B17" s="169"/>
    </row>
    <row r="18" spans="2:6" x14ac:dyDescent="0.35">
      <c r="B18" s="37"/>
    </row>
    <row r="19" spans="2:6" x14ac:dyDescent="0.35">
      <c r="B19" s="37" t="s">
        <v>176</v>
      </c>
    </row>
    <row r="20" spans="2:6" x14ac:dyDescent="0.35">
      <c r="B20" s="382"/>
      <c r="C20" s="383"/>
    </row>
    <row r="21" spans="2:6" x14ac:dyDescent="0.35">
      <c r="B21" s="37"/>
    </row>
    <row r="22" spans="2:6" x14ac:dyDescent="0.35">
      <c r="B22" s="37" t="s">
        <v>195</v>
      </c>
    </row>
    <row r="23" spans="2:6" ht="14.25" customHeight="1" x14ac:dyDescent="0.35">
      <c r="B23" s="362"/>
      <c r="C23" s="363"/>
      <c r="D23" s="363"/>
      <c r="E23" s="363"/>
      <c r="F23" s="364"/>
    </row>
    <row r="24" spans="2:6" ht="14.25" customHeight="1" x14ac:dyDescent="0.35">
      <c r="B24" s="365"/>
      <c r="C24" s="366"/>
      <c r="D24" s="366"/>
      <c r="E24" s="366"/>
      <c r="F24" s="367"/>
    </row>
    <row r="25" spans="2:6" ht="14.25" customHeight="1" x14ac:dyDescent="0.35">
      <c r="B25" s="365"/>
      <c r="C25" s="366"/>
      <c r="D25" s="366"/>
      <c r="E25" s="366"/>
      <c r="F25" s="367"/>
    </row>
    <row r="26" spans="2:6" ht="14.25" customHeight="1" x14ac:dyDescent="0.35">
      <c r="B26" s="368"/>
      <c r="C26" s="369"/>
      <c r="D26" s="369"/>
      <c r="E26" s="369"/>
      <c r="F26" s="370"/>
    </row>
    <row r="27" spans="2:6" x14ac:dyDescent="0.35">
      <c r="B27" s="207"/>
      <c r="C27" s="207"/>
      <c r="E27" s="149"/>
    </row>
    <row r="28" spans="2:6" x14ac:dyDescent="0.35">
      <c r="B28" s="208" t="s">
        <v>196</v>
      </c>
      <c r="C28" s="207"/>
      <c r="E28" s="149"/>
    </row>
    <row r="29" spans="2:6" ht="14.25" customHeight="1" x14ac:dyDescent="0.35">
      <c r="B29" s="371"/>
      <c r="C29" s="372"/>
      <c r="D29" s="372"/>
      <c r="E29" s="372"/>
      <c r="F29" s="373"/>
    </row>
    <row r="30" spans="2:6" ht="14.25" customHeight="1" x14ac:dyDescent="0.35">
      <c r="B30" s="374"/>
      <c r="C30" s="375"/>
      <c r="D30" s="375"/>
      <c r="E30" s="375"/>
      <c r="F30" s="376"/>
    </row>
    <row r="31" spans="2:6" ht="14.25" customHeight="1" x14ac:dyDescent="0.35">
      <c r="B31" s="374"/>
      <c r="C31" s="375"/>
      <c r="D31" s="375"/>
      <c r="E31" s="375"/>
      <c r="F31" s="376"/>
    </row>
    <row r="32" spans="2:6" ht="14.25" customHeight="1" x14ac:dyDescent="0.35">
      <c r="B32" s="374"/>
      <c r="C32" s="375"/>
      <c r="D32" s="375"/>
      <c r="E32" s="375"/>
      <c r="F32" s="376"/>
    </row>
    <row r="33" spans="1:6" ht="14.25" customHeight="1" x14ac:dyDescent="0.35">
      <c r="B33" s="374"/>
      <c r="C33" s="375"/>
      <c r="D33" s="375"/>
      <c r="E33" s="375"/>
      <c r="F33" s="376"/>
    </row>
    <row r="34" spans="1:6" ht="14.25" customHeight="1" x14ac:dyDescent="0.35">
      <c r="B34" s="377"/>
      <c r="C34" s="378"/>
      <c r="D34" s="378"/>
      <c r="E34" s="378"/>
      <c r="F34" s="379"/>
    </row>
    <row r="35" spans="1:6" x14ac:dyDescent="0.35">
      <c r="B35" s="209"/>
      <c r="C35" s="207"/>
      <c r="D35" s="207"/>
      <c r="E35" s="149"/>
    </row>
    <row r="36" spans="1:6" x14ac:dyDescent="0.35">
      <c r="A36" s="170"/>
      <c r="B36" s="146" t="s">
        <v>197</v>
      </c>
      <c r="C36" s="8"/>
    </row>
    <row r="37" spans="1:6" x14ac:dyDescent="0.35">
      <c r="A37" s="170"/>
      <c r="B37" s="147"/>
      <c r="C37" s="8"/>
    </row>
    <row r="38" spans="1:6" ht="37.5" customHeight="1" x14ac:dyDescent="0.35">
      <c r="B38" s="380" t="s">
        <v>198</v>
      </c>
      <c r="C38" s="380"/>
      <c r="D38" s="380"/>
      <c r="E38" s="380"/>
      <c r="F38" s="380"/>
    </row>
    <row r="39" spans="1:6" ht="12.75" customHeight="1" x14ac:dyDescent="0.35">
      <c r="B39" s="210"/>
    </row>
    <row r="40" spans="1:6" ht="12.75" customHeight="1" x14ac:dyDescent="0.35">
      <c r="B40" s="10" t="s">
        <v>194</v>
      </c>
    </row>
    <row r="41" spans="1:6" ht="18" customHeight="1" x14ac:dyDescent="0.35">
      <c r="B41" s="169"/>
    </row>
    <row r="42" spans="1:6" x14ac:dyDescent="0.35">
      <c r="C42" s="211"/>
    </row>
    <row r="43" spans="1:6" x14ac:dyDescent="0.35">
      <c r="B43" s="37" t="s">
        <v>195</v>
      </c>
      <c r="C43" s="211"/>
    </row>
    <row r="44" spans="1:6" ht="14.25" customHeight="1" x14ac:dyDescent="0.35">
      <c r="B44" s="362"/>
      <c r="C44" s="363"/>
      <c r="D44" s="363"/>
      <c r="E44" s="364"/>
    </row>
    <row r="45" spans="1:6" x14ac:dyDescent="0.35">
      <c r="B45" s="365"/>
      <c r="C45" s="366"/>
      <c r="D45" s="366"/>
      <c r="E45" s="367"/>
    </row>
    <row r="46" spans="1:6" ht="14.25" customHeight="1" x14ac:dyDescent="0.35">
      <c r="B46" s="365"/>
      <c r="C46" s="366"/>
      <c r="D46" s="366"/>
      <c r="E46" s="367"/>
    </row>
    <row r="47" spans="1:6" ht="14.25" customHeight="1" x14ac:dyDescent="0.35">
      <c r="B47" s="365"/>
      <c r="C47" s="366"/>
      <c r="D47" s="366"/>
      <c r="E47" s="367"/>
    </row>
    <row r="48" spans="1:6" ht="14.25" customHeight="1" x14ac:dyDescent="0.35">
      <c r="B48" s="368"/>
      <c r="C48" s="369"/>
      <c r="D48" s="369"/>
      <c r="E48" s="370"/>
    </row>
    <row r="49" spans="1:15" x14ac:dyDescent="0.35">
      <c r="B49" s="207"/>
      <c r="C49" s="207"/>
      <c r="E49" s="149"/>
    </row>
    <row r="50" spans="1:15" x14ac:dyDescent="0.35">
      <c r="B50" s="212" t="s">
        <v>196</v>
      </c>
      <c r="C50" s="207"/>
      <c r="E50" s="149"/>
    </row>
    <row r="51" spans="1:15" ht="14.25" customHeight="1" x14ac:dyDescent="0.35">
      <c r="B51" s="371"/>
      <c r="C51" s="372"/>
      <c r="D51" s="372"/>
      <c r="E51" s="372"/>
      <c r="F51" s="373"/>
    </row>
    <row r="52" spans="1:15" ht="14.25" customHeight="1" x14ac:dyDescent="0.35">
      <c r="B52" s="374"/>
      <c r="C52" s="375"/>
      <c r="D52" s="375"/>
      <c r="E52" s="375"/>
      <c r="F52" s="376"/>
    </row>
    <row r="53" spans="1:15" ht="14.25" customHeight="1" x14ac:dyDescent="0.35">
      <c r="B53" s="374"/>
      <c r="C53" s="375"/>
      <c r="D53" s="375"/>
      <c r="E53" s="375"/>
      <c r="F53" s="376"/>
    </row>
    <row r="54" spans="1:15" ht="14.25" customHeight="1" x14ac:dyDescent="0.35">
      <c r="B54" s="374"/>
      <c r="C54" s="375"/>
      <c r="D54" s="375"/>
      <c r="E54" s="375"/>
      <c r="F54" s="376"/>
    </row>
    <row r="55" spans="1:15" ht="14.25" customHeight="1" x14ac:dyDescent="0.35">
      <c r="B55" s="377"/>
      <c r="C55" s="378"/>
      <c r="D55" s="378"/>
      <c r="E55" s="378"/>
      <c r="F55" s="379"/>
      <c r="O55" s="150"/>
    </row>
    <row r="56" spans="1:15" x14ac:dyDescent="0.35">
      <c r="B56" s="210"/>
      <c r="C56" s="151"/>
      <c r="D56" s="211"/>
    </row>
    <row r="57" spans="1:15" x14ac:dyDescent="0.35">
      <c r="A57" s="170"/>
      <c r="B57" s="152" t="s">
        <v>199</v>
      </c>
      <c r="E57" s="149"/>
    </row>
    <row r="58" spans="1:15" x14ac:dyDescent="0.35">
      <c r="A58" s="170"/>
      <c r="B58" s="153"/>
      <c r="E58" s="149"/>
    </row>
    <row r="59" spans="1:15" ht="18.75" customHeight="1" x14ac:dyDescent="0.35">
      <c r="B59" s="213" t="s">
        <v>200</v>
      </c>
    </row>
    <row r="60" spans="1:15" x14ac:dyDescent="0.35">
      <c r="B60" s="214" t="s">
        <v>201</v>
      </c>
      <c r="C60" s="207"/>
      <c r="D60" s="207"/>
      <c r="E60" s="149"/>
    </row>
    <row r="61" spans="1:15" ht="14.25" customHeight="1" x14ac:dyDescent="0.35">
      <c r="B61" s="381" t="s">
        <v>202</v>
      </c>
      <c r="C61" s="381"/>
      <c r="D61" s="381"/>
      <c r="E61" s="149"/>
    </row>
    <row r="62" spans="1:15" x14ac:dyDescent="0.35">
      <c r="B62" s="214"/>
      <c r="C62" s="207"/>
      <c r="D62" s="207"/>
      <c r="E62" s="149"/>
    </row>
    <row r="63" spans="1:15" x14ac:dyDescent="0.35">
      <c r="B63" s="212" t="s">
        <v>203</v>
      </c>
      <c r="C63" s="207"/>
      <c r="D63" s="207"/>
      <c r="E63" s="149"/>
    </row>
    <row r="64" spans="1:15" ht="14.25" customHeight="1" x14ac:dyDescent="0.35">
      <c r="B64" s="371"/>
      <c r="C64" s="372"/>
      <c r="D64" s="372"/>
      <c r="E64" s="372"/>
      <c r="F64" s="373"/>
    </row>
    <row r="65" spans="1:6" ht="14.25" customHeight="1" x14ac:dyDescent="0.35">
      <c r="B65" s="374"/>
      <c r="C65" s="375"/>
      <c r="D65" s="375"/>
      <c r="E65" s="375"/>
      <c r="F65" s="376"/>
    </row>
    <row r="66" spans="1:6" ht="14.25" customHeight="1" x14ac:dyDescent="0.35">
      <c r="B66" s="374"/>
      <c r="C66" s="375"/>
      <c r="D66" s="375"/>
      <c r="E66" s="375"/>
      <c r="F66" s="376"/>
    </row>
    <row r="67" spans="1:6" ht="14.25" customHeight="1" x14ac:dyDescent="0.35">
      <c r="B67" s="374"/>
      <c r="C67" s="375"/>
      <c r="D67" s="375"/>
      <c r="E67" s="375"/>
      <c r="F67" s="376"/>
    </row>
    <row r="68" spans="1:6" ht="14.25" customHeight="1" x14ac:dyDescent="0.35">
      <c r="B68" s="377"/>
      <c r="C68" s="378"/>
      <c r="D68" s="378"/>
      <c r="E68" s="378"/>
      <c r="F68" s="379"/>
    </row>
    <row r="69" spans="1:6" x14ac:dyDescent="0.35">
      <c r="B69" s="207"/>
      <c r="C69" s="207"/>
      <c r="D69" s="207"/>
      <c r="E69" s="149"/>
    </row>
    <row r="70" spans="1:6" x14ac:dyDescent="0.35">
      <c r="B70" s="214" t="s">
        <v>204</v>
      </c>
      <c r="C70" s="207"/>
      <c r="D70" s="207"/>
      <c r="E70" s="149"/>
    </row>
    <row r="71" spans="1:6" x14ac:dyDescent="0.35">
      <c r="B71" s="371"/>
      <c r="C71" s="372"/>
      <c r="D71" s="372"/>
      <c r="E71" s="372"/>
      <c r="F71" s="373"/>
    </row>
    <row r="72" spans="1:6" x14ac:dyDescent="0.35">
      <c r="B72" s="374"/>
      <c r="C72" s="375"/>
      <c r="D72" s="375"/>
      <c r="E72" s="375"/>
      <c r="F72" s="376"/>
    </row>
    <row r="73" spans="1:6" x14ac:dyDescent="0.35">
      <c r="B73" s="374"/>
      <c r="C73" s="375"/>
      <c r="D73" s="375"/>
      <c r="E73" s="375"/>
      <c r="F73" s="376"/>
    </row>
    <row r="74" spans="1:6" x14ac:dyDescent="0.35">
      <c r="B74" s="374"/>
      <c r="C74" s="375"/>
      <c r="D74" s="375"/>
      <c r="E74" s="375"/>
      <c r="F74" s="376"/>
    </row>
    <row r="75" spans="1:6" x14ac:dyDescent="0.35">
      <c r="B75" s="377"/>
      <c r="C75" s="378"/>
      <c r="D75" s="378"/>
      <c r="E75" s="378"/>
      <c r="F75" s="379"/>
    </row>
    <row r="76" spans="1:6" x14ac:dyDescent="0.35">
      <c r="B76" s="207"/>
      <c r="C76" s="207"/>
      <c r="D76" s="207"/>
      <c r="E76" s="207"/>
      <c r="F76" s="207"/>
    </row>
    <row r="77" spans="1:6" ht="19.5" customHeight="1" thickBot="1" x14ac:dyDescent="0.65">
      <c r="A77" s="215" t="s">
        <v>89</v>
      </c>
      <c r="B77" s="13"/>
      <c r="C77" s="216"/>
      <c r="D77" s="216"/>
      <c r="E77" s="216"/>
      <c r="F77" s="216"/>
    </row>
    <row r="78" spans="1:6" x14ac:dyDescent="0.35">
      <c r="B78" s="360"/>
      <c r="C78" s="360"/>
      <c r="D78" s="360"/>
      <c r="E78" s="360"/>
      <c r="F78" s="360"/>
    </row>
    <row r="79" spans="1:6" x14ac:dyDescent="0.35">
      <c r="C79" s="154" t="s">
        <v>205</v>
      </c>
      <c r="D79" s="256"/>
    </row>
    <row r="80" spans="1:6" x14ac:dyDescent="0.35">
      <c r="B80" s="156"/>
      <c r="C80" s="156"/>
      <c r="D80" s="279">
        <f>ROUND(D79,0)</f>
        <v>0</v>
      </c>
    </row>
    <row r="81" spans="1:6" x14ac:dyDescent="0.35">
      <c r="C81" s="155" t="s">
        <v>206</v>
      </c>
      <c r="D81" s="256"/>
      <c r="E81" s="83"/>
      <c r="F81" s="83"/>
    </row>
    <row r="82" spans="1:6" x14ac:dyDescent="0.35">
      <c r="B82" s="217"/>
      <c r="C82" s="83"/>
      <c r="D82" s="280">
        <f>ROUND(D81,0)</f>
        <v>0</v>
      </c>
      <c r="E82" s="83"/>
      <c r="F82" s="83"/>
    </row>
    <row r="83" spans="1:6" x14ac:dyDescent="0.35">
      <c r="C83" s="218" t="s">
        <v>207</v>
      </c>
      <c r="D83" s="281">
        <f>ROUND((D80+D82),0)</f>
        <v>0</v>
      </c>
      <c r="E83" s="219"/>
      <c r="F83" s="219"/>
    </row>
    <row r="84" spans="1:6" x14ac:dyDescent="0.35">
      <c r="B84" s="154"/>
      <c r="C84" s="220"/>
      <c r="D84" s="219"/>
      <c r="E84" s="219"/>
      <c r="F84" s="219"/>
    </row>
    <row r="86" spans="1:6" s="199" customFormat="1" ht="14" x14ac:dyDescent="0.3">
      <c r="A86" s="200"/>
    </row>
    <row r="87" spans="1:6" s="199" customFormat="1" ht="14" x14ac:dyDescent="0.3">
      <c r="B87" s="200"/>
    </row>
    <row r="88" spans="1:6" s="199" customFormat="1" ht="14" x14ac:dyDescent="0.3"/>
    <row r="89" spans="1:6" s="199" customFormat="1" ht="14" x14ac:dyDescent="0.3">
      <c r="A89" s="200"/>
    </row>
    <row r="90" spans="1:6" s="199" customFormat="1" ht="14" x14ac:dyDescent="0.3">
      <c r="A90" s="200"/>
    </row>
    <row r="91" spans="1:6" s="199" customFormat="1" ht="14" x14ac:dyDescent="0.3">
      <c r="A91" s="200"/>
    </row>
    <row r="92" spans="1:6" s="199" customFormat="1" ht="14" x14ac:dyDescent="0.3"/>
    <row r="93" spans="1:6" s="199" customFormat="1" ht="14" x14ac:dyDescent="0.3">
      <c r="C93" s="201"/>
    </row>
    <row r="94" spans="1:6" s="199" customFormat="1" ht="14" x14ac:dyDescent="0.3">
      <c r="C94" s="201"/>
    </row>
    <row r="95" spans="1:6" s="199" customFormat="1" ht="14" x14ac:dyDescent="0.3">
      <c r="C95" s="201"/>
    </row>
    <row r="96" spans="1:6" s="199" customFormat="1" ht="14" x14ac:dyDescent="0.3">
      <c r="C96" s="201"/>
    </row>
    <row r="97" spans="3:3" s="199" customFormat="1" ht="14" x14ac:dyDescent="0.3">
      <c r="C97" s="201"/>
    </row>
    <row r="98" spans="3:3" s="199" customFormat="1" ht="14" x14ac:dyDescent="0.3">
      <c r="C98" s="45"/>
    </row>
    <row r="99" spans="3:3" x14ac:dyDescent="0.35">
      <c r="C99" s="195"/>
    </row>
    <row r="100" spans="3:3" x14ac:dyDescent="0.35">
      <c r="C100" s="156"/>
    </row>
    <row r="201" spans="2:2" x14ac:dyDescent="0.35">
      <c r="B201" s="10" t="s">
        <v>208</v>
      </c>
    </row>
    <row r="202" spans="2:2" x14ac:dyDescent="0.35">
      <c r="B202" s="10" t="s">
        <v>209</v>
      </c>
    </row>
  </sheetData>
  <sheetProtection algorithmName="SHA-512" hashValue="1r4bmjhOAtY4STzwowleD2bIV97qs2Bi8EaP6UnGmpaivw1UcsCLTiMZlZoyQow5SPzs808jyZncssmQeymQ8w==" saltValue="91ahGxIGR4qYlNaXiGHXmg==" spinCount="100000" sheet="1" formatRows="0" insertRows="0" selectLockedCells="1"/>
  <mergeCells count="16">
    <mergeCell ref="C1:F1"/>
    <mergeCell ref="A2:F2"/>
    <mergeCell ref="B78:F78"/>
    <mergeCell ref="C4:E4"/>
    <mergeCell ref="C5:E5"/>
    <mergeCell ref="C6:E6"/>
    <mergeCell ref="B14:F14"/>
    <mergeCell ref="B23:F26"/>
    <mergeCell ref="B29:F34"/>
    <mergeCell ref="B38:F38"/>
    <mergeCell ref="B44:E48"/>
    <mergeCell ref="B51:F55"/>
    <mergeCell ref="B61:D61"/>
    <mergeCell ref="B64:F68"/>
    <mergeCell ref="B71:F75"/>
    <mergeCell ref="B20:C20"/>
  </mergeCells>
  <dataValidations count="1">
    <dataValidation type="list" allowBlank="1" showInputMessage="1" showErrorMessage="1" sqref="B20" xr:uid="{00000000-0002-0000-0600-000000000000}">
      <formula1>$B$200:$B$202</formula1>
    </dataValidation>
  </dataValidations>
  <hyperlinks>
    <hyperlink ref="B61" r:id="rId1" display=" http://www.dshs.state.tx.us/contracts/" xr:uid="{00000000-0004-0000-0600-000000000000}"/>
  </hyperlinks>
  <pageMargins left="0.7" right="0.7" top="0.75" bottom="0.75" header="0.3" footer="0.3"/>
  <pageSetup scale="57" orientation="landscape" r:id="rId2"/>
  <rowBreaks count="2" manualBreakCount="2">
    <brk id="34" max="10" man="1"/>
    <brk id="8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0</xdr:col>
                    <xdr:colOff>336550</xdr:colOff>
                    <xdr:row>11</xdr:row>
                    <xdr:rowOff>50800</xdr:rowOff>
                  </from>
                  <to>
                    <xdr:col>0</xdr:col>
                    <xdr:colOff>647700</xdr:colOff>
                    <xdr:row>12</xdr:row>
                    <xdr:rowOff>76200</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0</xdr:col>
                    <xdr:colOff>266700</xdr:colOff>
                    <xdr:row>35</xdr:row>
                    <xdr:rowOff>12700</xdr:rowOff>
                  </from>
                  <to>
                    <xdr:col>0</xdr:col>
                    <xdr:colOff>609600</xdr:colOff>
                    <xdr:row>36</xdr:row>
                    <xdr:rowOff>69850</xdr:rowOff>
                  </to>
                </anchor>
              </controlPr>
            </control>
          </mc:Choice>
        </mc:AlternateContent>
        <mc:AlternateContent xmlns:mc="http://schemas.openxmlformats.org/markup-compatibility/2006">
          <mc:Choice Requires="x14">
            <control shapeId="7171" r:id="rId7" name="Option Button 3">
              <controlPr defaultSize="0" autoFill="0" autoLine="0" autoPict="0">
                <anchor moveWithCells="1">
                  <from>
                    <xdr:col>0</xdr:col>
                    <xdr:colOff>279400</xdr:colOff>
                    <xdr:row>56</xdr:row>
                    <xdr:rowOff>31750</xdr:rowOff>
                  </from>
                  <to>
                    <xdr:col>0</xdr:col>
                    <xdr:colOff>717550</xdr:colOff>
                    <xdr:row>57</xdr:row>
                    <xdr:rowOff>69850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H208"/>
  <sheetViews>
    <sheetView zoomScale="85" zoomScaleNormal="85" workbookViewId="0">
      <selection activeCell="J17" sqref="J17"/>
    </sheetView>
  </sheetViews>
  <sheetFormatPr defaultRowHeight="14.5" x14ac:dyDescent="0.35"/>
  <cols>
    <col min="1" max="1" width="24.54296875" customWidth="1"/>
    <col min="2" max="2" width="20.54296875" customWidth="1"/>
    <col min="3" max="3" width="19.1796875" customWidth="1"/>
    <col min="4" max="4" width="18.81640625" customWidth="1"/>
    <col min="5" max="5" width="16.81640625" customWidth="1"/>
    <col min="6" max="6" width="16" customWidth="1"/>
    <col min="257" max="257" width="24.54296875" customWidth="1"/>
    <col min="258" max="258" width="20.54296875" customWidth="1"/>
    <col min="259" max="259" width="19.1796875" customWidth="1"/>
    <col min="260" max="260" width="18.81640625" customWidth="1"/>
    <col min="261" max="261" width="16.81640625" customWidth="1"/>
    <col min="262" max="262" width="9.54296875" bestFit="1" customWidth="1"/>
    <col min="513" max="513" width="24.54296875" customWidth="1"/>
    <col min="514" max="514" width="20.54296875" customWidth="1"/>
    <col min="515" max="515" width="19.1796875" customWidth="1"/>
    <col min="516" max="516" width="18.81640625" customWidth="1"/>
    <col min="517" max="517" width="16.81640625" customWidth="1"/>
    <col min="518" max="518" width="9.54296875" bestFit="1" customWidth="1"/>
    <col min="769" max="769" width="24.54296875" customWidth="1"/>
    <col min="770" max="770" width="20.54296875" customWidth="1"/>
    <col min="771" max="771" width="19.1796875" customWidth="1"/>
    <col min="772" max="772" width="18.81640625" customWidth="1"/>
    <col min="773" max="773" width="16.81640625" customWidth="1"/>
    <col min="774" max="774" width="9.54296875" bestFit="1" customWidth="1"/>
    <col min="1025" max="1025" width="24.54296875" customWidth="1"/>
    <col min="1026" max="1026" width="20.54296875" customWidth="1"/>
    <col min="1027" max="1027" width="19.1796875" customWidth="1"/>
    <col min="1028" max="1028" width="18.81640625" customWidth="1"/>
    <col min="1029" max="1029" width="16.81640625" customWidth="1"/>
    <col min="1030" max="1030" width="9.54296875" bestFit="1" customWidth="1"/>
    <col min="1281" max="1281" width="24.54296875" customWidth="1"/>
    <col min="1282" max="1282" width="20.54296875" customWidth="1"/>
    <col min="1283" max="1283" width="19.1796875" customWidth="1"/>
    <col min="1284" max="1284" width="18.81640625" customWidth="1"/>
    <col min="1285" max="1285" width="16.81640625" customWidth="1"/>
    <col min="1286" max="1286" width="9.54296875" bestFit="1" customWidth="1"/>
    <col min="1537" max="1537" width="24.54296875" customWidth="1"/>
    <col min="1538" max="1538" width="20.54296875" customWidth="1"/>
    <col min="1539" max="1539" width="19.1796875" customWidth="1"/>
    <col min="1540" max="1540" width="18.81640625" customWidth="1"/>
    <col min="1541" max="1541" width="16.81640625" customWidth="1"/>
    <col min="1542" max="1542" width="9.54296875" bestFit="1" customWidth="1"/>
    <col min="1793" max="1793" width="24.54296875" customWidth="1"/>
    <col min="1794" max="1794" width="20.54296875" customWidth="1"/>
    <col min="1795" max="1795" width="19.1796875" customWidth="1"/>
    <col min="1796" max="1796" width="18.81640625" customWidth="1"/>
    <col min="1797" max="1797" width="16.81640625" customWidth="1"/>
    <col min="1798" max="1798" width="9.54296875" bestFit="1" customWidth="1"/>
    <col min="2049" max="2049" width="24.54296875" customWidth="1"/>
    <col min="2050" max="2050" width="20.54296875" customWidth="1"/>
    <col min="2051" max="2051" width="19.1796875" customWidth="1"/>
    <col min="2052" max="2052" width="18.81640625" customWidth="1"/>
    <col min="2053" max="2053" width="16.81640625" customWidth="1"/>
    <col min="2054" max="2054" width="9.54296875" bestFit="1" customWidth="1"/>
    <col min="2305" max="2305" width="24.54296875" customWidth="1"/>
    <col min="2306" max="2306" width="20.54296875" customWidth="1"/>
    <col min="2307" max="2307" width="19.1796875" customWidth="1"/>
    <col min="2308" max="2308" width="18.81640625" customWidth="1"/>
    <col min="2309" max="2309" width="16.81640625" customWidth="1"/>
    <col min="2310" max="2310" width="9.54296875" bestFit="1" customWidth="1"/>
    <col min="2561" max="2561" width="24.54296875" customWidth="1"/>
    <col min="2562" max="2562" width="20.54296875" customWidth="1"/>
    <col min="2563" max="2563" width="19.1796875" customWidth="1"/>
    <col min="2564" max="2564" width="18.81640625" customWidth="1"/>
    <col min="2565" max="2565" width="16.81640625" customWidth="1"/>
    <col min="2566" max="2566" width="9.54296875" bestFit="1" customWidth="1"/>
    <col min="2817" max="2817" width="24.54296875" customWidth="1"/>
    <col min="2818" max="2818" width="20.54296875" customWidth="1"/>
    <col min="2819" max="2819" width="19.1796875" customWidth="1"/>
    <col min="2820" max="2820" width="18.81640625" customWidth="1"/>
    <col min="2821" max="2821" width="16.81640625" customWidth="1"/>
    <col min="2822" max="2822" width="9.54296875" bestFit="1" customWidth="1"/>
    <col min="3073" max="3073" width="24.54296875" customWidth="1"/>
    <col min="3074" max="3074" width="20.54296875" customWidth="1"/>
    <col min="3075" max="3075" width="19.1796875" customWidth="1"/>
    <col min="3076" max="3076" width="18.81640625" customWidth="1"/>
    <col min="3077" max="3077" width="16.81640625" customWidth="1"/>
    <col min="3078" max="3078" width="9.54296875" bestFit="1" customWidth="1"/>
    <col min="3329" max="3329" width="24.54296875" customWidth="1"/>
    <col min="3330" max="3330" width="20.54296875" customWidth="1"/>
    <col min="3331" max="3331" width="19.1796875" customWidth="1"/>
    <col min="3332" max="3332" width="18.81640625" customWidth="1"/>
    <col min="3333" max="3333" width="16.81640625" customWidth="1"/>
    <col min="3334" max="3334" width="9.54296875" bestFit="1" customWidth="1"/>
    <col min="3585" max="3585" width="24.54296875" customWidth="1"/>
    <col min="3586" max="3586" width="20.54296875" customWidth="1"/>
    <col min="3587" max="3587" width="19.1796875" customWidth="1"/>
    <col min="3588" max="3588" width="18.81640625" customWidth="1"/>
    <col min="3589" max="3589" width="16.81640625" customWidth="1"/>
    <col min="3590" max="3590" width="9.54296875" bestFit="1" customWidth="1"/>
    <col min="3841" max="3841" width="24.54296875" customWidth="1"/>
    <col min="3842" max="3842" width="20.54296875" customWidth="1"/>
    <col min="3843" max="3843" width="19.1796875" customWidth="1"/>
    <col min="3844" max="3844" width="18.81640625" customWidth="1"/>
    <col min="3845" max="3845" width="16.81640625" customWidth="1"/>
    <col min="3846" max="3846" width="9.54296875" bestFit="1" customWidth="1"/>
    <col min="4097" max="4097" width="24.54296875" customWidth="1"/>
    <col min="4098" max="4098" width="20.54296875" customWidth="1"/>
    <col min="4099" max="4099" width="19.1796875" customWidth="1"/>
    <col min="4100" max="4100" width="18.81640625" customWidth="1"/>
    <col min="4101" max="4101" width="16.81640625" customWidth="1"/>
    <col min="4102" max="4102" width="9.54296875" bestFit="1" customWidth="1"/>
    <col min="4353" max="4353" width="24.54296875" customWidth="1"/>
    <col min="4354" max="4354" width="20.54296875" customWidth="1"/>
    <col min="4355" max="4355" width="19.1796875" customWidth="1"/>
    <col min="4356" max="4356" width="18.81640625" customWidth="1"/>
    <col min="4357" max="4357" width="16.81640625" customWidth="1"/>
    <col min="4358" max="4358" width="9.54296875" bestFit="1" customWidth="1"/>
    <col min="4609" max="4609" width="24.54296875" customWidth="1"/>
    <col min="4610" max="4610" width="20.54296875" customWidth="1"/>
    <col min="4611" max="4611" width="19.1796875" customWidth="1"/>
    <col min="4612" max="4612" width="18.81640625" customWidth="1"/>
    <col min="4613" max="4613" width="16.81640625" customWidth="1"/>
    <col min="4614" max="4614" width="9.54296875" bestFit="1" customWidth="1"/>
    <col min="4865" max="4865" width="24.54296875" customWidth="1"/>
    <col min="4866" max="4866" width="20.54296875" customWidth="1"/>
    <col min="4867" max="4867" width="19.1796875" customWidth="1"/>
    <col min="4868" max="4868" width="18.81640625" customWidth="1"/>
    <col min="4869" max="4869" width="16.81640625" customWidth="1"/>
    <col min="4870" max="4870" width="9.54296875" bestFit="1" customWidth="1"/>
    <col min="5121" max="5121" width="24.54296875" customWidth="1"/>
    <col min="5122" max="5122" width="20.54296875" customWidth="1"/>
    <col min="5123" max="5123" width="19.1796875" customWidth="1"/>
    <col min="5124" max="5124" width="18.81640625" customWidth="1"/>
    <col min="5125" max="5125" width="16.81640625" customWidth="1"/>
    <col min="5126" max="5126" width="9.54296875" bestFit="1" customWidth="1"/>
    <col min="5377" max="5377" width="24.54296875" customWidth="1"/>
    <col min="5378" max="5378" width="20.54296875" customWidth="1"/>
    <col min="5379" max="5379" width="19.1796875" customWidth="1"/>
    <col min="5380" max="5380" width="18.81640625" customWidth="1"/>
    <col min="5381" max="5381" width="16.81640625" customWidth="1"/>
    <col min="5382" max="5382" width="9.54296875" bestFit="1" customWidth="1"/>
    <col min="5633" max="5633" width="24.54296875" customWidth="1"/>
    <col min="5634" max="5634" width="20.54296875" customWidth="1"/>
    <col min="5635" max="5635" width="19.1796875" customWidth="1"/>
    <col min="5636" max="5636" width="18.81640625" customWidth="1"/>
    <col min="5637" max="5637" width="16.81640625" customWidth="1"/>
    <col min="5638" max="5638" width="9.54296875" bestFit="1" customWidth="1"/>
    <col min="5889" max="5889" width="24.54296875" customWidth="1"/>
    <col min="5890" max="5890" width="20.54296875" customWidth="1"/>
    <col min="5891" max="5891" width="19.1796875" customWidth="1"/>
    <col min="5892" max="5892" width="18.81640625" customWidth="1"/>
    <col min="5893" max="5893" width="16.81640625" customWidth="1"/>
    <col min="5894" max="5894" width="9.54296875" bestFit="1" customWidth="1"/>
    <col min="6145" max="6145" width="24.54296875" customWidth="1"/>
    <col min="6146" max="6146" width="20.54296875" customWidth="1"/>
    <col min="6147" max="6147" width="19.1796875" customWidth="1"/>
    <col min="6148" max="6148" width="18.81640625" customWidth="1"/>
    <col min="6149" max="6149" width="16.81640625" customWidth="1"/>
    <col min="6150" max="6150" width="9.54296875" bestFit="1" customWidth="1"/>
    <col min="6401" max="6401" width="24.54296875" customWidth="1"/>
    <col min="6402" max="6402" width="20.54296875" customWidth="1"/>
    <col min="6403" max="6403" width="19.1796875" customWidth="1"/>
    <col min="6404" max="6404" width="18.81640625" customWidth="1"/>
    <col min="6405" max="6405" width="16.81640625" customWidth="1"/>
    <col min="6406" max="6406" width="9.54296875" bestFit="1" customWidth="1"/>
    <col min="6657" max="6657" width="24.54296875" customWidth="1"/>
    <col min="6658" max="6658" width="20.54296875" customWidth="1"/>
    <col min="6659" max="6659" width="19.1796875" customWidth="1"/>
    <col min="6660" max="6660" width="18.81640625" customWidth="1"/>
    <col min="6661" max="6661" width="16.81640625" customWidth="1"/>
    <col min="6662" max="6662" width="9.54296875" bestFit="1" customWidth="1"/>
    <col min="6913" max="6913" width="24.54296875" customWidth="1"/>
    <col min="6914" max="6914" width="20.54296875" customWidth="1"/>
    <col min="6915" max="6915" width="19.1796875" customWidth="1"/>
    <col min="6916" max="6916" width="18.81640625" customWidth="1"/>
    <col min="6917" max="6917" width="16.81640625" customWidth="1"/>
    <col min="6918" max="6918" width="9.54296875" bestFit="1" customWidth="1"/>
    <col min="7169" max="7169" width="24.54296875" customWidth="1"/>
    <col min="7170" max="7170" width="20.54296875" customWidth="1"/>
    <col min="7171" max="7171" width="19.1796875" customWidth="1"/>
    <col min="7172" max="7172" width="18.81640625" customWidth="1"/>
    <col min="7173" max="7173" width="16.81640625" customWidth="1"/>
    <col min="7174" max="7174" width="9.54296875" bestFit="1" customWidth="1"/>
    <col min="7425" max="7425" width="24.54296875" customWidth="1"/>
    <col min="7426" max="7426" width="20.54296875" customWidth="1"/>
    <col min="7427" max="7427" width="19.1796875" customWidth="1"/>
    <col min="7428" max="7428" width="18.81640625" customWidth="1"/>
    <col min="7429" max="7429" width="16.81640625" customWidth="1"/>
    <col min="7430" max="7430" width="9.54296875" bestFit="1" customWidth="1"/>
    <col min="7681" max="7681" width="24.54296875" customWidth="1"/>
    <col min="7682" max="7682" width="20.54296875" customWidth="1"/>
    <col min="7683" max="7683" width="19.1796875" customWidth="1"/>
    <col min="7684" max="7684" width="18.81640625" customWidth="1"/>
    <col min="7685" max="7685" width="16.81640625" customWidth="1"/>
    <col min="7686" max="7686" width="9.54296875" bestFit="1" customWidth="1"/>
    <col min="7937" max="7937" width="24.54296875" customWidth="1"/>
    <col min="7938" max="7938" width="20.54296875" customWidth="1"/>
    <col min="7939" max="7939" width="19.1796875" customWidth="1"/>
    <col min="7940" max="7940" width="18.81640625" customWidth="1"/>
    <col min="7941" max="7941" width="16.81640625" customWidth="1"/>
    <col min="7942" max="7942" width="9.54296875" bestFit="1" customWidth="1"/>
    <col min="8193" max="8193" width="24.54296875" customWidth="1"/>
    <col min="8194" max="8194" width="20.54296875" customWidth="1"/>
    <col min="8195" max="8195" width="19.1796875" customWidth="1"/>
    <col min="8196" max="8196" width="18.81640625" customWidth="1"/>
    <col min="8197" max="8197" width="16.81640625" customWidth="1"/>
    <col min="8198" max="8198" width="9.54296875" bestFit="1" customWidth="1"/>
    <col min="8449" max="8449" width="24.54296875" customWidth="1"/>
    <col min="8450" max="8450" width="20.54296875" customWidth="1"/>
    <col min="8451" max="8451" width="19.1796875" customWidth="1"/>
    <col min="8452" max="8452" width="18.81640625" customWidth="1"/>
    <col min="8453" max="8453" width="16.81640625" customWidth="1"/>
    <col min="8454" max="8454" width="9.54296875" bestFit="1" customWidth="1"/>
    <col min="8705" max="8705" width="24.54296875" customWidth="1"/>
    <col min="8706" max="8706" width="20.54296875" customWidth="1"/>
    <col min="8707" max="8707" width="19.1796875" customWidth="1"/>
    <col min="8708" max="8708" width="18.81640625" customWidth="1"/>
    <col min="8709" max="8709" width="16.81640625" customWidth="1"/>
    <col min="8710" max="8710" width="9.54296875" bestFit="1" customWidth="1"/>
    <col min="8961" max="8961" width="24.54296875" customWidth="1"/>
    <col min="8962" max="8962" width="20.54296875" customWidth="1"/>
    <col min="8963" max="8963" width="19.1796875" customWidth="1"/>
    <col min="8964" max="8964" width="18.81640625" customWidth="1"/>
    <col min="8965" max="8965" width="16.81640625" customWidth="1"/>
    <col min="8966" max="8966" width="9.54296875" bestFit="1" customWidth="1"/>
    <col min="9217" max="9217" width="24.54296875" customWidth="1"/>
    <col min="9218" max="9218" width="20.54296875" customWidth="1"/>
    <col min="9219" max="9219" width="19.1796875" customWidth="1"/>
    <col min="9220" max="9220" width="18.81640625" customWidth="1"/>
    <col min="9221" max="9221" width="16.81640625" customWidth="1"/>
    <col min="9222" max="9222" width="9.54296875" bestFit="1" customWidth="1"/>
    <col min="9473" max="9473" width="24.54296875" customWidth="1"/>
    <col min="9474" max="9474" width="20.54296875" customWidth="1"/>
    <col min="9475" max="9475" width="19.1796875" customWidth="1"/>
    <col min="9476" max="9476" width="18.81640625" customWidth="1"/>
    <col min="9477" max="9477" width="16.81640625" customWidth="1"/>
    <col min="9478" max="9478" width="9.54296875" bestFit="1" customWidth="1"/>
    <col min="9729" max="9729" width="24.54296875" customWidth="1"/>
    <col min="9730" max="9730" width="20.54296875" customWidth="1"/>
    <col min="9731" max="9731" width="19.1796875" customWidth="1"/>
    <col min="9732" max="9732" width="18.81640625" customWidth="1"/>
    <col min="9733" max="9733" width="16.81640625" customWidth="1"/>
    <col min="9734" max="9734" width="9.54296875" bestFit="1" customWidth="1"/>
    <col min="9985" max="9985" width="24.54296875" customWidth="1"/>
    <col min="9986" max="9986" width="20.54296875" customWidth="1"/>
    <col min="9987" max="9987" width="19.1796875" customWidth="1"/>
    <col min="9988" max="9988" width="18.81640625" customWidth="1"/>
    <col min="9989" max="9989" width="16.81640625" customWidth="1"/>
    <col min="9990" max="9990" width="9.54296875" bestFit="1" customWidth="1"/>
    <col min="10241" max="10241" width="24.54296875" customWidth="1"/>
    <col min="10242" max="10242" width="20.54296875" customWidth="1"/>
    <col min="10243" max="10243" width="19.1796875" customWidth="1"/>
    <col min="10244" max="10244" width="18.81640625" customWidth="1"/>
    <col min="10245" max="10245" width="16.81640625" customWidth="1"/>
    <col min="10246" max="10246" width="9.54296875" bestFit="1" customWidth="1"/>
    <col min="10497" max="10497" width="24.54296875" customWidth="1"/>
    <col min="10498" max="10498" width="20.54296875" customWidth="1"/>
    <col min="10499" max="10499" width="19.1796875" customWidth="1"/>
    <col min="10500" max="10500" width="18.81640625" customWidth="1"/>
    <col min="10501" max="10501" width="16.81640625" customWidth="1"/>
    <col min="10502" max="10502" width="9.54296875" bestFit="1" customWidth="1"/>
    <col min="10753" max="10753" width="24.54296875" customWidth="1"/>
    <col min="10754" max="10754" width="20.54296875" customWidth="1"/>
    <col min="10755" max="10755" width="19.1796875" customWidth="1"/>
    <col min="10756" max="10756" width="18.81640625" customWidth="1"/>
    <col min="10757" max="10757" width="16.81640625" customWidth="1"/>
    <col min="10758" max="10758" width="9.54296875" bestFit="1" customWidth="1"/>
    <col min="11009" max="11009" width="24.54296875" customWidth="1"/>
    <col min="11010" max="11010" width="20.54296875" customWidth="1"/>
    <col min="11011" max="11011" width="19.1796875" customWidth="1"/>
    <col min="11012" max="11012" width="18.81640625" customWidth="1"/>
    <col min="11013" max="11013" width="16.81640625" customWidth="1"/>
    <col min="11014" max="11014" width="9.54296875" bestFit="1" customWidth="1"/>
    <col min="11265" max="11265" width="24.54296875" customWidth="1"/>
    <col min="11266" max="11266" width="20.54296875" customWidth="1"/>
    <col min="11267" max="11267" width="19.1796875" customWidth="1"/>
    <col min="11268" max="11268" width="18.81640625" customWidth="1"/>
    <col min="11269" max="11269" width="16.81640625" customWidth="1"/>
    <col min="11270" max="11270" width="9.54296875" bestFit="1" customWidth="1"/>
    <col min="11521" max="11521" width="24.54296875" customWidth="1"/>
    <col min="11522" max="11522" width="20.54296875" customWidth="1"/>
    <col min="11523" max="11523" width="19.1796875" customWidth="1"/>
    <col min="11524" max="11524" width="18.81640625" customWidth="1"/>
    <col min="11525" max="11525" width="16.81640625" customWidth="1"/>
    <col min="11526" max="11526" width="9.54296875" bestFit="1" customWidth="1"/>
    <col min="11777" max="11777" width="24.54296875" customWidth="1"/>
    <col min="11778" max="11778" width="20.54296875" customWidth="1"/>
    <col min="11779" max="11779" width="19.1796875" customWidth="1"/>
    <col min="11780" max="11780" width="18.81640625" customWidth="1"/>
    <col min="11781" max="11781" width="16.81640625" customWidth="1"/>
    <col min="11782" max="11782" width="9.54296875" bestFit="1" customWidth="1"/>
    <col min="12033" max="12033" width="24.54296875" customWidth="1"/>
    <col min="12034" max="12034" width="20.54296875" customWidth="1"/>
    <col min="12035" max="12035" width="19.1796875" customWidth="1"/>
    <col min="12036" max="12036" width="18.81640625" customWidth="1"/>
    <col min="12037" max="12037" width="16.81640625" customWidth="1"/>
    <col min="12038" max="12038" width="9.54296875" bestFit="1" customWidth="1"/>
    <col min="12289" max="12289" width="24.54296875" customWidth="1"/>
    <col min="12290" max="12290" width="20.54296875" customWidth="1"/>
    <col min="12291" max="12291" width="19.1796875" customWidth="1"/>
    <col min="12292" max="12292" width="18.81640625" customWidth="1"/>
    <col min="12293" max="12293" width="16.81640625" customWidth="1"/>
    <col min="12294" max="12294" width="9.54296875" bestFit="1" customWidth="1"/>
    <col min="12545" max="12545" width="24.54296875" customWidth="1"/>
    <col min="12546" max="12546" width="20.54296875" customWidth="1"/>
    <col min="12547" max="12547" width="19.1796875" customWidth="1"/>
    <col min="12548" max="12548" width="18.81640625" customWidth="1"/>
    <col min="12549" max="12549" width="16.81640625" customWidth="1"/>
    <col min="12550" max="12550" width="9.54296875" bestFit="1" customWidth="1"/>
    <col min="12801" max="12801" width="24.54296875" customWidth="1"/>
    <col min="12802" max="12802" width="20.54296875" customWidth="1"/>
    <col min="12803" max="12803" width="19.1796875" customWidth="1"/>
    <col min="12804" max="12804" width="18.81640625" customWidth="1"/>
    <col min="12805" max="12805" width="16.81640625" customWidth="1"/>
    <col min="12806" max="12806" width="9.54296875" bestFit="1" customWidth="1"/>
    <col min="13057" max="13057" width="24.54296875" customWidth="1"/>
    <col min="13058" max="13058" width="20.54296875" customWidth="1"/>
    <col min="13059" max="13059" width="19.1796875" customWidth="1"/>
    <col min="13060" max="13060" width="18.81640625" customWidth="1"/>
    <col min="13061" max="13061" width="16.81640625" customWidth="1"/>
    <col min="13062" max="13062" width="9.54296875" bestFit="1" customWidth="1"/>
    <col min="13313" max="13313" width="24.54296875" customWidth="1"/>
    <col min="13314" max="13314" width="20.54296875" customWidth="1"/>
    <col min="13315" max="13315" width="19.1796875" customWidth="1"/>
    <col min="13316" max="13316" width="18.81640625" customWidth="1"/>
    <col min="13317" max="13317" width="16.81640625" customWidth="1"/>
    <col min="13318" max="13318" width="9.54296875" bestFit="1" customWidth="1"/>
    <col min="13569" max="13569" width="24.54296875" customWidth="1"/>
    <col min="13570" max="13570" width="20.54296875" customWidth="1"/>
    <col min="13571" max="13571" width="19.1796875" customWidth="1"/>
    <col min="13572" max="13572" width="18.81640625" customWidth="1"/>
    <col min="13573" max="13573" width="16.81640625" customWidth="1"/>
    <col min="13574" max="13574" width="9.54296875" bestFit="1" customWidth="1"/>
    <col min="13825" max="13825" width="24.54296875" customWidth="1"/>
    <col min="13826" max="13826" width="20.54296875" customWidth="1"/>
    <col min="13827" max="13827" width="19.1796875" customWidth="1"/>
    <col min="13828" max="13828" width="18.81640625" customWidth="1"/>
    <col min="13829" max="13829" width="16.81640625" customWidth="1"/>
    <col min="13830" max="13830" width="9.54296875" bestFit="1" customWidth="1"/>
    <col min="14081" max="14081" width="24.54296875" customWidth="1"/>
    <col min="14082" max="14082" width="20.54296875" customWidth="1"/>
    <col min="14083" max="14083" width="19.1796875" customWidth="1"/>
    <col min="14084" max="14084" width="18.81640625" customWidth="1"/>
    <col min="14085" max="14085" width="16.81640625" customWidth="1"/>
    <col min="14086" max="14086" width="9.54296875" bestFit="1" customWidth="1"/>
    <col min="14337" max="14337" width="24.54296875" customWidth="1"/>
    <col min="14338" max="14338" width="20.54296875" customWidth="1"/>
    <col min="14339" max="14339" width="19.1796875" customWidth="1"/>
    <col min="14340" max="14340" width="18.81640625" customWidth="1"/>
    <col min="14341" max="14341" width="16.81640625" customWidth="1"/>
    <col min="14342" max="14342" width="9.54296875" bestFit="1" customWidth="1"/>
    <col min="14593" max="14593" width="24.54296875" customWidth="1"/>
    <col min="14594" max="14594" width="20.54296875" customWidth="1"/>
    <col min="14595" max="14595" width="19.1796875" customWidth="1"/>
    <col min="14596" max="14596" width="18.81640625" customWidth="1"/>
    <col min="14597" max="14597" width="16.81640625" customWidth="1"/>
    <col min="14598" max="14598" width="9.54296875" bestFit="1" customWidth="1"/>
    <col min="14849" max="14849" width="24.54296875" customWidth="1"/>
    <col min="14850" max="14850" width="20.54296875" customWidth="1"/>
    <col min="14851" max="14851" width="19.1796875" customWidth="1"/>
    <col min="14852" max="14852" width="18.81640625" customWidth="1"/>
    <col min="14853" max="14853" width="16.81640625" customWidth="1"/>
    <col min="14854" max="14854" width="9.54296875" bestFit="1" customWidth="1"/>
    <col min="15105" max="15105" width="24.54296875" customWidth="1"/>
    <col min="15106" max="15106" width="20.54296875" customWidth="1"/>
    <col min="15107" max="15107" width="19.1796875" customWidth="1"/>
    <col min="15108" max="15108" width="18.81640625" customWidth="1"/>
    <col min="15109" max="15109" width="16.81640625" customWidth="1"/>
    <col min="15110" max="15110" width="9.54296875" bestFit="1" customWidth="1"/>
    <col min="15361" max="15361" width="24.54296875" customWidth="1"/>
    <col min="15362" max="15362" width="20.54296875" customWidth="1"/>
    <col min="15363" max="15363" width="19.1796875" customWidth="1"/>
    <col min="15364" max="15364" width="18.81640625" customWidth="1"/>
    <col min="15365" max="15365" width="16.81640625" customWidth="1"/>
    <col min="15366" max="15366" width="9.54296875" bestFit="1" customWidth="1"/>
    <col min="15617" max="15617" width="24.54296875" customWidth="1"/>
    <col min="15618" max="15618" width="20.54296875" customWidth="1"/>
    <col min="15619" max="15619" width="19.1796875" customWidth="1"/>
    <col min="15620" max="15620" width="18.81640625" customWidth="1"/>
    <col min="15621" max="15621" width="16.81640625" customWidth="1"/>
    <col min="15622" max="15622" width="9.54296875" bestFit="1" customWidth="1"/>
    <col min="15873" max="15873" width="24.54296875" customWidth="1"/>
    <col min="15874" max="15874" width="20.54296875" customWidth="1"/>
    <col min="15875" max="15875" width="19.1796875" customWidth="1"/>
    <col min="15876" max="15876" width="18.81640625" customWidth="1"/>
    <col min="15877" max="15877" width="16.81640625" customWidth="1"/>
    <col min="15878" max="15878" width="9.54296875" bestFit="1" customWidth="1"/>
    <col min="16129" max="16129" width="24.54296875" customWidth="1"/>
    <col min="16130" max="16130" width="20.54296875" customWidth="1"/>
    <col min="16131" max="16131" width="19.1796875" customWidth="1"/>
    <col min="16132" max="16132" width="18.81640625" customWidth="1"/>
    <col min="16133" max="16133" width="16.81640625" customWidth="1"/>
    <col min="16134" max="16134" width="9.54296875" bestFit="1" customWidth="1"/>
  </cols>
  <sheetData>
    <row r="1" spans="1:8" s="318" customFormat="1" ht="21" x14ac:dyDescent="0.5">
      <c r="A1" s="318" t="s">
        <v>238</v>
      </c>
      <c r="C1" s="358" t="s">
        <v>241</v>
      </c>
      <c r="D1" s="358"/>
      <c r="E1" s="358"/>
      <c r="F1" s="358"/>
      <c r="G1" s="358"/>
      <c r="H1" s="358"/>
    </row>
    <row r="2" spans="1:8" ht="22" x14ac:dyDescent="0.65">
      <c r="A2" s="393" t="s">
        <v>210</v>
      </c>
      <c r="B2" s="393"/>
      <c r="C2" s="393"/>
      <c r="D2" s="393"/>
      <c r="E2" s="393"/>
      <c r="F2" s="393"/>
    </row>
    <row r="3" spans="1:8" ht="22" x14ac:dyDescent="0.65">
      <c r="A3" s="1"/>
      <c r="B3" s="1"/>
      <c r="C3" s="1"/>
      <c r="D3" s="1"/>
      <c r="E3" s="1"/>
    </row>
    <row r="4" spans="1:8" s="193" customFormat="1" ht="21" customHeight="1" x14ac:dyDescent="0.3">
      <c r="A4" s="2" t="s">
        <v>106</v>
      </c>
      <c r="B4" s="338">
        <f>Personnel!C4</f>
        <v>0</v>
      </c>
      <c r="C4" s="338"/>
      <c r="D4" s="338"/>
    </row>
    <row r="5" spans="1:8" s="193" customFormat="1" ht="21" customHeight="1" x14ac:dyDescent="0.3">
      <c r="A5" s="2" t="s">
        <v>107</v>
      </c>
      <c r="B5" s="338">
        <f>Personnel!C5</f>
        <v>0</v>
      </c>
      <c r="C5" s="338"/>
      <c r="D5" s="338"/>
      <c r="E5" s="4"/>
    </row>
    <row r="6" spans="1:8" s="193" customFormat="1" ht="21" customHeight="1" x14ac:dyDescent="0.3">
      <c r="A6" s="5" t="s">
        <v>108</v>
      </c>
      <c r="B6" s="338" t="str">
        <f>Personnel!C6</f>
        <v>CCMS</v>
      </c>
      <c r="C6" s="338"/>
      <c r="D6" s="338"/>
      <c r="E6" s="4"/>
    </row>
    <row r="7" spans="1:8" x14ac:dyDescent="0.35">
      <c r="A7" s="9" t="s">
        <v>211</v>
      </c>
      <c r="B7" s="202">
        <f>Personnel!C7</f>
        <v>0</v>
      </c>
    </row>
    <row r="8" spans="1:8" x14ac:dyDescent="0.35">
      <c r="A8" s="9"/>
      <c r="B8" s="203"/>
    </row>
    <row r="9" spans="1:8" ht="16" thickBot="1" x14ac:dyDescent="0.4">
      <c r="A9" s="11" t="s">
        <v>92</v>
      </c>
      <c r="B9" s="12"/>
      <c r="C9" s="13"/>
      <c r="D9" s="13"/>
      <c r="E9" s="13"/>
    </row>
    <row r="10" spans="1:8" ht="15.5" x14ac:dyDescent="0.35">
      <c r="A10" s="14"/>
    </row>
    <row r="12" spans="1:8" ht="33" customHeight="1" x14ac:dyDescent="0.35">
      <c r="A12" s="15" t="s">
        <v>92</v>
      </c>
      <c r="B12" s="16" t="s">
        <v>212</v>
      </c>
      <c r="C12" s="17" t="s">
        <v>213</v>
      </c>
      <c r="D12" s="16" t="s">
        <v>124</v>
      </c>
      <c r="E12" s="16" t="s">
        <v>214</v>
      </c>
    </row>
    <row r="13" spans="1:8" ht="21" customHeight="1" x14ac:dyDescent="0.35">
      <c r="A13" s="18" t="s">
        <v>16</v>
      </c>
      <c r="B13" s="257"/>
      <c r="C13" s="258">
        <f>Personnel!K52-Summary!B13</f>
        <v>0</v>
      </c>
      <c r="D13" s="258">
        <f>Personnel!K53</f>
        <v>0</v>
      </c>
      <c r="E13" s="258">
        <f>SUM(B13:D13)</f>
        <v>0</v>
      </c>
      <c r="F13" s="8" t="str">
        <f t="shared" ref="F13:F19" si="0">IF(C13&lt;0, "System Agency Funds Requested cannot be greater than the sum of funds identified as Cash on the Category Detail page","")</f>
        <v/>
      </c>
    </row>
    <row r="14" spans="1:8" ht="21" customHeight="1" x14ac:dyDescent="0.35">
      <c r="A14" s="18" t="s">
        <v>128</v>
      </c>
      <c r="B14" s="257"/>
      <c r="C14" s="258">
        <f>Personnel!K63-B14</f>
        <v>0</v>
      </c>
      <c r="D14" s="258">
        <f>Personnel!K64</f>
        <v>0</v>
      </c>
      <c r="E14" s="258">
        <f t="shared" ref="E14:E15" si="1">SUM(B14:D14)</f>
        <v>0</v>
      </c>
      <c r="F14" s="8" t="str">
        <f t="shared" si="0"/>
        <v/>
      </c>
    </row>
    <row r="15" spans="1:8" ht="21" customHeight="1" x14ac:dyDescent="0.35">
      <c r="A15" s="18" t="s">
        <v>215</v>
      </c>
      <c r="B15" s="257"/>
      <c r="C15" s="258">
        <f>Travel!C45-B15</f>
        <v>0</v>
      </c>
      <c r="D15" s="258">
        <f>Travel!C46</f>
        <v>0</v>
      </c>
      <c r="E15" s="258">
        <f t="shared" si="1"/>
        <v>0</v>
      </c>
      <c r="F15" s="8" t="str">
        <f t="shared" si="0"/>
        <v/>
      </c>
    </row>
    <row r="16" spans="1:8" ht="21" customHeight="1" x14ac:dyDescent="0.35">
      <c r="A16" s="18" t="s">
        <v>216</v>
      </c>
      <c r="B16" s="257"/>
      <c r="C16" s="258">
        <f>Equipment!G18-Summary!B16</f>
        <v>0</v>
      </c>
      <c r="D16" s="258">
        <f>Equipment!G19</f>
        <v>0</v>
      </c>
      <c r="E16" s="258">
        <f>SUM(B16:D16)</f>
        <v>0</v>
      </c>
      <c r="F16" s="8" t="str">
        <f t="shared" si="0"/>
        <v/>
      </c>
    </row>
    <row r="17" spans="1:7" ht="21" customHeight="1" x14ac:dyDescent="0.35">
      <c r="A17" s="18" t="s">
        <v>217</v>
      </c>
      <c r="B17" s="257"/>
      <c r="C17" s="258">
        <f>Supplies!E53-Summary!B17</f>
        <v>0</v>
      </c>
      <c r="D17" s="258">
        <f>Supplies!E54</f>
        <v>0</v>
      </c>
      <c r="E17" s="258">
        <f>SUM(B17:D17)</f>
        <v>0</v>
      </c>
      <c r="F17" s="8" t="str">
        <f t="shared" si="0"/>
        <v/>
      </c>
    </row>
    <row r="18" spans="1:7" ht="21" customHeight="1" x14ac:dyDescent="0.35">
      <c r="A18" s="18" t="s">
        <v>218</v>
      </c>
      <c r="B18" s="257"/>
      <c r="C18" s="258">
        <f>Contractual!J20-Summary!B18</f>
        <v>0</v>
      </c>
      <c r="D18" s="258">
        <f>Contractual!J21</f>
        <v>0</v>
      </c>
      <c r="E18" s="258">
        <f>SUM(B18:D18)</f>
        <v>0</v>
      </c>
      <c r="F18" s="8" t="str">
        <f t="shared" si="0"/>
        <v/>
      </c>
    </row>
    <row r="19" spans="1:7" ht="21" customHeight="1" thickBot="1" x14ac:dyDescent="0.4">
      <c r="A19" s="19" t="s">
        <v>219</v>
      </c>
      <c r="B19" s="259"/>
      <c r="C19" s="260">
        <f>Other!E64-Summary!B19</f>
        <v>0</v>
      </c>
      <c r="D19" s="260">
        <f>Other!E65</f>
        <v>0</v>
      </c>
      <c r="E19" s="260">
        <f>SUM(B19:D19)</f>
        <v>0</v>
      </c>
      <c r="F19" s="8" t="str">
        <f t="shared" si="0"/>
        <v/>
      </c>
    </row>
    <row r="20" spans="1:7" ht="21" customHeight="1" x14ac:dyDescent="0.35">
      <c r="A20" s="20" t="s">
        <v>220</v>
      </c>
      <c r="B20" s="261">
        <f>SUM(B13:B19)</f>
        <v>0</v>
      </c>
      <c r="C20" s="261">
        <f>SUM(C13:C19)</f>
        <v>0</v>
      </c>
      <c r="D20" s="261">
        <f>SUM(D13:D19)</f>
        <v>0</v>
      </c>
      <c r="E20" s="262">
        <f>SUM(E13:E19)</f>
        <v>0</v>
      </c>
      <c r="F20" s="8"/>
    </row>
    <row r="21" spans="1:7" ht="21" customHeight="1" thickBot="1" x14ac:dyDescent="0.4">
      <c r="A21" s="19" t="s">
        <v>89</v>
      </c>
      <c r="B21" s="259"/>
      <c r="C21" s="260">
        <f>Indirect!D80-Summary!B21</f>
        <v>0</v>
      </c>
      <c r="D21" s="260">
        <f>Indirect!D82</f>
        <v>0</v>
      </c>
      <c r="E21" s="260">
        <f>SUM(B21:D21)</f>
        <v>0</v>
      </c>
      <c r="F21" s="8" t="str">
        <f>IF(C21&lt;0, "System Agency Funds Requested cannot be greater than the sum of funds identified as Cash on the Category Detail page","")</f>
        <v/>
      </c>
    </row>
    <row r="22" spans="1:7" ht="15" thickBot="1" x14ac:dyDescent="0.4">
      <c r="A22" s="21" t="s">
        <v>221</v>
      </c>
      <c r="B22" s="263">
        <f>SUM(B20:B21)</f>
        <v>0</v>
      </c>
      <c r="C22" s="263">
        <f>SUM(C20:C21)</f>
        <v>0</v>
      </c>
      <c r="D22" s="263">
        <f>SUM(D20:D21)</f>
        <v>0</v>
      </c>
      <c r="E22" s="264">
        <f>SUM(E20:E21)</f>
        <v>0</v>
      </c>
    </row>
    <row r="23" spans="1:7" x14ac:dyDescent="0.35">
      <c r="A23" s="22"/>
      <c r="B23" s="23"/>
      <c r="C23" s="23"/>
      <c r="D23" s="23"/>
      <c r="E23" s="23"/>
    </row>
    <row r="24" spans="1:7" s="25" customFormat="1" ht="16" thickBot="1" x14ac:dyDescent="0.3">
      <c r="A24" s="24" t="s">
        <v>94</v>
      </c>
      <c r="B24" s="12"/>
      <c r="C24" s="12"/>
      <c r="D24" s="12"/>
      <c r="E24" s="12"/>
    </row>
    <row r="25" spans="1:7" s="25" customFormat="1" ht="15.5" x14ac:dyDescent="0.25">
      <c r="A25" s="26"/>
      <c r="B25" s="10"/>
      <c r="C25" s="10"/>
      <c r="D25" s="10"/>
      <c r="E25" s="10"/>
    </row>
    <row r="26" spans="1:7" s="25" customFormat="1" ht="14" x14ac:dyDescent="0.3">
      <c r="C26" s="27" t="s">
        <v>222</v>
      </c>
      <c r="D26" s="28" t="e">
        <f>Contractual!J22/Summary!B22</f>
        <v>#DIV/0!</v>
      </c>
      <c r="E26" s="23"/>
    </row>
    <row r="27" spans="1:7" x14ac:dyDescent="0.35">
      <c r="A27" s="29"/>
      <c r="B27" s="23"/>
      <c r="C27" s="23"/>
      <c r="D27" s="23"/>
      <c r="E27" s="23"/>
      <c r="G27" t="s">
        <v>223</v>
      </c>
    </row>
    <row r="28" spans="1:7" ht="16" thickBot="1" x14ac:dyDescent="0.4">
      <c r="A28" s="11" t="s">
        <v>96</v>
      </c>
      <c r="B28" s="12"/>
      <c r="C28" s="13"/>
      <c r="D28" s="13"/>
      <c r="E28" s="13"/>
    </row>
    <row r="29" spans="1:7" ht="15.5" x14ac:dyDescent="0.35">
      <c r="A29" s="14"/>
      <c r="B29" s="10"/>
    </row>
    <row r="30" spans="1:7" ht="15.5" x14ac:dyDescent="0.35">
      <c r="A30" s="14"/>
      <c r="B30" s="10"/>
    </row>
    <row r="31" spans="1:7" x14ac:dyDescent="0.35">
      <c r="B31" s="30" t="s">
        <v>224</v>
      </c>
      <c r="C31" s="174"/>
      <c r="E31" s="32" t="s">
        <v>225</v>
      </c>
      <c r="F31" s="31" t="str">
        <f>IF(C31&gt;0,(C22+D22)/B22,"")</f>
        <v/>
      </c>
    </row>
    <row r="32" spans="1:7" ht="15.5" x14ac:dyDescent="0.35">
      <c r="B32" s="14"/>
      <c r="C32" s="10"/>
      <c r="D32" s="33"/>
      <c r="E32" s="33"/>
    </row>
    <row r="33" spans="1:7" x14ac:dyDescent="0.35">
      <c r="B33" s="30" t="s">
        <v>226</v>
      </c>
      <c r="C33" s="265" t="str">
        <f>IF(C31&gt;0,C31*B22,"")</f>
        <v/>
      </c>
      <c r="E33" s="32" t="s">
        <v>227</v>
      </c>
      <c r="F33" s="265" t="str">
        <f>IF(C31&gt;0,C22+D22,"")</f>
        <v/>
      </c>
      <c r="G33" s="8" t="str">
        <f>IF(F33&lt;C33,"Required Match for contract has not been met","")</f>
        <v/>
      </c>
    </row>
    <row r="34" spans="1:7" ht="15.5" x14ac:dyDescent="0.35">
      <c r="A34" s="14"/>
      <c r="B34" s="10"/>
    </row>
    <row r="35" spans="1:7" x14ac:dyDescent="0.35">
      <c r="B35" s="34" t="s">
        <v>228</v>
      </c>
    </row>
    <row r="36" spans="1:7" ht="14.25" customHeight="1" x14ac:dyDescent="0.35">
      <c r="B36" s="384"/>
      <c r="C36" s="385"/>
      <c r="D36" s="385"/>
      <c r="E36" s="385"/>
      <c r="F36" s="386"/>
    </row>
    <row r="37" spans="1:7" x14ac:dyDescent="0.35">
      <c r="B37" s="387"/>
      <c r="C37" s="388"/>
      <c r="D37" s="388"/>
      <c r="E37" s="388"/>
      <c r="F37" s="389"/>
    </row>
    <row r="38" spans="1:7" x14ac:dyDescent="0.35">
      <c r="B38" s="387"/>
      <c r="C38" s="388"/>
      <c r="D38" s="388"/>
      <c r="E38" s="388"/>
      <c r="F38" s="389"/>
    </row>
    <row r="39" spans="1:7" x14ac:dyDescent="0.35">
      <c r="B39" s="387"/>
      <c r="C39" s="388"/>
      <c r="D39" s="388"/>
      <c r="E39" s="388"/>
      <c r="F39" s="389"/>
    </row>
    <row r="40" spans="1:7" x14ac:dyDescent="0.35">
      <c r="B40" s="387"/>
      <c r="C40" s="388"/>
      <c r="D40" s="388"/>
      <c r="E40" s="388"/>
      <c r="F40" s="389"/>
    </row>
    <row r="41" spans="1:7" ht="15.75" customHeight="1" x14ac:dyDescent="0.35">
      <c r="B41" s="390"/>
      <c r="C41" s="391"/>
      <c r="D41" s="391"/>
      <c r="E41" s="391"/>
      <c r="F41" s="392"/>
    </row>
    <row r="42" spans="1:7" x14ac:dyDescent="0.35">
      <c r="B42" s="35" t="s">
        <v>229</v>
      </c>
      <c r="D42" s="33"/>
      <c r="E42" s="33"/>
      <c r="F42" s="33"/>
    </row>
    <row r="43" spans="1:7" ht="14.25" customHeight="1" x14ac:dyDescent="0.35">
      <c r="B43" s="384"/>
      <c r="C43" s="385"/>
      <c r="D43" s="385"/>
      <c r="E43" s="385"/>
      <c r="F43" s="386"/>
    </row>
    <row r="44" spans="1:7" x14ac:dyDescent="0.35">
      <c r="B44" s="387"/>
      <c r="C44" s="388"/>
      <c r="D44" s="388"/>
      <c r="E44" s="388"/>
      <c r="F44" s="389"/>
    </row>
    <row r="45" spans="1:7" x14ac:dyDescent="0.35">
      <c r="B45" s="387"/>
      <c r="C45" s="388"/>
      <c r="D45" s="388"/>
      <c r="E45" s="388"/>
      <c r="F45" s="389"/>
    </row>
    <row r="46" spans="1:7" x14ac:dyDescent="0.35">
      <c r="B46" s="387"/>
      <c r="C46" s="388"/>
      <c r="D46" s="388"/>
      <c r="E46" s="388"/>
      <c r="F46" s="389"/>
    </row>
    <row r="47" spans="1:7" x14ac:dyDescent="0.35">
      <c r="B47" s="387"/>
      <c r="C47" s="388"/>
      <c r="D47" s="388"/>
      <c r="E47" s="388"/>
      <c r="F47" s="389"/>
    </row>
    <row r="48" spans="1:7" x14ac:dyDescent="0.35">
      <c r="B48" s="387"/>
      <c r="C48" s="388"/>
      <c r="D48" s="388"/>
      <c r="E48" s="388"/>
      <c r="F48" s="389"/>
    </row>
    <row r="49" spans="1:6" x14ac:dyDescent="0.35">
      <c r="A49" s="10"/>
      <c r="B49" s="390"/>
      <c r="C49" s="391"/>
      <c r="D49" s="391"/>
      <c r="E49" s="391"/>
      <c r="F49" s="392"/>
    </row>
    <row r="50" spans="1:6" ht="16" thickBot="1" x14ac:dyDescent="0.4">
      <c r="A50" s="11" t="s">
        <v>100</v>
      </c>
      <c r="B50" s="12"/>
      <c r="C50" s="13"/>
      <c r="D50" s="13"/>
      <c r="E50" s="13"/>
    </row>
    <row r="51" spans="1:6" ht="15.5" x14ac:dyDescent="0.35">
      <c r="A51" s="14"/>
      <c r="B51" s="10"/>
    </row>
    <row r="52" spans="1:6" ht="15.5" x14ac:dyDescent="0.35">
      <c r="A52" s="14"/>
      <c r="B52" s="10"/>
    </row>
    <row r="53" spans="1:6" x14ac:dyDescent="0.35">
      <c r="B53" s="36" t="s">
        <v>230</v>
      </c>
      <c r="C53" s="266"/>
      <c r="E53" s="10"/>
    </row>
    <row r="54" spans="1:6" x14ac:dyDescent="0.35">
      <c r="C54" s="37"/>
      <c r="D54" s="37"/>
    </row>
    <row r="56" spans="1:6" x14ac:dyDescent="0.35">
      <c r="B56" s="34" t="s">
        <v>231</v>
      </c>
    </row>
    <row r="57" spans="1:6" ht="14.25" customHeight="1" x14ac:dyDescent="0.35">
      <c r="B57" s="384"/>
      <c r="C57" s="385"/>
      <c r="D57" s="385"/>
      <c r="E57" s="385"/>
      <c r="F57" s="386"/>
    </row>
    <row r="58" spans="1:6" x14ac:dyDescent="0.35">
      <c r="B58" s="387"/>
      <c r="C58" s="388"/>
      <c r="D58" s="388"/>
      <c r="E58" s="388"/>
      <c r="F58" s="389"/>
    </row>
    <row r="59" spans="1:6" x14ac:dyDescent="0.35">
      <c r="B59" s="387"/>
      <c r="C59" s="388"/>
      <c r="D59" s="388"/>
      <c r="E59" s="388"/>
      <c r="F59" s="389"/>
    </row>
    <row r="60" spans="1:6" x14ac:dyDescent="0.35">
      <c r="B60" s="387"/>
      <c r="C60" s="388"/>
      <c r="D60" s="388"/>
      <c r="E60" s="388"/>
      <c r="F60" s="389"/>
    </row>
    <row r="61" spans="1:6" x14ac:dyDescent="0.35">
      <c r="B61" s="387"/>
      <c r="C61" s="388"/>
      <c r="D61" s="388"/>
      <c r="E61" s="388"/>
      <c r="F61" s="389"/>
    </row>
    <row r="62" spans="1:6" ht="15.5" x14ac:dyDescent="0.35">
      <c r="A62" s="14"/>
      <c r="B62" s="390"/>
      <c r="C62" s="391"/>
      <c r="D62" s="391"/>
      <c r="E62" s="391"/>
      <c r="F62" s="392"/>
    </row>
    <row r="63" spans="1:6" ht="15.5" x14ac:dyDescent="0.35">
      <c r="A63" s="14"/>
      <c r="B63" s="10"/>
    </row>
    <row r="64" spans="1:6" ht="16" thickBot="1" x14ac:dyDescent="0.4">
      <c r="A64" s="24" t="s">
        <v>103</v>
      </c>
      <c r="B64" s="38"/>
      <c r="C64" s="13"/>
      <c r="D64" s="13"/>
      <c r="E64" s="13"/>
    </row>
    <row r="65" spans="1:5" x14ac:dyDescent="0.35">
      <c r="A65" s="39"/>
      <c r="B65" s="40"/>
      <c r="C65" s="41"/>
      <c r="D65" s="41"/>
      <c r="E65" s="41"/>
    </row>
    <row r="66" spans="1:5" x14ac:dyDescent="0.35">
      <c r="A66" s="42"/>
      <c r="B66" s="43"/>
      <c r="D66" s="41"/>
      <c r="E66" s="41"/>
    </row>
    <row r="67" spans="1:5" x14ac:dyDescent="0.35">
      <c r="B67" s="44" t="s">
        <v>232</v>
      </c>
      <c r="C67" s="267">
        <v>0</v>
      </c>
      <c r="D67" s="41"/>
      <c r="E67" s="41"/>
    </row>
    <row r="68" spans="1:5" x14ac:dyDescent="0.35">
      <c r="B68" s="44" t="s">
        <v>233</v>
      </c>
      <c r="C68" s="267">
        <v>0</v>
      </c>
      <c r="D68" s="41"/>
      <c r="E68" s="41"/>
    </row>
    <row r="69" spans="1:5" x14ac:dyDescent="0.35">
      <c r="B69" s="44" t="s">
        <v>234</v>
      </c>
      <c r="C69" s="267">
        <v>0</v>
      </c>
      <c r="D69" s="41"/>
      <c r="E69" s="41"/>
    </row>
    <row r="70" spans="1:5" x14ac:dyDescent="0.35">
      <c r="B70" s="44" t="s">
        <v>235</v>
      </c>
      <c r="C70" s="267">
        <v>0</v>
      </c>
      <c r="D70" s="41"/>
      <c r="E70" s="41"/>
    </row>
    <row r="71" spans="1:5" x14ac:dyDescent="0.35">
      <c r="B71" s="45" t="s">
        <v>236</v>
      </c>
      <c r="C71" s="265">
        <f>SUM(C67:C70)</f>
        <v>0</v>
      </c>
      <c r="D71" s="41"/>
      <c r="E71" s="41"/>
    </row>
    <row r="72" spans="1:5" x14ac:dyDescent="0.35">
      <c r="A72" s="42"/>
      <c r="B72" s="42"/>
    </row>
    <row r="100" spans="1:1" x14ac:dyDescent="0.35">
      <c r="A100" s="156"/>
    </row>
    <row r="101" spans="1:1" x14ac:dyDescent="0.35">
      <c r="A101" s="156"/>
    </row>
    <row r="102" spans="1:1" x14ac:dyDescent="0.35">
      <c r="A102" s="156"/>
    </row>
    <row r="103" spans="1:1" x14ac:dyDescent="0.35">
      <c r="A103" s="156"/>
    </row>
    <row r="104" spans="1:1" x14ac:dyDescent="0.35">
      <c r="A104" s="156"/>
    </row>
    <row r="105" spans="1:1" x14ac:dyDescent="0.35">
      <c r="A105" s="156"/>
    </row>
    <row r="106" spans="1:1" x14ac:dyDescent="0.35">
      <c r="A106" s="156"/>
    </row>
    <row r="107" spans="1:1" x14ac:dyDescent="0.35">
      <c r="A107" s="156"/>
    </row>
    <row r="108" spans="1:1" x14ac:dyDescent="0.35">
      <c r="A108" s="156"/>
    </row>
    <row r="109" spans="1:1" x14ac:dyDescent="0.35">
      <c r="A109" s="156"/>
    </row>
    <row r="110" spans="1:1" x14ac:dyDescent="0.35">
      <c r="A110" s="156"/>
    </row>
    <row r="111" spans="1:1" x14ac:dyDescent="0.35">
      <c r="A111" s="156"/>
    </row>
    <row r="112" spans="1:1" x14ac:dyDescent="0.35">
      <c r="A112" s="156"/>
    </row>
    <row r="201" spans="1:1" x14ac:dyDescent="0.35">
      <c r="A201" t="s">
        <v>138</v>
      </c>
    </row>
    <row r="203" spans="1:1" x14ac:dyDescent="0.35">
      <c r="A203" s="178"/>
    </row>
    <row r="204" spans="1:1" x14ac:dyDescent="0.35">
      <c r="A204" s="179">
        <v>0.05</v>
      </c>
    </row>
    <row r="205" spans="1:1" x14ac:dyDescent="0.35">
      <c r="A205" s="179">
        <v>0.1</v>
      </c>
    </row>
    <row r="206" spans="1:1" x14ac:dyDescent="0.35">
      <c r="A206" s="179">
        <v>0.15</v>
      </c>
    </row>
    <row r="207" spans="1:1" x14ac:dyDescent="0.35">
      <c r="A207" s="179">
        <v>0.2</v>
      </c>
    </row>
    <row r="208" spans="1:1" x14ac:dyDescent="0.35">
      <c r="A208" s="179">
        <v>0.25</v>
      </c>
    </row>
  </sheetData>
  <sheetProtection algorithmName="SHA-512" hashValue="XVTBpnX/U+G1zex8I7jbv6Arc8SX3yKYwfoH6gUuKZmmTISat0JFJ/VgJTPy7ZzZF07TskSZMLjiaLq7Jl/QkQ==" saltValue="tU/iovSduxyHAW6298hXag==" spinCount="100000" sheet="1" objects="1" scenarios="1"/>
  <mergeCells count="8">
    <mergeCell ref="C1:H1"/>
    <mergeCell ref="B57:F62"/>
    <mergeCell ref="A2:F2"/>
    <mergeCell ref="B4:D4"/>
    <mergeCell ref="B5:D5"/>
    <mergeCell ref="B6:D6"/>
    <mergeCell ref="B36:F41"/>
    <mergeCell ref="B43:F49"/>
  </mergeCells>
  <dataValidations count="2">
    <dataValidation showInputMessage="1" showErrorMessage="1" sqref="B7:B8" xr:uid="{00000000-0002-0000-0700-000000000000}"/>
    <dataValidation type="list" showInputMessage="1" showErrorMessage="1" sqref="C31" xr:uid="{00000000-0002-0000-0700-000001000000}">
      <formula1>$A$203:$A$208</formula1>
    </dataValidation>
  </dataValidations>
  <pageMargins left="0.7" right="0.7" top="0.75" bottom="0.75" header="0.3" footer="0.3"/>
  <pageSetup scale="60" orientation="portrait" r:id="rId1"/>
  <rowBreaks count="1" manualBreakCount="1">
    <brk id="27"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ersionNotes xmlns="9ceba523-5855-4f72-9660-4ed6dcb8e3f5">updated 10/31/2024 to lock the cells per CQC</VersionNote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8E12639FBE954C8EAFDC150B248630" ma:contentTypeVersion="7" ma:contentTypeDescription="Create a new document." ma:contentTypeScope="" ma:versionID="aedaa665d38d61e88ba7843504f9a9e1">
  <xsd:schema xmlns:xsd="http://www.w3.org/2001/XMLSchema" xmlns:xs="http://www.w3.org/2001/XMLSchema" xmlns:p="http://schemas.microsoft.com/office/2006/metadata/properties" xmlns:ns2="9ceba523-5855-4f72-9660-4ed6dcb8e3f5" xmlns:ns3="08482817-7652-4c13-b3b0-c41ee2f462a4" targetNamespace="http://schemas.microsoft.com/office/2006/metadata/properties" ma:root="true" ma:fieldsID="d5490dbdaafc50715aa804cc2acc7c23" ns2:_="" ns3:_="">
    <xsd:import namespace="9ceba523-5855-4f72-9660-4ed6dcb8e3f5"/>
    <xsd:import namespace="08482817-7652-4c13-b3b0-c41ee2f462a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VersionNote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eba523-5855-4f72-9660-4ed6dcb8e3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VersionNotes" ma:index="14" ma:displayName="Version Notes" ma:description="Version Control Tracking" ma:format="Dropdown" ma:internalName="Version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482817-7652-4c13-b3b0-c41ee2f462a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FA2F54-4612-4764-8CD4-BAC024FFD6B1}">
  <ds:schemaRefs>
    <ds:schemaRef ds:uri="http://schemas.microsoft.com/office/2006/metadata/properties"/>
    <ds:schemaRef ds:uri="9ceba523-5855-4f72-9660-4ed6dcb8e3f5"/>
    <ds:schemaRef ds:uri="08482817-7652-4c13-b3b0-c41ee2f462a4"/>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terms/"/>
    <ds:schemaRef ds:uri="http://purl.org/dc/elements/1.1/"/>
    <ds:schemaRef ds:uri="http://www.w3.org/XML/1998/namespace"/>
  </ds:schemaRefs>
</ds:datastoreItem>
</file>

<file path=customXml/itemProps2.xml><?xml version="1.0" encoding="utf-8"?>
<ds:datastoreItem xmlns:ds="http://schemas.openxmlformats.org/officeDocument/2006/customXml" ds:itemID="{39908D74-C100-42B7-AAB4-32F7AB7063DE}">
  <ds:schemaRefs>
    <ds:schemaRef ds:uri="http://schemas.microsoft.com/sharepoint/v3/contenttype/forms"/>
  </ds:schemaRefs>
</ds:datastoreItem>
</file>

<file path=customXml/itemProps3.xml><?xml version="1.0" encoding="utf-8"?>
<ds:datastoreItem xmlns:ds="http://schemas.openxmlformats.org/officeDocument/2006/customXml" ds:itemID="{D82B7DE6-1DE0-4FD3-8467-714A828AE1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eba523-5855-4f72-9660-4ed6dcb8e3f5"/>
    <ds:schemaRef ds:uri="08482817-7652-4c13-b3b0-c41ee2f462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Personnel</vt:lpstr>
      <vt:lpstr>Travel</vt:lpstr>
      <vt:lpstr>Equipment</vt:lpstr>
      <vt:lpstr>Supplies</vt:lpstr>
      <vt:lpstr>Contractual</vt:lpstr>
      <vt:lpstr>Other</vt:lpstr>
      <vt:lpstr>Indirect</vt:lpstr>
      <vt:lpstr>Summary</vt:lpstr>
      <vt:lpstr>Contractual!Print_Area</vt:lpstr>
      <vt:lpstr>Equipment!Print_Area</vt:lpstr>
      <vt:lpstr>Indirect!Print_Area</vt:lpstr>
      <vt:lpstr>Other!Print_Area</vt:lpstr>
      <vt:lpstr>Personnel!Print_Area</vt:lpstr>
      <vt:lpstr>Summary!Print_Area</vt:lpstr>
      <vt:lpstr>Supplies!Print_Area</vt:lpstr>
      <vt:lpstr>Travel!Print_Area</vt:lpstr>
    </vt:vector>
  </TitlesOfParts>
  <Manager/>
  <Company>DSHS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Sullivant,Duane (DSHS)</dc:creator>
  <cp:keywords/>
  <dc:description/>
  <cp:lastModifiedBy>Rivers,Michele (HHSC)</cp:lastModifiedBy>
  <cp:revision/>
  <dcterms:created xsi:type="dcterms:W3CDTF">2013-02-07T19:57:33Z</dcterms:created>
  <dcterms:modified xsi:type="dcterms:W3CDTF">2025-01-08T14:22:58Z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0x0101006A8E12639FBE954C8EAFDC150B248630</vt:lpwstr>
  </property>
  <property fmtid="{D5CDD505-2E9C-101B-9397-08002B2CF9AE}" pid="3" name="_dlc_DocIdItemGuid">
    <vt:lpwstr>93e4c66f-4214-450f-9435-2b11f76d3807</vt:lpwstr>
  </property>
</Properties>
</file>