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tiffany_sloane_hhs_texas_gov/Documents/SB 30 RFA/"/>
    </mc:Choice>
  </mc:AlternateContent>
  <xr:revisionPtr revIDLastSave="0" documentId="8_{4DD5AF2D-D2DF-420A-872C-E202AFD50374}" xr6:coauthVersionLast="47" xr6:coauthVersionMax="47" xr10:uidLastSave="{00000000-0000-0000-0000-000000000000}"/>
  <bookViews>
    <workbookView xWindow="-120" yWindow="-120" windowWidth="29040" windowHeight="15720" tabRatio="639" xr2:uid="{3211549A-5733-48C8-9A2F-642FB5BD4103}"/>
  </bookViews>
  <sheets>
    <sheet name="Criteria 3.1 (2(b))" sheetId="1" r:id="rId1"/>
    <sheet name="Population Data from Tx Census" sheetId="7" r:id="rId2"/>
    <sheet name="Gen. &amp; Spec. Hosp 10.23 " sheetId="6" r:id="rId3"/>
    <sheet name="Psych Hospital 10.2.2023" sheetId="5" r:id="rId4"/>
    <sheet name="Licensed Psych Beds By County" sheetId="3" r:id="rId5"/>
  </sheets>
  <definedNames>
    <definedName name="_Fill" hidden="1">#REF!</definedName>
    <definedName name="_xlnm._FilterDatabase" localSheetId="0" hidden="1">'Criteria 3.1 (2(b))'!$A$4:$N$495</definedName>
    <definedName name="_xlnm._FilterDatabase" localSheetId="2" hidden="1">'Gen. &amp; Spec. Hosp 10.23 '!$A$4:$AG$778</definedName>
    <definedName name="_xlnm._FilterDatabase" localSheetId="4" hidden="1">'Licensed Psych Beds By County'!$A$7:$E$190</definedName>
    <definedName name="_xlnm._FilterDatabase" localSheetId="1" hidden="1">'Population Data from Tx Census'!$A$6:$BW$6</definedName>
    <definedName name="_xlnm._FilterDatabase" localSheetId="3" hidden="1">'Psych Hospital 10.2.2023'!$A$4:$P$65</definedName>
    <definedName name="ccccc" hidden="1">#REF!</definedName>
    <definedName name="_xlnm.Print_Area" localSheetId="4">'Licensed Psych Beds By County'!$A$4:$E$190</definedName>
    <definedName name="_xlnm.Print_Titles" localSheetId="0">'Criteria 3.1 (2(b))'!$1:$4</definedName>
    <definedName name="_xlnm.Print_Titles" localSheetId="1">'Population Data from Tx Census'!$D:$D,'Population Data from Tx Census'!$3:$6</definedName>
    <definedName name="Q02a___Rebasing_TPI_Rural_Cnt">#REF!</definedName>
  </definedName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5" i="1"/>
  <c r="D190" i="3"/>
  <c r="C8" i="3"/>
  <c r="D8" i="3" s="1"/>
  <c r="C10" i="3"/>
  <c r="D10" i="3" s="1"/>
  <c r="C17" i="3"/>
  <c r="D17" i="3" s="1"/>
  <c r="C18" i="3"/>
  <c r="D18" i="3" s="1"/>
  <c r="C20" i="3"/>
  <c r="D20" i="3" s="1"/>
  <c r="C24" i="3"/>
  <c r="D24" i="3" s="1"/>
  <c r="C29" i="3"/>
  <c r="D29" i="3" s="1"/>
  <c r="C31" i="3"/>
  <c r="D31" i="3" s="1"/>
  <c r="C39" i="3"/>
  <c r="D39" i="3" s="1"/>
  <c r="C50" i="3"/>
  <c r="D50" i="3" s="1"/>
  <c r="C53" i="3"/>
  <c r="D53" i="3" s="1"/>
  <c r="C54" i="3"/>
  <c r="D54" i="3" s="1"/>
  <c r="C58" i="3"/>
  <c r="D58" i="3" s="1"/>
  <c r="C66" i="3"/>
  <c r="D66" i="3" s="1"/>
  <c r="C70" i="3"/>
  <c r="D70" i="3" s="1"/>
  <c r="C73" i="3"/>
  <c r="D73" i="3" s="1"/>
  <c r="C74" i="3"/>
  <c r="D74" i="3" s="1"/>
  <c r="C75" i="3"/>
  <c r="D75" i="3" s="1"/>
  <c r="C78" i="3"/>
  <c r="D78" i="3" s="1"/>
  <c r="C83" i="3"/>
  <c r="D83" i="3" s="1"/>
  <c r="C87" i="3"/>
  <c r="D87" i="3" s="1"/>
  <c r="C90" i="3"/>
  <c r="D90" i="3" s="1"/>
  <c r="C96" i="3"/>
  <c r="D96" i="3" s="1"/>
  <c r="C97" i="3"/>
  <c r="D97" i="3" s="1"/>
  <c r="C102" i="3"/>
  <c r="D102" i="3" s="1"/>
  <c r="C103" i="3"/>
  <c r="D103" i="3" s="1"/>
  <c r="C117" i="3"/>
  <c r="D117" i="3" s="1"/>
  <c r="C119" i="3"/>
  <c r="D119" i="3" s="1"/>
  <c r="C123" i="3"/>
  <c r="D123" i="3" s="1"/>
  <c r="C126" i="3"/>
  <c r="D126" i="3" s="1"/>
  <c r="C128" i="3"/>
  <c r="D128" i="3" s="1"/>
  <c r="C131" i="3"/>
  <c r="D131" i="3" s="1"/>
  <c r="C133" i="3"/>
  <c r="D133" i="3" s="1"/>
  <c r="C136" i="3"/>
  <c r="D136" i="3" s="1"/>
  <c r="C140" i="3"/>
  <c r="D140" i="3" s="1"/>
  <c r="C144" i="3"/>
  <c r="D144" i="3" s="1"/>
  <c r="C163" i="3"/>
  <c r="D163" i="3" s="1"/>
  <c r="C164" i="3"/>
  <c r="D164" i="3" s="1"/>
  <c r="C168" i="3"/>
  <c r="D168" i="3" s="1"/>
  <c r="C167" i="3"/>
  <c r="D167" i="3" s="1"/>
  <c r="C169" i="3"/>
  <c r="D169" i="3" s="1"/>
  <c r="C174" i="3"/>
  <c r="D174" i="3" s="1"/>
  <c r="C181" i="3"/>
  <c r="D181" i="3" s="1"/>
  <c r="C183" i="3"/>
  <c r="D183" i="3" s="1"/>
  <c r="C186" i="3"/>
  <c r="D186" i="3" s="1"/>
  <c r="C9" i="3"/>
  <c r="D9" i="3" s="1"/>
  <c r="C11" i="3"/>
  <c r="D11" i="3" s="1"/>
  <c r="C12" i="3"/>
  <c r="D12" i="3" s="1"/>
  <c r="C13" i="3"/>
  <c r="D13" i="3" s="1"/>
  <c r="C14" i="3"/>
  <c r="D14" i="3" s="1"/>
  <c r="C15" i="3"/>
  <c r="D15" i="3" s="1"/>
  <c r="C16" i="3"/>
  <c r="D16" i="3" s="1"/>
  <c r="C19" i="3"/>
  <c r="D19" i="3" s="1"/>
  <c r="C21" i="3"/>
  <c r="D21" i="3" s="1"/>
  <c r="C22" i="3"/>
  <c r="D22" i="3" s="1"/>
  <c r="C23" i="3"/>
  <c r="D23" i="3" s="1"/>
  <c r="C25" i="3"/>
  <c r="D25" i="3" s="1"/>
  <c r="C26" i="3"/>
  <c r="D26" i="3" s="1"/>
  <c r="C27" i="3"/>
  <c r="D27" i="3" s="1"/>
  <c r="C28" i="3"/>
  <c r="D28" i="3" s="1"/>
  <c r="C30" i="3"/>
  <c r="D30" i="3" s="1"/>
  <c r="C32" i="3"/>
  <c r="D32" i="3" s="1"/>
  <c r="C33" i="3"/>
  <c r="D33" i="3" s="1"/>
  <c r="C34" i="3"/>
  <c r="D34" i="3" s="1"/>
  <c r="C35" i="3"/>
  <c r="D35" i="3" s="1"/>
  <c r="C36" i="3"/>
  <c r="D36" i="3" s="1"/>
  <c r="C37" i="3"/>
  <c r="D37" i="3" s="1"/>
  <c r="C38" i="3"/>
  <c r="D38" i="3" s="1"/>
  <c r="C40" i="3"/>
  <c r="D40" i="3" s="1"/>
  <c r="C41" i="3"/>
  <c r="D41" i="3" s="1"/>
  <c r="C42" i="3"/>
  <c r="D42" i="3" s="1"/>
  <c r="C43" i="3"/>
  <c r="D43" i="3" s="1"/>
  <c r="C44" i="3"/>
  <c r="D44" i="3" s="1"/>
  <c r="C45" i="3"/>
  <c r="D45" i="3" s="1"/>
  <c r="C46" i="3"/>
  <c r="D46" i="3" s="1"/>
  <c r="C47" i="3"/>
  <c r="D47" i="3" s="1"/>
  <c r="C48" i="3"/>
  <c r="D48" i="3" s="1"/>
  <c r="C49" i="3"/>
  <c r="D49" i="3" s="1"/>
  <c r="C51" i="3"/>
  <c r="D51" i="3" s="1"/>
  <c r="C52" i="3"/>
  <c r="D52" i="3" s="1"/>
  <c r="C55" i="3"/>
  <c r="D55" i="3" s="1"/>
  <c r="C56" i="3"/>
  <c r="D56" i="3" s="1"/>
  <c r="C57" i="3"/>
  <c r="D57" i="3" s="1"/>
  <c r="C59" i="3"/>
  <c r="D59" i="3" s="1"/>
  <c r="C60" i="3"/>
  <c r="D60" i="3" s="1"/>
  <c r="C61" i="3"/>
  <c r="D61" i="3" s="1"/>
  <c r="C62" i="3"/>
  <c r="D62" i="3" s="1"/>
  <c r="C63" i="3"/>
  <c r="D63" i="3" s="1"/>
  <c r="C64" i="3"/>
  <c r="D64" i="3" s="1"/>
  <c r="C65" i="3"/>
  <c r="D65" i="3" s="1"/>
  <c r="C67" i="3"/>
  <c r="D67" i="3" s="1"/>
  <c r="C68" i="3"/>
  <c r="D68" i="3" s="1"/>
  <c r="C69" i="3"/>
  <c r="D69" i="3" s="1"/>
  <c r="C71" i="3"/>
  <c r="D71" i="3" s="1"/>
  <c r="C72" i="3"/>
  <c r="D72" i="3" s="1"/>
  <c r="C76" i="3"/>
  <c r="D76" i="3" s="1"/>
  <c r="C77" i="3"/>
  <c r="D77" i="3" s="1"/>
  <c r="C79" i="3"/>
  <c r="D79" i="3" s="1"/>
  <c r="C80" i="3"/>
  <c r="D80" i="3" s="1"/>
  <c r="C81" i="3"/>
  <c r="D81" i="3" s="1"/>
  <c r="C82" i="3"/>
  <c r="D82" i="3" s="1"/>
  <c r="C84" i="3"/>
  <c r="D84" i="3" s="1"/>
  <c r="C85" i="3"/>
  <c r="D85" i="3" s="1"/>
  <c r="C86" i="3"/>
  <c r="D86" i="3" s="1"/>
  <c r="C88" i="3"/>
  <c r="D88" i="3" s="1"/>
  <c r="C89" i="3"/>
  <c r="D89" i="3" s="1"/>
  <c r="C91" i="3"/>
  <c r="D91" i="3" s="1"/>
  <c r="C92" i="3"/>
  <c r="D92" i="3" s="1"/>
  <c r="C93" i="3"/>
  <c r="D93" i="3" s="1"/>
  <c r="C94" i="3"/>
  <c r="D94" i="3" s="1"/>
  <c r="C95" i="3"/>
  <c r="D95" i="3" s="1"/>
  <c r="C98" i="3"/>
  <c r="D98" i="3" s="1"/>
  <c r="C99" i="3"/>
  <c r="D99" i="3" s="1"/>
  <c r="C100" i="3"/>
  <c r="D100" i="3" s="1"/>
  <c r="C101" i="3"/>
  <c r="D101" i="3" s="1"/>
  <c r="C104" i="3"/>
  <c r="D104" i="3" s="1"/>
  <c r="C105" i="3"/>
  <c r="D105" i="3" s="1"/>
  <c r="C106" i="3"/>
  <c r="D106" i="3" s="1"/>
  <c r="C107" i="3"/>
  <c r="D107" i="3" s="1"/>
  <c r="C108" i="3"/>
  <c r="D108" i="3" s="1"/>
  <c r="C109" i="3"/>
  <c r="D109" i="3" s="1"/>
  <c r="C110" i="3"/>
  <c r="D110" i="3" s="1"/>
  <c r="C111" i="3"/>
  <c r="D111" i="3" s="1"/>
  <c r="C112" i="3"/>
  <c r="D112" i="3" s="1"/>
  <c r="C113" i="3"/>
  <c r="D113" i="3" s="1"/>
  <c r="C114" i="3"/>
  <c r="D114" i="3" s="1"/>
  <c r="C115" i="3"/>
  <c r="D115" i="3" s="1"/>
  <c r="C116" i="3"/>
  <c r="D116" i="3" s="1"/>
  <c r="C118" i="3"/>
  <c r="D118" i="3" s="1"/>
  <c r="C120" i="3"/>
  <c r="D120" i="3" s="1"/>
  <c r="C121" i="3"/>
  <c r="D121" i="3" s="1"/>
  <c r="C122" i="3"/>
  <c r="D122" i="3" s="1"/>
  <c r="C124" i="3"/>
  <c r="D124" i="3" s="1"/>
  <c r="C125" i="3"/>
  <c r="D125" i="3" s="1"/>
  <c r="C127" i="3"/>
  <c r="D127" i="3" s="1"/>
  <c r="C129" i="3"/>
  <c r="D129" i="3" s="1"/>
  <c r="C130" i="3"/>
  <c r="D130" i="3" s="1"/>
  <c r="C132" i="3"/>
  <c r="D132" i="3" s="1"/>
  <c r="C134" i="3"/>
  <c r="D134" i="3" s="1"/>
  <c r="C135" i="3"/>
  <c r="D135" i="3" s="1"/>
  <c r="C137" i="3"/>
  <c r="D137" i="3" s="1"/>
  <c r="C138" i="3"/>
  <c r="D138" i="3" s="1"/>
  <c r="C139" i="3"/>
  <c r="D139" i="3" s="1"/>
  <c r="C141" i="3"/>
  <c r="D141" i="3" s="1"/>
  <c r="C142" i="3"/>
  <c r="D142" i="3" s="1"/>
  <c r="C143" i="3"/>
  <c r="D143" i="3" s="1"/>
  <c r="C145" i="3"/>
  <c r="D145" i="3" s="1"/>
  <c r="C146" i="3"/>
  <c r="D146" i="3" s="1"/>
  <c r="C147" i="3"/>
  <c r="D147" i="3" s="1"/>
  <c r="C148" i="3"/>
  <c r="D148" i="3" s="1"/>
  <c r="C149" i="3"/>
  <c r="D149" i="3" s="1"/>
  <c r="C150" i="3"/>
  <c r="D150" i="3" s="1"/>
  <c r="C151" i="3"/>
  <c r="D151" i="3" s="1"/>
  <c r="C152" i="3"/>
  <c r="D152" i="3" s="1"/>
  <c r="C153" i="3"/>
  <c r="D153" i="3" s="1"/>
  <c r="C154" i="3"/>
  <c r="D154" i="3" s="1"/>
  <c r="C155" i="3"/>
  <c r="D155" i="3" s="1"/>
  <c r="C156" i="3"/>
  <c r="D156" i="3" s="1"/>
  <c r="C157" i="3"/>
  <c r="D157" i="3" s="1"/>
  <c r="C158" i="3"/>
  <c r="D158" i="3" s="1"/>
  <c r="C159" i="3"/>
  <c r="D159" i="3" s="1"/>
  <c r="C160" i="3"/>
  <c r="D160" i="3" s="1"/>
  <c r="C161" i="3"/>
  <c r="D161" i="3" s="1"/>
  <c r="C162" i="3"/>
  <c r="D162" i="3" s="1"/>
  <c r="C165" i="3"/>
  <c r="D165" i="3" s="1"/>
  <c r="C166" i="3"/>
  <c r="D166" i="3" s="1"/>
  <c r="C170" i="3"/>
  <c r="D170" i="3" s="1"/>
  <c r="C171" i="3"/>
  <c r="D171" i="3" s="1"/>
  <c r="C172" i="3"/>
  <c r="D172" i="3" s="1"/>
  <c r="C173" i="3"/>
  <c r="D173" i="3" s="1"/>
  <c r="C175" i="3"/>
  <c r="D175" i="3" s="1"/>
  <c r="C176" i="3"/>
  <c r="D176" i="3" s="1"/>
  <c r="C177" i="3"/>
  <c r="D177" i="3" s="1"/>
  <c r="C178" i="3"/>
  <c r="D178" i="3" s="1"/>
  <c r="C179" i="3"/>
  <c r="D179" i="3" s="1"/>
  <c r="C180" i="3"/>
  <c r="D180" i="3" s="1"/>
  <c r="C182" i="3"/>
  <c r="D182" i="3" s="1"/>
  <c r="C184" i="3"/>
  <c r="D184" i="3" s="1"/>
  <c r="C185" i="3"/>
  <c r="D185" i="3" s="1"/>
  <c r="C187" i="3"/>
  <c r="D187" i="3" s="1"/>
  <c r="C188" i="3"/>
  <c r="D188" i="3" s="1"/>
  <c r="C189" i="3"/>
  <c r="D189" i="3" s="1"/>
  <c r="B7" i="7" a="1"/>
  <c r="B7" i="7" s="1"/>
  <c r="A7" i="7" s="1"/>
  <c r="B8" i="7" a="1"/>
  <c r="B8" i="7" s="1"/>
  <c r="A8" i="7" s="1"/>
  <c r="B9" i="7" a="1"/>
  <c r="B9" i="7" s="1"/>
  <c r="A9" i="7" s="1"/>
  <c r="B10" i="7" a="1"/>
  <c r="B10" i="7" s="1"/>
  <c r="A10" i="7" s="1"/>
  <c r="B11" i="7" a="1"/>
  <c r="B11" i="7" s="1"/>
  <c r="A11" i="7" s="1"/>
  <c r="B12" i="7" a="1"/>
  <c r="B12" i="7" s="1"/>
  <c r="A12" i="7" s="1"/>
  <c r="B13" i="7" a="1"/>
  <c r="B13" i="7" s="1"/>
  <c r="A13" i="7" s="1"/>
  <c r="B14" i="7" a="1"/>
  <c r="B14" i="7" s="1"/>
  <c r="A14" i="7" s="1"/>
  <c r="B15" i="7" a="1"/>
  <c r="B15" i="7" s="1"/>
  <c r="A15" i="7" s="1"/>
  <c r="B16" i="7" a="1"/>
  <c r="B16" i="7" s="1"/>
  <c r="A16" i="7" s="1"/>
  <c r="B17" i="7" a="1"/>
  <c r="B17" i="7" s="1"/>
  <c r="A17" i="7" s="1"/>
  <c r="B18" i="7" a="1"/>
  <c r="B18" i="7" s="1"/>
  <c r="A18" i="7" s="1"/>
  <c r="B19" i="7" a="1"/>
  <c r="B19" i="7" s="1"/>
  <c r="A19" i="7" s="1"/>
  <c r="B20" i="7" a="1"/>
  <c r="B20" i="7" s="1"/>
  <c r="A20" i="7" s="1"/>
  <c r="B21" i="7" a="1"/>
  <c r="B21" i="7" s="1"/>
  <c r="A21" i="7" s="1"/>
  <c r="B22" i="7" a="1"/>
  <c r="B22" i="7" s="1"/>
  <c r="A22" i="7" s="1"/>
  <c r="B23" i="7" a="1"/>
  <c r="B23" i="7" s="1"/>
  <c r="A23" i="7" s="1"/>
  <c r="B24" i="7" a="1"/>
  <c r="B24" i="7" s="1"/>
  <c r="A24" i="7" s="1"/>
  <c r="B25" i="7" a="1"/>
  <c r="B25" i="7" s="1"/>
  <c r="A25" i="7" s="1"/>
  <c r="B26" i="7" a="1"/>
  <c r="B26" i="7" s="1"/>
  <c r="A26" i="7" s="1"/>
  <c r="B27" i="7" a="1"/>
  <c r="B27" i="7" s="1"/>
  <c r="A27" i="7" s="1"/>
  <c r="B28" i="7" a="1"/>
  <c r="B28" i="7" s="1"/>
  <c r="A28" i="7" s="1"/>
  <c r="B29" i="7" a="1"/>
  <c r="B29" i="7" s="1"/>
  <c r="A29" i="7" s="1"/>
  <c r="B30" i="7" a="1"/>
  <c r="B30" i="7" s="1"/>
  <c r="A30" i="7" s="1"/>
  <c r="B31" i="7" a="1"/>
  <c r="B31" i="7" s="1"/>
  <c r="A31" i="7" s="1"/>
  <c r="B32" i="7" a="1"/>
  <c r="B32" i="7" s="1"/>
  <c r="A32" i="7" s="1"/>
  <c r="B33" i="7" a="1"/>
  <c r="B33" i="7" s="1"/>
  <c r="A33" i="7" s="1"/>
  <c r="B34" i="7" a="1"/>
  <c r="B34" i="7" s="1"/>
  <c r="A34" i="7" s="1"/>
  <c r="B35" i="7" a="1"/>
  <c r="B35" i="7" s="1"/>
  <c r="A35" i="7" s="1"/>
  <c r="B36" i="7" a="1"/>
  <c r="B36" i="7" s="1"/>
  <c r="A36" i="7" s="1"/>
  <c r="B37" i="7" a="1"/>
  <c r="B37" i="7" s="1"/>
  <c r="A37" i="7" s="1"/>
  <c r="B38" i="7" a="1"/>
  <c r="B38" i="7" s="1"/>
  <c r="A38" i="7" s="1"/>
  <c r="B39" i="7" a="1"/>
  <c r="B39" i="7" s="1"/>
  <c r="A39" i="7" s="1"/>
  <c r="B40" i="7" a="1"/>
  <c r="B40" i="7" s="1"/>
  <c r="A40" i="7" s="1"/>
  <c r="B41" i="7" a="1"/>
  <c r="B41" i="7" s="1"/>
  <c r="A41" i="7" s="1"/>
  <c r="B42" i="7" a="1"/>
  <c r="B42" i="7" s="1"/>
  <c r="A42" i="7" s="1"/>
  <c r="B43" i="7" a="1"/>
  <c r="B43" i="7" s="1"/>
  <c r="A43" i="7" s="1"/>
  <c r="B44" i="7" a="1"/>
  <c r="B44" i="7" s="1"/>
  <c r="A44" i="7" s="1"/>
  <c r="B45" i="7" a="1"/>
  <c r="B45" i="7" s="1"/>
  <c r="A45" i="7" s="1"/>
  <c r="B46" i="7" a="1"/>
  <c r="B46" i="7" s="1"/>
  <c r="A46" i="7" s="1"/>
  <c r="B47" i="7" a="1"/>
  <c r="B47" i="7" s="1"/>
  <c r="A47" i="7" s="1"/>
  <c r="B48" i="7" a="1"/>
  <c r="B48" i="7" s="1"/>
  <c r="A48" i="7" s="1"/>
  <c r="B49" i="7" a="1"/>
  <c r="B49" i="7" s="1"/>
  <c r="A49" i="7" s="1"/>
  <c r="B50" i="7" a="1"/>
  <c r="B50" i="7" s="1"/>
  <c r="A50" i="7" s="1"/>
  <c r="B51" i="7" a="1"/>
  <c r="B51" i="7" s="1"/>
  <c r="A51" i="7" s="1"/>
  <c r="B52" i="7" a="1"/>
  <c r="B52" i="7" s="1"/>
  <c r="A52" i="7" s="1"/>
  <c r="B53" i="7" a="1"/>
  <c r="B53" i="7" s="1"/>
  <c r="A53" i="7" s="1"/>
  <c r="B54" i="7" a="1"/>
  <c r="B54" i="7" s="1"/>
  <c r="A54" i="7" s="1"/>
  <c r="B55" i="7" a="1"/>
  <c r="B55" i="7" s="1"/>
  <c r="A55" i="7" s="1"/>
  <c r="B56" i="7" a="1"/>
  <c r="B56" i="7" s="1"/>
  <c r="A56" i="7" s="1"/>
  <c r="B57" i="7" a="1"/>
  <c r="B57" i="7" s="1"/>
  <c r="A57" i="7" s="1"/>
  <c r="B58" i="7" a="1"/>
  <c r="B58" i="7" s="1"/>
  <c r="A58" i="7" s="1"/>
  <c r="B59" i="7" a="1"/>
  <c r="B59" i="7" s="1"/>
  <c r="A59" i="7" s="1"/>
  <c r="B60" i="7" a="1"/>
  <c r="B60" i="7" s="1"/>
  <c r="A60" i="7" s="1"/>
  <c r="B61" i="7" a="1"/>
  <c r="B61" i="7" s="1"/>
  <c r="A61" i="7" s="1"/>
  <c r="B62" i="7" a="1"/>
  <c r="B62" i="7" s="1"/>
  <c r="A62" i="7" s="1"/>
  <c r="B63" i="7" a="1"/>
  <c r="B63" i="7" s="1"/>
  <c r="A63" i="7" s="1"/>
  <c r="B64" i="7" a="1"/>
  <c r="B64" i="7" s="1"/>
  <c r="A64" i="7" s="1"/>
  <c r="B65" i="7" a="1"/>
  <c r="B65" i="7" s="1"/>
  <c r="A65" i="7" s="1"/>
  <c r="B66" i="7" a="1"/>
  <c r="B66" i="7" s="1"/>
  <c r="A66" i="7" s="1"/>
  <c r="B67" i="7" a="1"/>
  <c r="B67" i="7" s="1"/>
  <c r="A67" i="7" s="1"/>
  <c r="B68" i="7" a="1"/>
  <c r="B68" i="7" s="1"/>
  <c r="A68" i="7" s="1"/>
  <c r="B69" i="7" a="1"/>
  <c r="B69" i="7" s="1"/>
  <c r="A69" i="7" s="1"/>
  <c r="B70" i="7" a="1"/>
  <c r="B70" i="7" s="1"/>
  <c r="A70" i="7" s="1"/>
  <c r="B71" i="7" a="1"/>
  <c r="B71" i="7" s="1"/>
  <c r="A71" i="7" s="1"/>
  <c r="B72" i="7" a="1"/>
  <c r="B72" i="7" s="1"/>
  <c r="A72" i="7" s="1"/>
  <c r="B73" i="7" a="1"/>
  <c r="B73" i="7" s="1"/>
  <c r="A73" i="7" s="1"/>
  <c r="B74" i="7" a="1"/>
  <c r="B74" i="7" s="1"/>
  <c r="A74" i="7" s="1"/>
  <c r="B75" i="7" a="1"/>
  <c r="B75" i="7" s="1"/>
  <c r="A75" i="7" s="1"/>
  <c r="B76" i="7" a="1"/>
  <c r="B76" i="7" s="1"/>
  <c r="A76" i="7" s="1"/>
  <c r="B77" i="7" a="1"/>
  <c r="B77" i="7" s="1"/>
  <c r="A77" i="7" s="1"/>
  <c r="B78" i="7" a="1"/>
  <c r="B78" i="7" s="1"/>
  <c r="A78" i="7" s="1"/>
  <c r="B79" i="7" a="1"/>
  <c r="B79" i="7" s="1"/>
  <c r="A79" i="7" s="1"/>
  <c r="B80" i="7" a="1"/>
  <c r="B80" i="7" s="1"/>
  <c r="A80" i="7" s="1"/>
  <c r="B81" i="7" a="1"/>
  <c r="B81" i="7" s="1"/>
  <c r="A81" i="7" s="1"/>
  <c r="B82" i="7" a="1"/>
  <c r="B82" i="7" s="1"/>
  <c r="A82" i="7" s="1"/>
  <c r="B83" i="7" a="1"/>
  <c r="B83" i="7" s="1"/>
  <c r="A83" i="7" s="1"/>
  <c r="B84" i="7" a="1"/>
  <c r="B84" i="7" s="1"/>
  <c r="A84" i="7" s="1"/>
  <c r="B85" i="7" a="1"/>
  <c r="B85" i="7" s="1"/>
  <c r="A85" i="7" s="1"/>
  <c r="B86" i="7" a="1"/>
  <c r="B86" i="7" s="1"/>
  <c r="A86" i="7" s="1"/>
  <c r="B87" i="7" a="1"/>
  <c r="B87" i="7" s="1"/>
  <c r="A87" i="7" s="1"/>
  <c r="B88" i="7" a="1"/>
  <c r="B88" i="7" s="1"/>
  <c r="A88" i="7" s="1"/>
  <c r="B89" i="7" a="1"/>
  <c r="B89" i="7" s="1"/>
  <c r="A89" i="7" s="1"/>
  <c r="B90" i="7" a="1"/>
  <c r="B90" i="7" s="1"/>
  <c r="A90" i="7" s="1"/>
  <c r="B91" i="7" a="1"/>
  <c r="B91" i="7" s="1"/>
  <c r="A91" i="7" s="1"/>
  <c r="B92" i="7" a="1"/>
  <c r="B92" i="7" s="1"/>
  <c r="A92" i="7" s="1"/>
  <c r="B93" i="7" a="1"/>
  <c r="B93" i="7" s="1"/>
  <c r="A93" i="7" s="1"/>
  <c r="B94" i="7" a="1"/>
  <c r="B94" i="7" s="1"/>
  <c r="A94" i="7" s="1"/>
  <c r="B95" i="7" a="1"/>
  <c r="B95" i="7" s="1"/>
  <c r="A95" i="7" s="1"/>
  <c r="B96" i="7" a="1"/>
  <c r="B96" i="7" s="1"/>
  <c r="A96" i="7" s="1"/>
  <c r="B97" i="7" a="1"/>
  <c r="B97" i="7" s="1"/>
  <c r="A97" i="7" s="1"/>
  <c r="B98" i="7" a="1"/>
  <c r="B98" i="7" s="1"/>
  <c r="A98" i="7" s="1"/>
  <c r="B99" i="7" a="1"/>
  <c r="B99" i="7" s="1"/>
  <c r="A99" i="7" s="1"/>
  <c r="B100" i="7" a="1"/>
  <c r="B100" i="7" s="1"/>
  <c r="A100" i="7" s="1"/>
  <c r="B101" i="7" a="1"/>
  <c r="B101" i="7" s="1"/>
  <c r="A101" i="7" s="1"/>
  <c r="B102" i="7" a="1"/>
  <c r="B102" i="7" s="1"/>
  <c r="A102" i="7" s="1"/>
  <c r="B103" i="7" a="1"/>
  <c r="B103" i="7" s="1"/>
  <c r="A103" i="7" s="1"/>
  <c r="B104" i="7" a="1"/>
  <c r="B104" i="7" s="1"/>
  <c r="A104" i="7" s="1"/>
  <c r="B105" i="7" a="1"/>
  <c r="B105" i="7" s="1"/>
  <c r="A105" i="7" s="1"/>
  <c r="B106" i="7" a="1"/>
  <c r="B106" i="7" s="1"/>
  <c r="A106" i="7" s="1"/>
  <c r="B107" i="7" a="1"/>
  <c r="B107" i="7" s="1"/>
  <c r="A107" i="7" s="1"/>
  <c r="B108" i="7" a="1"/>
  <c r="B108" i="7" s="1"/>
  <c r="A108" i="7" s="1"/>
  <c r="B109" i="7" a="1"/>
  <c r="B109" i="7" s="1"/>
  <c r="A109" i="7" s="1"/>
  <c r="B110" i="7" a="1"/>
  <c r="B110" i="7" s="1"/>
  <c r="A110" i="7" s="1"/>
  <c r="B111" i="7" a="1"/>
  <c r="B111" i="7" s="1"/>
  <c r="A111" i="7" s="1"/>
  <c r="B112" i="7" a="1"/>
  <c r="B112" i="7" s="1"/>
  <c r="A112" i="7" s="1"/>
  <c r="B113" i="7" a="1"/>
  <c r="B113" i="7" s="1"/>
  <c r="A113" i="7" s="1"/>
  <c r="B114" i="7" a="1"/>
  <c r="B114" i="7" s="1"/>
  <c r="A114" i="7" s="1"/>
  <c r="B115" i="7" a="1"/>
  <c r="B115" i="7" s="1"/>
  <c r="A115" i="7" s="1"/>
  <c r="B116" i="7" a="1"/>
  <c r="B116" i="7" s="1"/>
  <c r="A116" i="7" s="1"/>
  <c r="B117" i="7" a="1"/>
  <c r="B117" i="7" s="1"/>
  <c r="A117" i="7" s="1"/>
  <c r="B118" i="7" a="1"/>
  <c r="B118" i="7" s="1"/>
  <c r="A118" i="7" s="1"/>
  <c r="B119" i="7" a="1"/>
  <c r="B119" i="7" s="1"/>
  <c r="A119" i="7" s="1"/>
  <c r="B120" i="7" a="1"/>
  <c r="B120" i="7" s="1"/>
  <c r="A120" i="7" s="1"/>
  <c r="B121" i="7" a="1"/>
  <c r="B121" i="7" s="1"/>
  <c r="A121" i="7" s="1"/>
  <c r="B122" i="7" a="1"/>
  <c r="B122" i="7" s="1"/>
  <c r="A122" i="7" s="1"/>
  <c r="B123" i="7" a="1"/>
  <c r="B123" i="7" s="1"/>
  <c r="A123" i="7" s="1"/>
  <c r="B124" i="7" a="1"/>
  <c r="B124" i="7" s="1"/>
  <c r="A124" i="7" s="1"/>
  <c r="B125" i="7" a="1"/>
  <c r="B125" i="7" s="1"/>
  <c r="A125" i="7" s="1"/>
  <c r="B126" i="7" a="1"/>
  <c r="B126" i="7" s="1"/>
  <c r="A126" i="7" s="1"/>
  <c r="B127" i="7" a="1"/>
  <c r="B127" i="7" s="1"/>
  <c r="A127" i="7" s="1"/>
  <c r="B128" i="7" a="1"/>
  <c r="B128" i="7" s="1"/>
  <c r="A128" i="7" s="1"/>
  <c r="B129" i="7" a="1"/>
  <c r="B129" i="7" s="1"/>
  <c r="A129" i="7" s="1"/>
  <c r="B130" i="7" a="1"/>
  <c r="B130" i="7" s="1"/>
  <c r="A130" i="7" s="1"/>
  <c r="B131" i="7" a="1"/>
  <c r="B131" i="7" s="1"/>
  <c r="A131" i="7" s="1"/>
  <c r="B132" i="7" a="1"/>
  <c r="B132" i="7" s="1"/>
  <c r="A132" i="7" s="1"/>
  <c r="B133" i="7" a="1"/>
  <c r="B133" i="7" s="1"/>
  <c r="A133" i="7" s="1"/>
  <c r="B134" i="7" a="1"/>
  <c r="B134" i="7" s="1"/>
  <c r="A134" i="7" s="1"/>
  <c r="B135" i="7" a="1"/>
  <c r="B135" i="7" s="1"/>
  <c r="A135" i="7" s="1"/>
  <c r="B136" i="7" a="1"/>
  <c r="B136" i="7" s="1"/>
  <c r="A136" i="7" s="1"/>
  <c r="B137" i="7" a="1"/>
  <c r="B137" i="7" s="1"/>
  <c r="A137" i="7" s="1"/>
  <c r="B138" i="7" a="1"/>
  <c r="B138" i="7" s="1"/>
  <c r="A138" i="7" s="1"/>
  <c r="B139" i="7" a="1"/>
  <c r="B139" i="7" s="1"/>
  <c r="A139" i="7" s="1"/>
  <c r="B140" i="7" a="1"/>
  <c r="B140" i="7" s="1"/>
  <c r="A140" i="7" s="1"/>
  <c r="B141" i="7" a="1"/>
  <c r="B141" i="7" s="1"/>
  <c r="A141" i="7" s="1"/>
  <c r="B142" i="7" a="1"/>
  <c r="B142" i="7" s="1"/>
  <c r="A142" i="7" s="1"/>
  <c r="B143" i="7" a="1"/>
  <c r="B143" i="7" s="1"/>
  <c r="A143" i="7" s="1"/>
  <c r="B144" i="7" a="1"/>
  <c r="B144" i="7" s="1"/>
  <c r="A144" i="7" s="1"/>
  <c r="B145" i="7" a="1"/>
  <c r="B145" i="7" s="1"/>
  <c r="A145" i="7" s="1"/>
  <c r="B146" i="7" a="1"/>
  <c r="B146" i="7" s="1"/>
  <c r="A146" i="7" s="1"/>
  <c r="B147" i="7" a="1"/>
  <c r="B147" i="7" s="1"/>
  <c r="A147" i="7" s="1"/>
  <c r="B148" i="7" a="1"/>
  <c r="B148" i="7" s="1"/>
  <c r="A148" i="7" s="1"/>
  <c r="B149" i="7" a="1"/>
  <c r="B149" i="7" s="1"/>
  <c r="A149" i="7" s="1"/>
  <c r="B150" i="7" a="1"/>
  <c r="B150" i="7" s="1"/>
  <c r="A150" i="7" s="1"/>
  <c r="B151" i="7" a="1"/>
  <c r="B151" i="7" s="1"/>
  <c r="A151" i="7" s="1"/>
  <c r="B152" i="7" a="1"/>
  <c r="B152" i="7" s="1"/>
  <c r="A152" i="7" s="1"/>
  <c r="B153" i="7" a="1"/>
  <c r="B153" i="7" s="1"/>
  <c r="A153" i="7" s="1"/>
  <c r="B154" i="7" a="1"/>
  <c r="B154" i="7" s="1"/>
  <c r="A154" i="7" s="1"/>
  <c r="B155" i="7" a="1"/>
  <c r="B155" i="7" s="1"/>
  <c r="A155" i="7" s="1"/>
  <c r="B156" i="7" a="1"/>
  <c r="B156" i="7" s="1"/>
  <c r="A156" i="7" s="1"/>
  <c r="B157" i="7" a="1"/>
  <c r="B157" i="7" s="1"/>
  <c r="A157" i="7" s="1"/>
  <c r="B158" i="7" a="1"/>
  <c r="B158" i="7" s="1"/>
  <c r="A158" i="7" s="1"/>
  <c r="B159" i="7" a="1"/>
  <c r="B159" i="7" s="1"/>
  <c r="A159" i="7" s="1"/>
  <c r="B160" i="7" a="1"/>
  <c r="B160" i="7" s="1"/>
  <c r="A160" i="7" s="1"/>
  <c r="B161" i="7" a="1"/>
  <c r="B161" i="7" s="1"/>
  <c r="A161" i="7" s="1"/>
  <c r="B162" i="7" a="1"/>
  <c r="B162" i="7" s="1"/>
  <c r="A162" i="7" s="1"/>
  <c r="B163" i="7" a="1"/>
  <c r="B163" i="7" s="1"/>
  <c r="A163" i="7" s="1"/>
  <c r="B164" i="7" a="1"/>
  <c r="B164" i="7" s="1"/>
  <c r="A164" i="7" s="1"/>
  <c r="B165" i="7" a="1"/>
  <c r="B165" i="7" s="1"/>
  <c r="A165" i="7" s="1"/>
  <c r="B166" i="7" a="1"/>
  <c r="B166" i="7" s="1"/>
  <c r="A166" i="7" s="1"/>
  <c r="B167" i="7" a="1"/>
  <c r="B167" i="7" s="1"/>
  <c r="A167" i="7" s="1"/>
  <c r="B168" i="7" a="1"/>
  <c r="B168" i="7" s="1"/>
  <c r="A168" i="7" s="1"/>
  <c r="B169" i="7" a="1"/>
  <c r="B169" i="7" s="1"/>
  <c r="A169" i="7" s="1"/>
  <c r="B170" i="7" a="1"/>
  <c r="B170" i="7" s="1"/>
  <c r="A170" i="7" s="1"/>
  <c r="B171" i="7" a="1"/>
  <c r="B171" i="7" s="1"/>
  <c r="A171" i="7" s="1"/>
  <c r="B172" i="7" a="1"/>
  <c r="B172" i="7" s="1"/>
  <c r="A172" i="7" s="1"/>
  <c r="B173" i="7" a="1"/>
  <c r="B173" i="7" s="1"/>
  <c r="A173" i="7" s="1"/>
  <c r="B174" i="7" a="1"/>
  <c r="B174" i="7" s="1"/>
  <c r="A174" i="7" s="1"/>
  <c r="B175" i="7" a="1"/>
  <c r="B175" i="7" s="1"/>
  <c r="A175" i="7" s="1"/>
  <c r="B176" i="7" a="1"/>
  <c r="B176" i="7" s="1"/>
  <c r="A176" i="7" s="1"/>
  <c r="B177" i="7" a="1"/>
  <c r="B177" i="7" s="1"/>
  <c r="A177" i="7" s="1"/>
  <c r="B178" i="7" a="1"/>
  <c r="B178" i="7" s="1"/>
  <c r="A178" i="7" s="1"/>
  <c r="B179" i="7" a="1"/>
  <c r="B179" i="7" s="1"/>
  <c r="A179" i="7" s="1"/>
  <c r="B180" i="7" a="1"/>
  <c r="B180" i="7" s="1"/>
  <c r="A180" i="7" s="1"/>
  <c r="B181" i="7" a="1"/>
  <c r="B181" i="7" s="1"/>
  <c r="A181" i="7" s="1"/>
  <c r="B182" i="7" a="1"/>
  <c r="B182" i="7" s="1"/>
  <c r="A182" i="7" s="1"/>
  <c r="B183" i="7" a="1"/>
  <c r="B183" i="7" s="1"/>
  <c r="A183" i="7" s="1"/>
  <c r="B184" i="7" a="1"/>
  <c r="B184" i="7" s="1"/>
  <c r="A184" i="7" s="1"/>
  <c r="B185" i="7" a="1"/>
  <c r="B185" i="7" s="1"/>
  <c r="A185" i="7" s="1"/>
  <c r="B186" i="7" a="1"/>
  <c r="B186" i="7" s="1"/>
  <c r="A186" i="7" s="1"/>
  <c r="B187" i="7" a="1"/>
  <c r="B187" i="7" s="1"/>
  <c r="A187" i="7" s="1"/>
  <c r="B188" i="7" a="1"/>
  <c r="B188" i="7" s="1"/>
  <c r="A188" i="7" s="1"/>
  <c r="B189" i="7" a="1"/>
  <c r="B189" i="7" s="1"/>
  <c r="A189" i="7" s="1"/>
  <c r="B190" i="7" a="1"/>
  <c r="B190" i="7" s="1"/>
  <c r="A190" i="7" s="1"/>
  <c r="B191" i="7" a="1"/>
  <c r="B191" i="7" s="1"/>
  <c r="A191" i="7" s="1"/>
  <c r="B192" i="7" a="1"/>
  <c r="B192" i="7" s="1"/>
  <c r="A192" i="7" s="1"/>
  <c r="B193" i="7" a="1"/>
  <c r="B193" i="7" s="1"/>
  <c r="A193" i="7" s="1"/>
  <c r="B194" i="7" a="1"/>
  <c r="B194" i="7" s="1"/>
  <c r="A194" i="7" s="1"/>
  <c r="B195" i="7" a="1"/>
  <c r="B195" i="7" s="1"/>
  <c r="A195" i="7" s="1"/>
  <c r="B196" i="7" a="1"/>
  <c r="B196" i="7" s="1"/>
  <c r="A196" i="7" s="1"/>
  <c r="B197" i="7" a="1"/>
  <c r="B197" i="7" s="1"/>
  <c r="A197" i="7" s="1"/>
  <c r="B198" i="7" a="1"/>
  <c r="B198" i="7" s="1"/>
  <c r="A198" i="7" s="1"/>
  <c r="B199" i="7" a="1"/>
  <c r="B199" i="7" s="1"/>
  <c r="A199" i="7" s="1"/>
  <c r="B200" i="7" a="1"/>
  <c r="B200" i="7" s="1"/>
  <c r="A200" i="7" s="1"/>
  <c r="B201" i="7" a="1"/>
  <c r="B201" i="7" s="1"/>
  <c r="A201" i="7" s="1"/>
  <c r="B202" i="7" a="1"/>
  <c r="B202" i="7" s="1"/>
  <c r="A202" i="7" s="1"/>
  <c r="B203" i="7" a="1"/>
  <c r="B203" i="7" s="1"/>
  <c r="A203" i="7" s="1"/>
  <c r="B204" i="7" a="1"/>
  <c r="B204" i="7" s="1"/>
  <c r="A204" i="7" s="1"/>
  <c r="B205" i="7" a="1"/>
  <c r="B205" i="7" s="1"/>
  <c r="A205" i="7" s="1"/>
  <c r="B206" i="7" a="1"/>
  <c r="B206" i="7" s="1"/>
  <c r="A206" i="7" s="1"/>
  <c r="B207" i="7" a="1"/>
  <c r="B207" i="7" s="1"/>
  <c r="A207" i="7" s="1"/>
  <c r="B208" i="7" a="1"/>
  <c r="B208" i="7" s="1"/>
  <c r="A208" i="7" s="1"/>
  <c r="B209" i="7" a="1"/>
  <c r="B209" i="7" s="1"/>
  <c r="A209" i="7" s="1"/>
  <c r="B210" i="7" a="1"/>
  <c r="B210" i="7" s="1"/>
  <c r="A210" i="7" s="1"/>
  <c r="B211" i="7" a="1"/>
  <c r="B211" i="7" s="1"/>
  <c r="A211" i="7" s="1"/>
  <c r="B212" i="7" a="1"/>
  <c r="B212" i="7" s="1"/>
  <c r="A212" i="7" s="1"/>
  <c r="B213" i="7" a="1"/>
  <c r="B213" i="7" s="1"/>
  <c r="A213" i="7" s="1"/>
  <c r="B214" i="7" a="1"/>
  <c r="B214" i="7" s="1"/>
  <c r="A214" i="7" s="1"/>
  <c r="B215" i="7" a="1"/>
  <c r="B215" i="7" s="1"/>
  <c r="A215" i="7" s="1"/>
  <c r="B216" i="7" a="1"/>
  <c r="B216" i="7" s="1"/>
  <c r="A216" i="7" s="1"/>
  <c r="B217" i="7" a="1"/>
  <c r="B217" i="7" s="1"/>
  <c r="A217" i="7" s="1"/>
  <c r="B218" i="7" a="1"/>
  <c r="B218" i="7" s="1"/>
  <c r="A218" i="7" s="1"/>
  <c r="B219" i="7" a="1"/>
  <c r="B219" i="7" s="1"/>
  <c r="A219" i="7" s="1"/>
  <c r="B220" i="7" a="1"/>
  <c r="B220" i="7" s="1"/>
  <c r="A220" i="7" s="1"/>
  <c r="B221" i="7" a="1"/>
  <c r="B221" i="7" s="1"/>
  <c r="A221" i="7" s="1"/>
  <c r="B222" i="7" a="1"/>
  <c r="B222" i="7" s="1"/>
  <c r="A222" i="7" s="1"/>
  <c r="B223" i="7" a="1"/>
  <c r="B223" i="7" s="1"/>
  <c r="A223" i="7" s="1"/>
  <c r="B224" i="7" a="1"/>
  <c r="B224" i="7" s="1"/>
  <c r="A224" i="7" s="1"/>
  <c r="B225" i="7" a="1"/>
  <c r="B225" i="7" s="1"/>
  <c r="A225" i="7" s="1"/>
  <c r="B226" i="7" a="1"/>
  <c r="B226" i="7" s="1"/>
  <c r="A226" i="7" s="1"/>
  <c r="B227" i="7" a="1"/>
  <c r="B227" i="7" s="1"/>
  <c r="A227" i="7" s="1"/>
  <c r="B228" i="7" a="1"/>
  <c r="B228" i="7" s="1"/>
  <c r="A228" i="7" s="1"/>
  <c r="B229" i="7" a="1"/>
  <c r="B229" i="7" s="1"/>
  <c r="A229" i="7" s="1"/>
  <c r="B230" i="7" a="1"/>
  <c r="B230" i="7" s="1"/>
  <c r="A230" i="7" s="1"/>
  <c r="B231" i="7" a="1"/>
  <c r="B231" i="7" s="1"/>
  <c r="A231" i="7" s="1"/>
  <c r="B232" i="7" a="1"/>
  <c r="B232" i="7" s="1"/>
  <c r="A232" i="7" s="1"/>
  <c r="B233" i="7" a="1"/>
  <c r="B233" i="7" s="1"/>
  <c r="A233" i="7" s="1"/>
  <c r="B234" i="7" a="1"/>
  <c r="B234" i="7" s="1"/>
  <c r="A234" i="7" s="1"/>
  <c r="B235" i="7" a="1"/>
  <c r="B235" i="7" s="1"/>
  <c r="A235" i="7" s="1"/>
  <c r="B236" i="7" a="1"/>
  <c r="B236" i="7" s="1"/>
  <c r="A236" i="7" s="1"/>
  <c r="B237" i="7" a="1"/>
  <c r="B237" i="7" s="1"/>
  <c r="A237" i="7" s="1"/>
  <c r="B238" i="7" a="1"/>
  <c r="B238" i="7" s="1"/>
  <c r="A238" i="7" s="1"/>
  <c r="B239" i="7" a="1"/>
  <c r="B239" i="7" s="1"/>
  <c r="A239" i="7" s="1"/>
  <c r="B240" i="7" a="1"/>
  <c r="B240" i="7" s="1"/>
  <c r="A240" i="7" s="1"/>
  <c r="B241" i="7" a="1"/>
  <c r="B241" i="7" s="1"/>
  <c r="A241" i="7" s="1"/>
  <c r="B242" i="7" a="1"/>
  <c r="B242" i="7" s="1"/>
  <c r="A242" i="7" s="1"/>
  <c r="B243" i="7" a="1"/>
  <c r="B243" i="7" s="1"/>
  <c r="A243" i="7" s="1"/>
  <c r="B244" i="7" a="1"/>
  <c r="B244" i="7" s="1"/>
  <c r="A244" i="7" s="1"/>
  <c r="B245" i="7" a="1"/>
  <c r="B245" i="7" s="1"/>
  <c r="A245" i="7" s="1"/>
  <c r="B246" i="7" a="1"/>
  <c r="B246" i="7" s="1"/>
  <c r="A246" i="7" s="1"/>
  <c r="B247" i="7" a="1"/>
  <c r="B247" i="7" s="1"/>
  <c r="A247" i="7" s="1"/>
  <c r="B248" i="7" a="1"/>
  <c r="B248" i="7" s="1"/>
  <c r="A248" i="7" s="1"/>
  <c r="B249" i="7" a="1"/>
  <c r="B249" i="7" s="1"/>
  <c r="A249" i="7" s="1"/>
  <c r="B250" i="7" a="1"/>
  <c r="B250" i="7" s="1"/>
  <c r="A250" i="7" s="1"/>
  <c r="B251" i="7" a="1"/>
  <c r="B251" i="7" s="1"/>
  <c r="A251" i="7" s="1"/>
  <c r="B252" i="7" a="1"/>
  <c r="B252" i="7" s="1"/>
  <c r="A252" i="7" s="1"/>
  <c r="B253" i="7" a="1"/>
  <c r="B253" i="7" s="1"/>
  <c r="A253" i="7" s="1"/>
  <c r="B254" i="7" a="1"/>
  <c r="B254" i="7" s="1"/>
  <c r="A254" i="7" s="1"/>
  <c r="B255" i="7" a="1"/>
  <c r="B255" i="7" s="1"/>
  <c r="A255" i="7" s="1"/>
  <c r="B256" i="7" a="1"/>
  <c r="B256" i="7" s="1"/>
  <c r="A256" i="7" s="1"/>
  <c r="B257" i="7" a="1"/>
  <c r="B257" i="7" s="1"/>
  <c r="A257" i="7" s="1"/>
  <c r="B258" i="7" a="1"/>
  <c r="B258" i="7" s="1"/>
  <c r="A258" i="7" s="1"/>
  <c r="B259" i="7" a="1"/>
  <c r="B259" i="7" s="1"/>
  <c r="A259" i="7" s="1"/>
  <c r="B260" i="7" a="1"/>
  <c r="B260" i="7" s="1"/>
  <c r="A260" i="7" s="1"/>
  <c r="B261" i="7" a="1"/>
  <c r="B261" i="7" s="1"/>
  <c r="A261" i="7" s="1"/>
  <c r="D4" i="3" l="1"/>
  <c r="E72" i="3" s="1"/>
  <c r="K167" i="1" s="1"/>
  <c r="N167" i="1" s="1"/>
  <c r="E31" i="3" l="1"/>
  <c r="E58" i="3"/>
  <c r="K141" i="1" s="1"/>
  <c r="N141" i="1" s="1"/>
  <c r="E98" i="3"/>
  <c r="K168" i="1" s="1"/>
  <c r="N168" i="1" s="1"/>
  <c r="E161" i="3"/>
  <c r="K418" i="1" s="1"/>
  <c r="N418" i="1" s="1"/>
  <c r="E155" i="3"/>
  <c r="K376" i="1" s="1"/>
  <c r="N376" i="1" s="1"/>
  <c r="E76" i="3"/>
  <c r="K171" i="1" s="1"/>
  <c r="N171" i="1" s="1"/>
  <c r="E11" i="3"/>
  <c r="K271" i="1" s="1"/>
  <c r="N271" i="1" s="1"/>
  <c r="E97" i="3"/>
  <c r="K212" i="1" s="1"/>
  <c r="N212" i="1" s="1"/>
  <c r="E65" i="3"/>
  <c r="K241" i="1" s="1"/>
  <c r="N241" i="1" s="1"/>
  <c r="E57" i="3"/>
  <c r="K137" i="1" s="1"/>
  <c r="N137" i="1" s="1"/>
  <c r="E16" i="3"/>
  <c r="K78" i="1" s="1"/>
  <c r="N78" i="1" s="1"/>
  <c r="E32" i="3"/>
  <c r="K49" i="1" s="1"/>
  <c r="N49" i="1" s="1"/>
  <c r="E119" i="3"/>
  <c r="K396" i="1" s="1"/>
  <c r="N396" i="1" s="1"/>
  <c r="E138" i="3"/>
  <c r="K322" i="1" s="1"/>
  <c r="N322" i="1" s="1"/>
  <c r="E91" i="3"/>
  <c r="K305" i="1" s="1"/>
  <c r="N305" i="1" s="1"/>
  <c r="E81" i="3"/>
  <c r="K175" i="1" s="1"/>
  <c r="N175" i="1" s="1"/>
  <c r="E73" i="3"/>
  <c r="K354" i="1" s="1"/>
  <c r="N354" i="1" s="1"/>
  <c r="E140" i="3"/>
  <c r="K487" i="1" s="1"/>
  <c r="N487" i="1" s="1"/>
  <c r="E139" i="3"/>
  <c r="K48" i="1" s="1"/>
  <c r="N48" i="1" s="1"/>
  <c r="E121" i="3"/>
  <c r="K246" i="1" s="1"/>
  <c r="N246" i="1" s="1"/>
  <c r="E179" i="3"/>
  <c r="K138" i="1" s="1"/>
  <c r="N138" i="1" s="1"/>
  <c r="E92" i="3"/>
  <c r="K274" i="1" s="1"/>
  <c r="N274" i="1" s="1"/>
  <c r="E151" i="3"/>
  <c r="K201" i="1" s="1"/>
  <c r="N201" i="1" s="1"/>
  <c r="E185" i="3"/>
  <c r="K492" i="1" s="1"/>
  <c r="N492" i="1" s="1"/>
  <c r="E153" i="3"/>
  <c r="K266" i="1" s="1"/>
  <c r="N266" i="1" s="1"/>
  <c r="E36" i="3"/>
  <c r="K110" i="1" s="1"/>
  <c r="N110" i="1" s="1"/>
  <c r="E116" i="3"/>
  <c r="K238" i="1" s="1"/>
  <c r="N238" i="1" s="1"/>
  <c r="E182" i="3"/>
  <c r="K490" i="1" s="1"/>
  <c r="N490" i="1" s="1"/>
  <c r="E44" i="3"/>
  <c r="K100" i="1" s="1"/>
  <c r="N100" i="1" s="1"/>
  <c r="E170" i="3"/>
  <c r="K464" i="1" s="1"/>
  <c r="N464" i="1" s="1"/>
  <c r="E108" i="3"/>
  <c r="K391" i="1" s="1"/>
  <c r="N391" i="1" s="1"/>
  <c r="E134" i="3"/>
  <c r="K301" i="1" s="1"/>
  <c r="N301" i="1" s="1"/>
  <c r="E28" i="3"/>
  <c r="K264" i="1" s="1"/>
  <c r="N264" i="1" s="1"/>
  <c r="E169" i="3"/>
  <c r="K184" i="1" s="1"/>
  <c r="N184" i="1" s="1"/>
  <c r="E22" i="3"/>
  <c r="K412" i="1" s="1"/>
  <c r="N412" i="1" s="1"/>
  <c r="E59" i="3"/>
  <c r="K278" i="1" s="1"/>
  <c r="N278" i="1" s="1"/>
  <c r="E163" i="3"/>
  <c r="K105" i="1" s="1"/>
  <c r="N105" i="1" s="1"/>
  <c r="E187" i="3"/>
  <c r="K297" i="1" s="1"/>
  <c r="N297" i="1" s="1"/>
  <c r="E141" i="3"/>
  <c r="K330" i="1" s="1"/>
  <c r="N330" i="1" s="1"/>
  <c r="E61" i="3"/>
  <c r="K155" i="1" s="1"/>
  <c r="N155" i="1" s="1"/>
  <c r="E96" i="3"/>
  <c r="K415" i="1" s="1"/>
  <c r="N415" i="1" s="1"/>
  <c r="E128" i="3"/>
  <c r="K291" i="1" s="1"/>
  <c r="N291" i="1" s="1"/>
  <c r="E101" i="3"/>
  <c r="K72" i="1" s="1"/>
  <c r="N72" i="1" s="1"/>
  <c r="E68" i="3"/>
  <c r="K160" i="1" s="1"/>
  <c r="N160" i="1" s="1"/>
  <c r="E106" i="3"/>
  <c r="K218" i="1" s="1"/>
  <c r="N218" i="1" s="1"/>
  <c r="E189" i="3"/>
  <c r="K169" i="1" s="1"/>
  <c r="N169" i="1" s="1"/>
  <c r="E60" i="3"/>
  <c r="K435" i="1" s="1"/>
  <c r="N435" i="1" s="1"/>
  <c r="E13" i="3"/>
  <c r="K350" i="1" s="1"/>
  <c r="N350" i="1" s="1"/>
  <c r="E56" i="3"/>
  <c r="K134" i="1" s="1"/>
  <c r="N134" i="1" s="1"/>
  <c r="E14" i="3"/>
  <c r="K13" i="1" s="1"/>
  <c r="N13" i="1" s="1"/>
  <c r="E62" i="3"/>
  <c r="K156" i="1" s="1"/>
  <c r="N156" i="1" s="1"/>
  <c r="E86" i="3"/>
  <c r="K178" i="1" s="1"/>
  <c r="N178" i="1" s="1"/>
  <c r="E142" i="3"/>
  <c r="K331" i="1" s="1"/>
  <c r="N331" i="1" s="1"/>
  <c r="E93" i="3"/>
  <c r="K170" i="1" s="1"/>
  <c r="N170" i="1" s="1"/>
  <c r="E118" i="3"/>
  <c r="K289" i="1" s="1"/>
  <c r="N289" i="1" s="1"/>
  <c r="E175" i="3"/>
  <c r="K213" i="1" s="1"/>
  <c r="N213" i="1" s="1"/>
  <c r="E129" i="3"/>
  <c r="K293" i="1" s="1"/>
  <c r="N293" i="1" s="1"/>
  <c r="E131" i="3"/>
  <c r="K61" i="1" s="1"/>
  <c r="N61" i="1" s="1"/>
  <c r="E172" i="3"/>
  <c r="K470" i="1" s="1"/>
  <c r="N470" i="1" s="1"/>
  <c r="E130" i="3"/>
  <c r="K306" i="1" s="1"/>
  <c r="N306" i="1" s="1"/>
  <c r="E37" i="3"/>
  <c r="K86" i="1" s="1"/>
  <c r="N86" i="1" s="1"/>
  <c r="E178" i="3"/>
  <c r="K233" i="1" s="1"/>
  <c r="N233" i="1" s="1"/>
  <c r="E113" i="3"/>
  <c r="K230" i="1" s="1"/>
  <c r="N230" i="1" s="1"/>
  <c r="E154" i="3"/>
  <c r="K346" i="1" s="1"/>
  <c r="N346" i="1" s="1"/>
  <c r="E143" i="3"/>
  <c r="K263" i="1" s="1"/>
  <c r="N263" i="1" s="1"/>
  <c r="E47" i="3"/>
  <c r="K117" i="1" s="1"/>
  <c r="N117" i="1" s="1"/>
  <c r="E30" i="3"/>
  <c r="K336" i="1" s="1"/>
  <c r="N336" i="1" s="1"/>
  <c r="E95" i="3"/>
  <c r="K118" i="1" s="1"/>
  <c r="N118" i="1" s="1"/>
  <c r="E166" i="3"/>
  <c r="K455" i="1" s="1"/>
  <c r="N455" i="1" s="1"/>
  <c r="E133" i="3"/>
  <c r="K300" i="1" s="1"/>
  <c r="N300" i="1" s="1"/>
  <c r="E145" i="3"/>
  <c r="E83" i="3"/>
  <c r="K58" i="1" s="1"/>
  <c r="N58" i="1" s="1"/>
  <c r="E177" i="3"/>
  <c r="E132" i="3"/>
  <c r="K294" i="1" s="1"/>
  <c r="N294" i="1" s="1"/>
  <c r="E77" i="3"/>
  <c r="K172" i="1" s="1"/>
  <c r="N172" i="1" s="1"/>
  <c r="E117" i="3"/>
  <c r="K239" i="1" s="1"/>
  <c r="N239" i="1" s="1"/>
  <c r="E25" i="3"/>
  <c r="K46" i="1" s="1"/>
  <c r="N46" i="1" s="1"/>
  <c r="E64" i="3"/>
  <c r="K157" i="1" s="1"/>
  <c r="N157" i="1" s="1"/>
  <c r="E34" i="3"/>
  <c r="K217" i="1" s="1"/>
  <c r="N217" i="1" s="1"/>
  <c r="E152" i="3"/>
  <c r="K347" i="1" s="1"/>
  <c r="N347" i="1" s="1"/>
  <c r="E149" i="3"/>
  <c r="K364" i="1" s="1"/>
  <c r="N364" i="1" s="1"/>
  <c r="E88" i="3"/>
  <c r="K200" i="1" s="1"/>
  <c r="N200" i="1" s="1"/>
  <c r="E109" i="3"/>
  <c r="K349" i="1" s="1"/>
  <c r="N349" i="1" s="1"/>
  <c r="E181" i="3"/>
  <c r="K84" i="1" s="1"/>
  <c r="N84" i="1" s="1"/>
  <c r="E165" i="3"/>
  <c r="K425" i="1" s="1"/>
  <c r="N425" i="1" s="1"/>
  <c r="E19" i="3"/>
  <c r="K42" i="1" s="1"/>
  <c r="N42" i="1" s="1"/>
  <c r="E115" i="3"/>
  <c r="K236" i="1" s="1"/>
  <c r="N236" i="1" s="1"/>
  <c r="E110" i="3"/>
  <c r="K80" i="1" s="1"/>
  <c r="N80" i="1" s="1"/>
  <c r="E156" i="3"/>
  <c r="K101" i="1" s="1"/>
  <c r="N101" i="1" s="1"/>
  <c r="E171" i="3"/>
  <c r="K250" i="1" s="1"/>
  <c r="N250" i="1" s="1"/>
  <c r="E183" i="3"/>
  <c r="E173" i="3"/>
  <c r="K471" i="1" s="1"/>
  <c r="N471" i="1" s="1"/>
  <c r="E82" i="3"/>
  <c r="E12" i="3"/>
  <c r="K37" i="1" s="1"/>
  <c r="N37" i="1" s="1"/>
  <c r="E23" i="3"/>
  <c r="K39" i="1" s="1"/>
  <c r="N39" i="1" s="1"/>
  <c r="E146" i="3"/>
  <c r="K357" i="1" s="1"/>
  <c r="N357" i="1" s="1"/>
  <c r="E114" i="3"/>
  <c r="K287" i="1" s="1"/>
  <c r="N287" i="1" s="1"/>
  <c r="E52" i="3"/>
  <c r="E69" i="3"/>
  <c r="K379" i="1" s="1"/>
  <c r="N379" i="1" s="1"/>
  <c r="E70" i="3"/>
  <c r="K390" i="1" s="1"/>
  <c r="N390" i="1" s="1"/>
  <c r="E9" i="3"/>
  <c r="K8" i="1" s="1"/>
  <c r="N8" i="1" s="1"/>
  <c r="E49" i="3"/>
  <c r="E190" i="3"/>
  <c r="E43" i="3"/>
  <c r="K98" i="1" s="1"/>
  <c r="N98" i="1" s="1"/>
  <c r="E157" i="3"/>
  <c r="K395" i="1" s="1"/>
  <c r="N395" i="1" s="1"/>
  <c r="E148" i="3"/>
  <c r="K359" i="1" s="1"/>
  <c r="N359" i="1" s="1"/>
  <c r="E112" i="3"/>
  <c r="K149" i="1" s="1"/>
  <c r="N149" i="1" s="1"/>
  <c r="E21" i="3"/>
  <c r="E167" i="3"/>
  <c r="K456" i="1" s="1"/>
  <c r="N456" i="1" s="1"/>
  <c r="E8" i="3"/>
  <c r="K321" i="1" s="1"/>
  <c r="N321" i="1" s="1"/>
  <c r="E100" i="3"/>
  <c r="K216" i="1" s="1"/>
  <c r="N216" i="1" s="1"/>
  <c r="E67" i="3"/>
  <c r="K154" i="1" s="1"/>
  <c r="N154" i="1" s="1"/>
  <c r="E158" i="3"/>
  <c r="K413" i="1" s="1"/>
  <c r="N413" i="1" s="1"/>
  <c r="E35" i="3"/>
  <c r="K67" i="1" s="1"/>
  <c r="N67" i="1" s="1"/>
  <c r="E150" i="3"/>
  <c r="E105" i="3"/>
  <c r="E33" i="3"/>
  <c r="E41" i="3"/>
  <c r="E107" i="3"/>
  <c r="K442" i="1" s="1"/>
  <c r="N442" i="1" s="1"/>
  <c r="E27" i="3"/>
  <c r="E122" i="3"/>
  <c r="K247" i="1" s="1"/>
  <c r="N247" i="1" s="1"/>
  <c r="E50" i="3"/>
  <c r="E160" i="3"/>
  <c r="K416" i="1" s="1"/>
  <c r="N416" i="1" s="1"/>
  <c r="E176" i="3"/>
  <c r="K111" i="1" s="1"/>
  <c r="N111" i="1" s="1"/>
  <c r="E63" i="3"/>
  <c r="K411" i="1" s="1"/>
  <c r="N411" i="1" s="1"/>
  <c r="E55" i="3"/>
  <c r="K132" i="1" s="1"/>
  <c r="N132" i="1" s="1"/>
  <c r="E125" i="3"/>
  <c r="K199" i="1" s="1"/>
  <c r="N199" i="1" s="1"/>
  <c r="E111" i="3"/>
  <c r="K226" i="1" s="1"/>
  <c r="N226" i="1" s="1"/>
  <c r="E104" i="3"/>
  <c r="E10" i="3"/>
  <c r="E74" i="3"/>
  <c r="E162" i="3"/>
  <c r="K420" i="1" s="1"/>
  <c r="N420" i="1" s="1"/>
  <c r="E137" i="3"/>
  <c r="K315" i="1" s="1"/>
  <c r="N315" i="1" s="1"/>
  <c r="E127" i="3"/>
  <c r="K252" i="1" s="1"/>
  <c r="N252" i="1" s="1"/>
  <c r="E89" i="3"/>
  <c r="K16" i="1" s="1"/>
  <c r="N16" i="1" s="1"/>
  <c r="E15" i="3"/>
  <c r="K23" i="1" s="1"/>
  <c r="N23" i="1" s="1"/>
  <c r="E42" i="3"/>
  <c r="E85" i="3"/>
  <c r="E71" i="3"/>
  <c r="K206" i="1" s="1"/>
  <c r="N206" i="1" s="1"/>
  <c r="E180" i="3"/>
  <c r="K312" i="1" s="1"/>
  <c r="N312" i="1" s="1"/>
  <c r="E26" i="3"/>
  <c r="E39" i="3"/>
  <c r="E51" i="3"/>
  <c r="K126" i="1" s="1"/>
  <c r="N126" i="1" s="1"/>
  <c r="E75" i="3"/>
  <c r="E87" i="3"/>
  <c r="E99" i="3"/>
  <c r="K215" i="1" s="1"/>
  <c r="N215" i="1" s="1"/>
  <c r="E123" i="3"/>
  <c r="E135" i="3"/>
  <c r="K365" i="1" s="1"/>
  <c r="N365" i="1" s="1"/>
  <c r="E147" i="3"/>
  <c r="K358" i="1" s="1"/>
  <c r="N358" i="1" s="1"/>
  <c r="E17" i="3"/>
  <c r="E29" i="3"/>
  <c r="E53" i="3"/>
  <c r="K128" i="1" s="1"/>
  <c r="N128" i="1" s="1"/>
  <c r="E18" i="3"/>
  <c r="E54" i="3"/>
  <c r="E66" i="3"/>
  <c r="E78" i="3"/>
  <c r="K277" i="1" s="1"/>
  <c r="N277" i="1" s="1"/>
  <c r="E90" i="3"/>
  <c r="E102" i="3"/>
  <c r="E126" i="3"/>
  <c r="E174" i="3"/>
  <c r="E186" i="3"/>
  <c r="K130" i="1" s="1"/>
  <c r="N130" i="1" s="1"/>
  <c r="E124" i="3"/>
  <c r="K159" i="1" s="1"/>
  <c r="N159" i="1" s="1"/>
  <c r="E48" i="3"/>
  <c r="K119" i="1" s="1"/>
  <c r="N119" i="1" s="1"/>
  <c r="E136" i="3"/>
  <c r="E144" i="3"/>
  <c r="E24" i="3"/>
  <c r="K203" i="1" s="1"/>
  <c r="N203" i="1" s="1"/>
  <c r="E120" i="3"/>
  <c r="K245" i="1" s="1"/>
  <c r="N245" i="1" s="1"/>
  <c r="E184" i="3"/>
  <c r="K491" i="1" s="1"/>
  <c r="N491" i="1" s="1"/>
  <c r="E168" i="3"/>
  <c r="E45" i="3"/>
  <c r="E159" i="3"/>
  <c r="K414" i="1" s="1"/>
  <c r="N414" i="1" s="1"/>
  <c r="E164" i="3"/>
  <c r="E40" i="3"/>
  <c r="K348" i="1" s="1"/>
  <c r="N348" i="1" s="1"/>
  <c r="E94" i="3"/>
  <c r="K73" i="1" s="1"/>
  <c r="N73" i="1" s="1"/>
  <c r="E38" i="3"/>
  <c r="K345" i="1" s="1"/>
  <c r="N345" i="1" s="1"/>
  <c r="E79" i="3"/>
  <c r="K173" i="1" s="1"/>
  <c r="N173" i="1" s="1"/>
  <c r="E20" i="3"/>
  <c r="E103" i="3"/>
  <c r="K77" i="1" s="1"/>
  <c r="N77" i="1" s="1"/>
  <c r="E46" i="3"/>
  <c r="K109" i="1" s="1"/>
  <c r="N109" i="1" s="1"/>
  <c r="E84" i="3"/>
  <c r="K68" i="1" s="1"/>
  <c r="N68" i="1" s="1"/>
  <c r="E188" i="3"/>
  <c r="K112" i="1" s="1"/>
  <c r="N112" i="1" s="1"/>
  <c r="E80" i="3"/>
  <c r="K174" i="1" s="1"/>
  <c r="N174" i="1" s="1"/>
  <c r="K356" i="1" l="1"/>
  <c r="N356" i="1" s="1"/>
  <c r="K139" i="1"/>
  <c r="N139" i="1" s="1"/>
  <c r="K424" i="1"/>
  <c r="N424" i="1" s="1"/>
  <c r="K355" i="1"/>
  <c r="N355" i="1" s="1"/>
  <c r="K11" i="1"/>
  <c r="N11" i="1" s="1"/>
  <c r="K392" i="1"/>
  <c r="N392" i="1" s="1"/>
  <c r="K30" i="1"/>
  <c r="N30" i="1" s="1"/>
  <c r="K185" i="1"/>
  <c r="N185" i="1" s="1"/>
  <c r="K88" i="1"/>
  <c r="N88" i="1" s="1"/>
  <c r="K115" i="1"/>
  <c r="N115" i="1" s="1"/>
  <c r="K444" i="1"/>
  <c r="N444" i="1" s="1"/>
  <c r="K432" i="1"/>
  <c r="N432" i="1" s="1"/>
  <c r="K276" i="1"/>
  <c r="N276" i="1" s="1"/>
  <c r="K93" i="1"/>
  <c r="N93" i="1" s="1"/>
  <c r="K162" i="1"/>
  <c r="N162" i="1" s="1"/>
  <c r="K114" i="1"/>
  <c r="N114" i="1" s="1"/>
  <c r="K180" i="1"/>
  <c r="N180" i="1" s="1"/>
  <c r="K295" i="1"/>
  <c r="N295" i="1" s="1"/>
  <c r="K104" i="1"/>
  <c r="N104" i="1" s="1"/>
  <c r="K198" i="1"/>
  <c r="N198" i="1" s="1"/>
  <c r="K164" i="1"/>
  <c r="N164" i="1" s="1"/>
  <c r="K311" i="1"/>
  <c r="N311" i="1" s="1"/>
  <c r="K113" i="1"/>
  <c r="N113" i="1" s="1"/>
  <c r="K244" i="1"/>
  <c r="N244" i="1" s="1"/>
  <c r="K458" i="1"/>
  <c r="N458" i="1" s="1"/>
  <c r="K428" i="1"/>
  <c r="N428" i="1" s="1"/>
  <c r="K187" i="1"/>
  <c r="N187" i="1" s="1"/>
  <c r="K469" i="1"/>
  <c r="N469" i="1" s="1"/>
  <c r="K165" i="1"/>
  <c r="N165" i="1" s="1"/>
  <c r="K232" i="1"/>
  <c r="N232" i="1" s="1"/>
  <c r="K477" i="1"/>
  <c r="N477" i="1" s="1"/>
  <c r="K285" i="1"/>
  <c r="N285" i="1" s="1"/>
  <c r="K423" i="1"/>
  <c r="N423" i="1" s="1"/>
  <c r="K459" i="1"/>
  <c r="N459" i="1" s="1"/>
  <c r="K267" i="1"/>
  <c r="N267" i="1" s="1"/>
  <c r="K399" i="1"/>
  <c r="N399" i="1" s="1"/>
  <c r="K430" i="1"/>
  <c r="N430" i="1" s="1"/>
  <c r="K422" i="1"/>
  <c r="N422" i="1" s="1"/>
  <c r="K279" i="1"/>
  <c r="N279" i="1" s="1"/>
  <c r="K94" i="1"/>
  <c r="N94" i="1" s="1"/>
  <c r="K235" i="1"/>
  <c r="N235" i="1" s="1"/>
  <c r="K85" i="1"/>
  <c r="N85" i="1" s="1"/>
  <c r="K243" i="1"/>
  <c r="N243" i="1" s="1"/>
  <c r="K22" i="1"/>
  <c r="N22" i="1" s="1"/>
  <c r="K234" i="1"/>
  <c r="N234" i="1" s="1"/>
  <c r="K179" i="1"/>
  <c r="N179" i="1" s="1"/>
  <c r="K468" i="1"/>
  <c r="N468" i="1" s="1"/>
  <c r="K434" i="1"/>
  <c r="N434" i="1" s="1"/>
  <c r="K429" i="1"/>
  <c r="N429" i="1" s="1"/>
  <c r="K142" i="1"/>
  <c r="N142" i="1" s="1"/>
  <c r="K151" i="1"/>
  <c r="N151" i="1" s="1"/>
  <c r="K433" i="1"/>
  <c r="N433" i="1" s="1"/>
  <c r="K129" i="1"/>
  <c r="N129" i="1" s="1"/>
  <c r="K369" i="1"/>
  <c r="N369" i="1" s="1"/>
  <c r="K7" i="1"/>
  <c r="N7" i="1" s="1"/>
  <c r="K421" i="1"/>
  <c r="N421" i="1" s="1"/>
  <c r="K140" i="1"/>
  <c r="N140" i="1" s="1"/>
  <c r="K386" i="1"/>
  <c r="N386" i="1" s="1"/>
  <c r="K302" i="1"/>
  <c r="N302" i="1" s="1"/>
  <c r="K317" i="1"/>
  <c r="N317" i="1" s="1"/>
  <c r="K56" i="1"/>
  <c r="N56" i="1" s="1"/>
  <c r="K188" i="1"/>
  <c r="N188" i="1" s="1"/>
  <c r="K269" i="1"/>
  <c r="N269" i="1" s="1"/>
  <c r="K460" i="1"/>
  <c r="N460" i="1" s="1"/>
  <c r="K316" i="1"/>
  <c r="N316" i="1" s="1"/>
  <c r="K136" i="1"/>
  <c r="N136" i="1" s="1"/>
  <c r="K52" i="1"/>
  <c r="N52" i="1" s="1"/>
  <c r="K304" i="1"/>
  <c r="N304" i="1" s="1"/>
  <c r="K259" i="1"/>
  <c r="N259" i="1" s="1"/>
  <c r="K384" i="1"/>
  <c r="N384" i="1" s="1"/>
  <c r="K196" i="1"/>
  <c r="N196" i="1" s="1"/>
  <c r="K427" i="1"/>
  <c r="N427" i="1" s="1"/>
  <c r="K43" i="1"/>
  <c r="N43" i="1" s="1"/>
  <c r="K60" i="1"/>
  <c r="N60" i="1" s="1"/>
  <c r="K15" i="1"/>
  <c r="N15" i="1" s="1"/>
  <c r="K450" i="1"/>
  <c r="N450" i="1" s="1"/>
  <c r="K228" i="1"/>
  <c r="N228" i="1" s="1"/>
  <c r="K366" i="1"/>
  <c r="N366" i="1" s="1"/>
  <c r="K403" i="1"/>
  <c r="N403" i="1" s="1"/>
  <c r="K382" i="1"/>
  <c r="N382" i="1" s="1"/>
  <c r="K33" i="1"/>
  <c r="N33" i="1" s="1"/>
  <c r="K18" i="1"/>
  <c r="N18" i="1" s="1"/>
  <c r="K34" i="1"/>
  <c r="N34" i="1" s="1"/>
  <c r="K409" i="1"/>
  <c r="N409" i="1" s="1"/>
  <c r="K373" i="1"/>
  <c r="N373" i="1" s="1"/>
  <c r="K401" i="1"/>
  <c r="N401" i="1" s="1"/>
  <c r="K486" i="1"/>
  <c r="N486" i="1" s="1"/>
  <c r="K181" i="1"/>
  <c r="N181" i="1" s="1"/>
  <c r="K405" i="1"/>
  <c r="N405" i="1" s="1"/>
  <c r="K41" i="1"/>
  <c r="N41" i="1" s="1"/>
  <c r="K407" i="1"/>
  <c r="N407" i="1" s="1"/>
  <c r="K14" i="1"/>
  <c r="N14" i="1" s="1"/>
  <c r="K404" i="1"/>
  <c r="N404" i="1" s="1"/>
  <c r="K451" i="1"/>
  <c r="N451" i="1" s="1"/>
  <c r="K494" i="1"/>
  <c r="N494" i="1" s="1"/>
  <c r="K256" i="1"/>
  <c r="N256" i="1" s="1"/>
  <c r="K240" i="1"/>
  <c r="N240" i="1" s="1"/>
  <c r="K208" i="1"/>
  <c r="N208" i="1" s="1"/>
  <c r="K121" i="1"/>
  <c r="N121" i="1" s="1"/>
  <c r="K29" i="1"/>
  <c r="N29" i="1" s="1"/>
  <c r="K329" i="1"/>
  <c r="N329" i="1" s="1"/>
  <c r="K103" i="1"/>
  <c r="N103" i="1" s="1"/>
  <c r="K352" i="1"/>
  <c r="N352" i="1" s="1"/>
  <c r="K219" i="1"/>
  <c r="N219" i="1" s="1"/>
  <c r="K381" i="1"/>
  <c r="N381" i="1" s="1"/>
  <c r="K177" i="1"/>
  <c r="N177" i="1" s="1"/>
  <c r="K6" i="1"/>
  <c r="N6" i="1" s="1"/>
  <c r="K481" i="1"/>
  <c r="N481" i="1" s="1"/>
  <c r="K453" i="1"/>
  <c r="N453" i="1" s="1"/>
  <c r="K223" i="1"/>
  <c r="N223" i="1" s="1"/>
  <c r="K461" i="1"/>
  <c r="N461" i="1" s="1"/>
  <c r="K457" i="1"/>
  <c r="N457" i="1" s="1"/>
  <c r="K393" i="1"/>
  <c r="N393" i="1" s="1"/>
  <c r="K400" i="1"/>
  <c r="N400" i="1" s="1"/>
  <c r="K211" i="1"/>
  <c r="N211" i="1" s="1"/>
  <c r="K209" i="1"/>
  <c r="N209" i="1" s="1"/>
  <c r="K337" i="1"/>
  <c r="N337" i="1" s="1"/>
  <c r="K309" i="1"/>
  <c r="N309" i="1" s="1"/>
  <c r="K361" i="1"/>
  <c r="N361" i="1" s="1"/>
  <c r="K55" i="1"/>
  <c r="N55" i="1" s="1"/>
  <c r="K5" i="1"/>
  <c r="N5" i="1" s="1"/>
  <c r="K253" i="1"/>
  <c r="N253" i="1" s="1"/>
  <c r="K261" i="1"/>
  <c r="N261" i="1" s="1"/>
  <c r="K465" i="1"/>
  <c r="N465" i="1" s="1"/>
  <c r="K270" i="1"/>
  <c r="N270" i="1" s="1"/>
  <c r="K258" i="1"/>
  <c r="N258" i="1" s="1"/>
  <c r="K195" i="1"/>
  <c r="N195" i="1" s="1"/>
  <c r="K467" i="1"/>
  <c r="N467" i="1" s="1"/>
  <c r="K284" i="1"/>
  <c r="N284" i="1" s="1"/>
  <c r="K410" i="1"/>
  <c r="N410" i="1" s="1"/>
  <c r="K59" i="1"/>
  <c r="N59" i="1" s="1"/>
  <c r="K143" i="1"/>
  <c r="N143" i="1" s="1"/>
  <c r="K210" i="1"/>
  <c r="N210" i="1" s="1"/>
  <c r="K190" i="1"/>
  <c r="N190" i="1" s="1"/>
  <c r="K367" i="1"/>
  <c r="N367" i="1" s="1"/>
  <c r="K150" i="1"/>
  <c r="N150" i="1" s="1"/>
  <c r="K182" i="1"/>
  <c r="N182" i="1" s="1"/>
  <c r="K82" i="1"/>
  <c r="N82" i="1" s="1"/>
  <c r="K449" i="1"/>
  <c r="N449" i="1" s="1"/>
  <c r="K495" i="1"/>
  <c r="N495" i="1" s="1"/>
  <c r="K488" i="1"/>
  <c r="N488" i="1" s="1"/>
  <c r="K64" i="1"/>
  <c r="N64" i="1" s="1"/>
  <c r="K408" i="1"/>
  <c r="N408" i="1" s="1"/>
  <c r="K308" i="1"/>
  <c r="N308" i="1" s="1"/>
  <c r="K36" i="1"/>
  <c r="N36" i="1" s="1"/>
  <c r="K222" i="1"/>
  <c r="N222" i="1" s="1"/>
  <c r="K260" i="1"/>
  <c r="N260" i="1" s="1"/>
  <c r="K254" i="1"/>
  <c r="N254" i="1" s="1"/>
  <c r="K296" i="1"/>
  <c r="N296" i="1" s="1"/>
  <c r="K319" i="1"/>
  <c r="N319" i="1" s="1"/>
  <c r="K54" i="1"/>
  <c r="N54" i="1" s="1"/>
  <c r="K62" i="1"/>
  <c r="N62" i="1" s="1"/>
  <c r="K81" i="1"/>
  <c r="N81" i="1" s="1"/>
  <c r="K480" i="1"/>
  <c r="N480" i="1" s="1"/>
  <c r="K484" i="1"/>
  <c r="N484" i="1" s="1"/>
  <c r="K341" i="1"/>
  <c r="N341" i="1" s="1"/>
  <c r="K344" i="1"/>
  <c r="N344" i="1" s="1"/>
  <c r="K10" i="1"/>
  <c r="N10" i="1" s="1"/>
  <c r="K145" i="1"/>
  <c r="N145" i="1" s="1"/>
  <c r="K207" i="1"/>
  <c r="N207" i="1" s="1"/>
  <c r="K237" i="1"/>
  <c r="N237" i="1" s="1"/>
  <c r="K71" i="1"/>
  <c r="N71" i="1" s="1"/>
  <c r="K325" i="1"/>
  <c r="N325" i="1" s="1"/>
  <c r="K290" i="1"/>
  <c r="N290" i="1" s="1"/>
  <c r="K326" i="1"/>
  <c r="N326" i="1" s="1"/>
  <c r="K20" i="1"/>
  <c r="N20" i="1" s="1"/>
  <c r="K452" i="1"/>
  <c r="N452" i="1" s="1"/>
  <c r="K489" i="1"/>
  <c r="N489" i="1" s="1"/>
  <c r="K95" i="1"/>
  <c r="N95" i="1" s="1"/>
  <c r="K107" i="1"/>
  <c r="N107" i="1" s="1"/>
  <c r="K397" i="1"/>
  <c r="N397" i="1" s="1"/>
  <c r="K63" i="1"/>
  <c r="N63" i="1" s="1"/>
  <c r="K292" i="1"/>
  <c r="N292" i="1" s="1"/>
  <c r="K473" i="1"/>
  <c r="N473" i="1" s="1"/>
  <c r="K127" i="1"/>
  <c r="N127" i="1" s="1"/>
  <c r="K224" i="1"/>
  <c r="N224" i="1" s="1"/>
  <c r="K339" i="1"/>
  <c r="N339" i="1" s="1"/>
  <c r="K380" i="1"/>
  <c r="N380" i="1" s="1"/>
  <c r="K47" i="1"/>
  <c r="N47" i="1" s="1"/>
  <c r="K97" i="1"/>
  <c r="N97" i="1" s="1"/>
  <c r="K249" i="1"/>
  <c r="N249" i="1" s="1"/>
  <c r="K441" i="1"/>
  <c r="N441" i="1" s="1"/>
  <c r="K106" i="1"/>
  <c r="N106" i="1" s="1"/>
  <c r="K454" i="1"/>
  <c r="N454" i="1" s="1"/>
  <c r="K83" i="1"/>
  <c r="N83" i="1" s="1"/>
  <c r="K131" i="1"/>
  <c r="N131" i="1" s="1"/>
  <c r="K251" i="1"/>
  <c r="N251" i="1" s="1"/>
  <c r="K360" i="1"/>
  <c r="N360" i="1" s="1"/>
  <c r="K158" i="1"/>
  <c r="N158" i="1" s="1"/>
  <c r="K89" i="1"/>
  <c r="N89" i="1" s="1"/>
  <c r="K463" i="1"/>
  <c r="N463" i="1" s="1"/>
  <c r="K116" i="1"/>
  <c r="N116" i="1" s="1"/>
  <c r="K368" i="1"/>
  <c r="N368" i="1" s="1"/>
  <c r="K443" i="1"/>
  <c r="N443" i="1" s="1"/>
  <c r="K25" i="1"/>
  <c r="N25" i="1" s="1"/>
  <c r="K445" i="1"/>
  <c r="N445" i="1" s="1"/>
  <c r="K26" i="1"/>
  <c r="N26" i="1" s="1"/>
  <c r="K338" i="1"/>
  <c r="N338" i="1" s="1"/>
  <c r="K27" i="1"/>
  <c r="N27" i="1" s="1"/>
  <c r="K183" i="1"/>
  <c r="N183" i="1" s="1"/>
  <c r="K436" i="1"/>
  <c r="N436" i="1" s="1"/>
  <c r="K439" i="1"/>
  <c r="N439" i="1" s="1"/>
  <c r="K161" i="1"/>
  <c r="N161" i="1" s="1"/>
  <c r="K377" i="1"/>
  <c r="N377" i="1" s="1"/>
  <c r="K66" i="1"/>
  <c r="N66" i="1" s="1"/>
  <c r="K282" i="1"/>
  <c r="N282" i="1" s="1"/>
  <c r="K91" i="1"/>
  <c r="N91" i="1" s="1"/>
  <c r="K332" i="1"/>
  <c r="N332" i="1" s="1"/>
  <c r="K92" i="1"/>
  <c r="N92" i="1" s="1"/>
  <c r="K32" i="1"/>
  <c r="N32" i="1" s="1"/>
  <c r="K334" i="1"/>
  <c r="N334" i="1" s="1"/>
  <c r="K265" i="1"/>
  <c r="N265" i="1" s="1"/>
  <c r="K493" i="1"/>
  <c r="N493" i="1" s="1"/>
  <c r="K53" i="1"/>
  <c r="N53" i="1" s="1"/>
  <c r="K248" i="1"/>
  <c r="N248" i="1" s="1"/>
  <c r="K320" i="1"/>
  <c r="N320" i="1" s="1"/>
  <c r="K299" i="1"/>
  <c r="N299" i="1" s="1"/>
  <c r="K163" i="1"/>
  <c r="N163" i="1" s="1"/>
  <c r="K57" i="1"/>
  <c r="N57" i="1" s="1"/>
  <c r="K419" i="1"/>
  <c r="N419" i="1" s="1"/>
  <c r="K192" i="1"/>
  <c r="N192" i="1" s="1"/>
  <c r="K99" i="1"/>
  <c r="N99" i="1" s="1"/>
  <c r="K466" i="1"/>
  <c r="N466" i="1" s="1"/>
  <c r="K204" i="1"/>
  <c r="N204" i="1" s="1"/>
  <c r="K389" i="1"/>
  <c r="N389" i="1" s="1"/>
  <c r="K70" i="1"/>
  <c r="N70" i="1" s="1"/>
  <c r="K328" i="1"/>
  <c r="N328" i="1" s="1"/>
  <c r="K197" i="1"/>
  <c r="N197" i="1" s="1"/>
  <c r="K44" i="1"/>
  <c r="N44" i="1" s="1"/>
  <c r="K45" i="1"/>
  <c r="N45" i="1" s="1"/>
  <c r="K333" i="1"/>
  <c r="N333" i="1" s="1"/>
  <c r="K313" i="1"/>
  <c r="N313" i="1" s="1"/>
  <c r="K476" i="1"/>
  <c r="N476" i="1" s="1"/>
  <c r="K225" i="1"/>
  <c r="N225" i="1" s="1"/>
  <c r="K273" i="1"/>
  <c r="N273" i="1" s="1"/>
  <c r="K166" i="1"/>
  <c r="N166" i="1" s="1"/>
  <c r="K120" i="1"/>
  <c r="N120" i="1" s="1"/>
  <c r="K144" i="1"/>
  <c r="N144" i="1" s="1"/>
  <c r="K324" i="1"/>
  <c r="N324" i="1" s="1"/>
  <c r="K38" i="1"/>
  <c r="N38" i="1" s="1"/>
  <c r="K74" i="1"/>
  <c r="N74" i="1" s="1"/>
  <c r="K75" i="1"/>
  <c r="N75" i="1" s="1"/>
  <c r="K220" i="1"/>
  <c r="N220" i="1" s="1"/>
  <c r="K340" i="1"/>
  <c r="N340" i="1" s="1"/>
  <c r="K485" i="1"/>
  <c r="N485" i="1" s="1"/>
  <c r="K475" i="1"/>
  <c r="N475" i="1" s="1"/>
  <c r="K186" i="1"/>
  <c r="N186" i="1" s="1"/>
  <c r="K318" i="1"/>
  <c r="N318" i="1" s="1"/>
  <c r="K426" i="1"/>
  <c r="N426" i="1" s="1"/>
  <c r="K272" i="1"/>
  <c r="N272" i="1" s="1"/>
  <c r="K383" i="1"/>
  <c r="N383" i="1" s="1"/>
  <c r="K372" i="1"/>
  <c r="N372" i="1" s="1"/>
  <c r="K431" i="1"/>
  <c r="N431" i="1" s="1"/>
  <c r="K135" i="1"/>
  <c r="N135" i="1" s="1"/>
  <c r="K437" i="1"/>
  <c r="N437" i="1" s="1"/>
  <c r="K438" i="1"/>
  <c r="N438" i="1" s="1"/>
  <c r="K387" i="1"/>
  <c r="N387" i="1" s="1"/>
  <c r="K388" i="1"/>
  <c r="N388" i="1" s="1"/>
  <c r="K12" i="1"/>
  <c r="N12" i="1" s="1"/>
  <c r="K482" i="1"/>
  <c r="N482" i="1" s="1"/>
  <c r="K483" i="1"/>
  <c r="N483" i="1" s="1"/>
  <c r="K28" i="1"/>
  <c r="N28" i="1" s="1"/>
  <c r="K76" i="1"/>
  <c r="N76" i="1" s="1"/>
  <c r="K9" i="1"/>
  <c r="N9" i="1" s="1"/>
  <c r="K262" i="1"/>
  <c r="N262" i="1" s="1"/>
  <c r="K406" i="1"/>
  <c r="N406" i="1" s="1"/>
  <c r="K288" i="1"/>
  <c r="N288" i="1" s="1"/>
  <c r="K146" i="1"/>
  <c r="N146" i="1" s="1"/>
  <c r="K314" i="1"/>
  <c r="N314" i="1" s="1"/>
  <c r="K147" i="1"/>
  <c r="N147" i="1" s="1"/>
  <c r="K255" i="1"/>
  <c r="N255" i="1" s="1"/>
  <c r="K148" i="1"/>
  <c r="N148" i="1" s="1"/>
  <c r="K283" i="1"/>
  <c r="N283" i="1" s="1"/>
  <c r="K17" i="1"/>
  <c r="N17" i="1" s="1"/>
  <c r="K257" i="1"/>
  <c r="N257" i="1" s="1"/>
  <c r="K462" i="1"/>
  <c r="N462" i="1" s="1"/>
  <c r="K21" i="1"/>
  <c r="N21" i="1" s="1"/>
  <c r="K108" i="1"/>
  <c r="N108" i="1" s="1"/>
  <c r="K133" i="1"/>
  <c r="N133" i="1" s="1"/>
  <c r="K50" i="1"/>
  <c r="N50" i="1" s="1"/>
  <c r="K327" i="1"/>
  <c r="N327" i="1" s="1"/>
  <c r="K79" i="1"/>
  <c r="N79" i="1" s="1"/>
  <c r="K343" i="1"/>
  <c r="N343" i="1" s="1"/>
  <c r="K310" i="1"/>
  <c r="N310" i="1" s="1"/>
  <c r="K19" i="1"/>
  <c r="N19" i="1" s="1"/>
  <c r="K394" i="1"/>
  <c r="N394" i="1" s="1"/>
  <c r="K96" i="1"/>
  <c r="N96" i="1" s="1"/>
  <c r="K398" i="1"/>
  <c r="N398" i="1" s="1"/>
  <c r="K472" i="1"/>
  <c r="N472" i="1" s="1"/>
  <c r="K474" i="1"/>
  <c r="N474" i="1" s="1"/>
  <c r="K176" i="1"/>
  <c r="N176" i="1" s="1"/>
  <c r="K153" i="1"/>
  <c r="N153" i="1" s="1"/>
  <c r="K286" i="1"/>
  <c r="N286" i="1" s="1"/>
  <c r="K370" i="1"/>
  <c r="N370" i="1" s="1"/>
  <c r="K205" i="1"/>
  <c r="N205" i="1" s="1"/>
  <c r="K375" i="1"/>
  <c r="N375" i="1" s="1"/>
  <c r="K323" i="1"/>
  <c r="N323" i="1" s="1"/>
  <c r="K371" i="1"/>
  <c r="N371" i="1" s="1"/>
  <c r="K385" i="1"/>
  <c r="N385" i="1" s="1"/>
  <c r="K194" i="1"/>
  <c r="N194" i="1" s="1"/>
  <c r="K374" i="1"/>
  <c r="N374" i="1" s="1"/>
  <c r="K51" i="1"/>
  <c r="N51" i="1" s="1"/>
  <c r="K402" i="1"/>
  <c r="N402" i="1" s="1"/>
  <c r="K303" i="1"/>
  <c r="N303" i="1" s="1"/>
  <c r="K363" i="1"/>
  <c r="N363" i="1" s="1"/>
  <c r="K342" i="1"/>
  <c r="N342" i="1" s="1"/>
  <c r="K122" i="1"/>
  <c r="N122" i="1" s="1"/>
  <c r="K351" i="1"/>
  <c r="N351" i="1" s="1"/>
  <c r="K189" i="1"/>
  <c r="N189" i="1" s="1"/>
  <c r="K202" i="1"/>
  <c r="N202" i="1" s="1"/>
  <c r="K102" i="1"/>
  <c r="N102" i="1" s="1"/>
  <c r="K417" i="1"/>
  <c r="N417" i="1" s="1"/>
  <c r="K214" i="1"/>
  <c r="N214" i="1" s="1"/>
  <c r="K298" i="1"/>
  <c r="N298" i="1" s="1"/>
  <c r="K478" i="1"/>
  <c r="N478" i="1" s="1"/>
  <c r="K35" i="1"/>
  <c r="N35" i="1" s="1"/>
  <c r="K191" i="1"/>
  <c r="N191" i="1" s="1"/>
  <c r="K227" i="1"/>
  <c r="N227" i="1" s="1"/>
  <c r="K275" i="1"/>
  <c r="N275" i="1" s="1"/>
  <c r="K335" i="1"/>
  <c r="N335" i="1" s="1"/>
  <c r="K479" i="1"/>
  <c r="N479" i="1" s="1"/>
  <c r="K24" i="1"/>
  <c r="N24" i="1" s="1"/>
  <c r="K193" i="1"/>
  <c r="N193" i="1" s="1"/>
  <c r="K229" i="1"/>
  <c r="N229" i="1" s="1"/>
  <c r="K362" i="1"/>
  <c r="N362" i="1" s="1"/>
  <c r="K446" i="1"/>
  <c r="N446" i="1" s="1"/>
  <c r="K87" i="1"/>
  <c r="N87" i="1" s="1"/>
  <c r="K123" i="1"/>
  <c r="N123" i="1" s="1"/>
  <c r="K231" i="1"/>
  <c r="N231" i="1" s="1"/>
  <c r="K447" i="1"/>
  <c r="N447" i="1" s="1"/>
  <c r="K40" i="1"/>
  <c r="N40" i="1" s="1"/>
  <c r="K124" i="1"/>
  <c r="N124" i="1" s="1"/>
  <c r="K268" i="1"/>
  <c r="N268" i="1" s="1"/>
  <c r="K280" i="1"/>
  <c r="N280" i="1" s="1"/>
  <c r="K448" i="1"/>
  <c r="N448" i="1" s="1"/>
  <c r="K65" i="1"/>
  <c r="N65" i="1" s="1"/>
  <c r="K125" i="1"/>
  <c r="N125" i="1" s="1"/>
  <c r="K221" i="1"/>
  <c r="N221" i="1" s="1"/>
  <c r="K281" i="1"/>
  <c r="N281" i="1" s="1"/>
  <c r="K353" i="1"/>
  <c r="N353" i="1" s="1"/>
  <c r="K307" i="1"/>
  <c r="N307" i="1" s="1"/>
  <c r="K90" i="1"/>
  <c r="N90" i="1" s="1"/>
  <c r="K31" i="1"/>
  <c r="N31" i="1" s="1"/>
  <c r="K440" i="1"/>
  <c r="N440" i="1" s="1"/>
  <c r="K69" i="1"/>
  <c r="N69" i="1" s="1"/>
  <c r="K242" i="1"/>
  <c r="N242" i="1" s="1"/>
  <c r="K378" i="1"/>
  <c r="N378" i="1" s="1"/>
  <c r="K152" i="1"/>
  <c r="N15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<sst xmlns="http://schemas.openxmlformats.org/spreadsheetml/2006/main" count="13563" uniqueCount="5679">
  <si>
    <t>Texas
Provider 
Identifier</t>
  </si>
  <si>
    <t>National Provider Identifier</t>
  </si>
  <si>
    <t>Medicare
Number</t>
  </si>
  <si>
    <t>Hospital Name</t>
  </si>
  <si>
    <t>2024 Hospital
Type</t>
  </si>
  <si>
    <t>Hospital Physical 
Street Address</t>
  </si>
  <si>
    <t>Hospital Physical 
City</t>
  </si>
  <si>
    <t>Hospital Physical 
Zip Code</t>
  </si>
  <si>
    <t>County</t>
  </si>
  <si>
    <t xml:space="preserve">Designated a Children's Hospital
</t>
  </si>
  <si>
    <t>Located in a Texas County that has a licensed psych bed to population ratio below state average for counties with a licensed psych bed</t>
  </si>
  <si>
    <t>Located in a Texas County that has been designated by HRSA as a geographic shortage area in mental health</t>
  </si>
  <si>
    <t>Is a non-profit</t>
  </si>
  <si>
    <t>Meets all 4 Criteria</t>
  </si>
  <si>
    <t>365048301</t>
  </si>
  <si>
    <t>1669732178</t>
  </si>
  <si>
    <t>AD HOSPITAL EAST LLC</t>
  </si>
  <si>
    <t>URBAN</t>
  </si>
  <si>
    <t>12950 EAST FWY</t>
  </si>
  <si>
    <t>HOUSTON</t>
  </si>
  <si>
    <t>HARRIS</t>
  </si>
  <si>
    <t>422236601</t>
  </si>
  <si>
    <t>1649781915</t>
  </si>
  <si>
    <t>ALTUS HOUSTON HOSPITAL LP-ALTUS HOUSTON HOSPITAL</t>
  </si>
  <si>
    <t>6011 W SAM HOUSTON PKWY S</t>
  </si>
  <si>
    <t>77072</t>
  </si>
  <si>
    <t>282322101</t>
  </si>
  <si>
    <t>1407169196</t>
  </si>
  <si>
    <t>AMH CATH LABS, LLC-TEXAS HEALTH HEART &amp; VASCULAR HOSPITAL ARLINGTON</t>
  </si>
  <si>
    <t>811 WRIGHT ST</t>
  </si>
  <si>
    <t>ARLINGTON</t>
  </si>
  <si>
    <t>TARRANT</t>
  </si>
  <si>
    <t>127298107</t>
  </si>
  <si>
    <t>1174563779</t>
  </si>
  <si>
    <t>ANDREWS COUNTY HOSPITAL DISTRICT</t>
  </si>
  <si>
    <t>RURAL</t>
  </si>
  <si>
    <t>720 HOSPITAL DR</t>
  </si>
  <si>
    <t>ANDREWS</t>
  </si>
  <si>
    <t>398846101</t>
  </si>
  <si>
    <t>1619476926</t>
  </si>
  <si>
    <t>APOLLO REHAB HOSPITAL LLC-SUGAR LAND REHAB HOSPITAL LLC</t>
  </si>
  <si>
    <t>7622 BRANFORD PL</t>
  </si>
  <si>
    <t>SUGAR LAND</t>
  </si>
  <si>
    <t>FORT BEND</t>
  </si>
  <si>
    <t>111829102</t>
  </si>
  <si>
    <t>1093708679</t>
  </si>
  <si>
    <t>ASCENSION PROVIDENCE</t>
  </si>
  <si>
    <t>6901 MEDICAL PARKWAY</t>
  </si>
  <si>
    <t>WACO</t>
  </si>
  <si>
    <t>MCLENNAN</t>
  </si>
  <si>
    <t>414962701</t>
  </si>
  <si>
    <t>1942795133</t>
  </si>
  <si>
    <t>ASCENSION SETON-ASCENSION SETON BASTROP</t>
  </si>
  <si>
    <t>630 HIGHWAY 71 W</t>
  </si>
  <si>
    <t>BASTROP</t>
  </si>
  <si>
    <t>208013701</t>
  </si>
  <si>
    <t>1619115383</t>
  </si>
  <si>
    <t>ASCENSION SETON-ASCENSION SETON HAYS</t>
  </si>
  <si>
    <t>6001 KYLE PKWY</t>
  </si>
  <si>
    <t>KYLE</t>
  </si>
  <si>
    <t>HAYS</t>
  </si>
  <si>
    <t>286326801</t>
  </si>
  <si>
    <t>1154612638</t>
  </si>
  <si>
    <t>ASCENSION SETON-ASCENSION SETON SMITHVILLE</t>
  </si>
  <si>
    <t>1201 HILL RD</t>
  </si>
  <si>
    <t>SMITHVILLE</t>
  </si>
  <si>
    <t>158977201</t>
  </si>
  <si>
    <t>1750499273</t>
  </si>
  <si>
    <t>ASCENSION SETON-ASCENSION SETON SOUTHWEST</t>
  </si>
  <si>
    <t>7900 FM 1826</t>
  </si>
  <si>
    <t>AUSTIN</t>
  </si>
  <si>
    <t>TRAVIS</t>
  </si>
  <si>
    <t>365612601</t>
  </si>
  <si>
    <t>1114340080</t>
  </si>
  <si>
    <t>ASPIRE HOSPITAL LLC</t>
  </si>
  <si>
    <t>2006 S LOOP 336 W STE 500</t>
  </si>
  <si>
    <t>CONROE</t>
  </si>
  <si>
    <t>MONTGOMERY</t>
  </si>
  <si>
    <t>387515501</t>
  </si>
  <si>
    <t>1417465824</t>
  </si>
  <si>
    <t>ATHENS HOSPITAL LLC-UT HEALTH EAST TEXAS ATHENS HOSPITAL</t>
  </si>
  <si>
    <t>2000 S PALESTINE ST</t>
  </si>
  <si>
    <t>ATHENS</t>
  </si>
  <si>
    <t>HENDERSON</t>
  </si>
  <si>
    <t>282268601</t>
  </si>
  <si>
    <t>1386882488</t>
  </si>
  <si>
    <t>ATRIUM MEDICAL CENTER LP</t>
  </si>
  <si>
    <t>11929 W AIRPORT BLVD STE 110</t>
  </si>
  <si>
    <t>STAFFORD</t>
  </si>
  <si>
    <t>094215302</t>
  </si>
  <si>
    <t>1245292630</t>
  </si>
  <si>
    <t>AUSTIN CENTER FOR OUTPATIENT SURGERY LP-NORTHWEST HILLS SURGICAL HOSPITAL</t>
  </si>
  <si>
    <t>6818 AUSTIN CENTER BLVD</t>
  </si>
  <si>
    <t>130089906</t>
  </si>
  <si>
    <t>1225038938</t>
  </si>
  <si>
    <t>BALLINGER MEMORIAL HOSPITAL DISTRICT-BALLINGER MEMORIAL HOSPITAL</t>
  </si>
  <si>
    <t>608 AVENUE B</t>
  </si>
  <si>
    <t>BALLINGER</t>
  </si>
  <si>
    <t>RUNNELS</t>
  </si>
  <si>
    <t>094148602</t>
  </si>
  <si>
    <t>1093744187</t>
  </si>
  <si>
    <t>BAPTIST HOSPITALS OF SOUTHEAST TEXAS-MEMORIAL HERMANN BAPTIST BEAUMONT HOSPITAL</t>
  </si>
  <si>
    <t>3080 COLLEGE</t>
  </si>
  <si>
    <t>BEAUMONT</t>
  </si>
  <si>
    <t>JEFFERSON</t>
  </si>
  <si>
    <t>020973601</t>
  </si>
  <si>
    <t>1508810573</t>
  </si>
  <si>
    <t>BAY AREA HEALTHCARE GROUP LTD-CORPUS CHRISTI MEDICAL CENTER</t>
  </si>
  <si>
    <t>7101 S PADRE ISLAND DR</t>
  </si>
  <si>
    <t>CORPUS CHRISTI</t>
  </si>
  <si>
    <t>NUECES</t>
  </si>
  <si>
    <t>135036506</t>
  </si>
  <si>
    <t>1669472387</t>
  </si>
  <si>
    <t>BAYLOR ALL SAINTS MEDICAL CENTER-BAYLOR SCOTT &amp; WHITE ALL SAINTS MEDICAL CENTER FOR</t>
  </si>
  <si>
    <t>1400 8TH AVE</t>
  </si>
  <si>
    <t>FORT WORTH</t>
  </si>
  <si>
    <t>138353107</t>
  </si>
  <si>
    <t>1194893263</t>
  </si>
  <si>
    <t>BAYLOR COUNTY HOSPITAL DISTRICT-SEYMOUR HOSPITAL</t>
  </si>
  <si>
    <t>200 STADIUM DR</t>
  </si>
  <si>
    <t>SEYMOUR</t>
  </si>
  <si>
    <t>BAYLOR</t>
  </si>
  <si>
    <t>151691601</t>
  </si>
  <si>
    <t>1609855139</t>
  </si>
  <si>
    <t>BAYLOR HEART AND VASCULAR CENTER</t>
  </si>
  <si>
    <t>621 N HALL STREET</t>
  </si>
  <si>
    <t>DALLAS</t>
  </si>
  <si>
    <t>288563403</t>
  </si>
  <si>
    <t>1285930891</t>
  </si>
  <si>
    <t>BAYLOR INSTITUTE FOR REHABILITATION AT FRISCO</t>
  </si>
  <si>
    <t>2990 LEGACY DR</t>
  </si>
  <si>
    <t>FRISCO</t>
  </si>
  <si>
    <t>COLLIN</t>
  </si>
  <si>
    <t>314161601</t>
  </si>
  <si>
    <t>1124305065</t>
  </si>
  <si>
    <t>BAYLOR MEDICAL CENTERS AT GARLAND AND MCKINNEY-BAYLOR SCOTT AND WHITE MEDICAL CENTER - MCKINNEY</t>
  </si>
  <si>
    <t>5252 W UNIVERSITY DR</t>
  </si>
  <si>
    <t>MCKINNEY</t>
  </si>
  <si>
    <t>388217701</t>
  </si>
  <si>
    <t>1801826839</t>
  </si>
  <si>
    <t>BAYLOR SCOTT &amp; WHITE MEDICAL CENTER - CENTENNIAL</t>
  </si>
  <si>
    <t>12505 LEBANON RD</t>
  </si>
  <si>
    <t>407926101</t>
  </si>
  <si>
    <t>1144781501</t>
  </si>
  <si>
    <t>BAYLOR SCOTT &amp; WHITE MEDICAL CENTERS - CAPITOL ARE-BAYLOR SCOTT &amp; WHITE MEDICAL CENTER - BUDA</t>
  </si>
  <si>
    <t>5330 OVERPASS RD STE 110</t>
  </si>
  <si>
    <t>BUDA</t>
  </si>
  <si>
    <t>395486901</t>
  </si>
  <si>
    <t>1346729159</t>
  </si>
  <si>
    <t>BAYLOR SCOTT &amp; WHITE MEDICAL CENTERS - CAPITOL ARE-BAYLOR SCOTT &amp; WHITE MEDICAL CENTER - PFLUGERVILLE</t>
  </si>
  <si>
    <t>2600 E PFLUGERVILLE PKWY STE 100</t>
  </si>
  <si>
    <t>PFLUGERVILLE</t>
  </si>
  <si>
    <t>127262703</t>
  </si>
  <si>
    <t>1073511762</t>
  </si>
  <si>
    <t>BAYLOR SCOTT AND WHITE MEDICAL CENTER GRAPEVINE</t>
  </si>
  <si>
    <t>1650 W COLLEGE ST</t>
  </si>
  <si>
    <t>GRAPEVINE</t>
  </si>
  <si>
    <t>121776205</t>
  </si>
  <si>
    <t>1992700983</t>
  </si>
  <si>
    <t>BAYLOR SCOTT AND WHITE MEDICAL CENTER IRVING</t>
  </si>
  <si>
    <t>1901 N MACARTHUR BLVD</t>
  </si>
  <si>
    <t>IRVING</t>
  </si>
  <si>
    <t>171848805</t>
  </si>
  <si>
    <t>1649273434</t>
  </si>
  <si>
    <t>BAYLOR SCOTT AND WHITE MEDICAL CENTER PLANO</t>
  </si>
  <si>
    <t>4700 ALLIANCE BLVD</t>
  </si>
  <si>
    <t>PLANO</t>
  </si>
  <si>
    <t>135223905</t>
  </si>
  <si>
    <t>1265430177</t>
  </si>
  <si>
    <t>BAYLOR SCOTT AND WHITE MEDICAL CENTER WAXAHACHIE</t>
  </si>
  <si>
    <t>2400 N IH 35 E</t>
  </si>
  <si>
    <t>WAXAHACHIE</t>
  </si>
  <si>
    <t>ELLIS</t>
  </si>
  <si>
    <t>409204101</t>
  </si>
  <si>
    <t>1902366305</t>
  </si>
  <si>
    <t>BAYLOR SCOTT AND WHITE MEDICAL CENTERS CAPITOL ARE-BAYLOR SCOTT &amp; WHITE MEDICAL CENTER - AUSTIN</t>
  </si>
  <si>
    <t>5245 W HIGHWAY 290</t>
  </si>
  <si>
    <t>139485012</t>
  </si>
  <si>
    <t>1447250253</t>
  </si>
  <si>
    <t>BAYLOR UNIVERSITY MEDICAL CENTER</t>
  </si>
  <si>
    <t>3500 GASTON AVE</t>
  </si>
  <si>
    <t>422067501</t>
  </si>
  <si>
    <t>1457820995</t>
  </si>
  <si>
    <t>BAYTOWN MEDICAL CENTER, LP-ALTUS BAYTOWN HOSPITAL, BAYTOWN MEDICAL CENTER</t>
  </si>
  <si>
    <t>1626 W BAKER RD</t>
  </si>
  <si>
    <t>BAYTOWN</t>
  </si>
  <si>
    <t>083290905</t>
  </si>
  <si>
    <t>1477857332</t>
  </si>
  <si>
    <t>BELLVILLE ST JOSEPH HEALTH CENTER</t>
  </si>
  <si>
    <t>44 N CUMMINGS ST</t>
  </si>
  <si>
    <t>BELLVILLE</t>
  </si>
  <si>
    <t>136141205</t>
  </si>
  <si>
    <t>1821011248</t>
  </si>
  <si>
    <t>BEXAR COUNTY HOSPITAL DISTRICT-UNIVERSITY HEALTH SYSTEM</t>
  </si>
  <si>
    <t>4502 MEDICAL DR</t>
  </si>
  <si>
    <t>SAN ANTONIO</t>
  </si>
  <si>
    <t>BEXAR</t>
  </si>
  <si>
    <t>094224503</t>
  </si>
  <si>
    <t>1356312243</t>
  </si>
  <si>
    <t>BIG BEND REGIONAL MEDICAL CENTER</t>
  </si>
  <si>
    <t>2600 N HIGHWAY 118</t>
  </si>
  <si>
    <t>ALPINE</t>
  </si>
  <si>
    <t>BREWSTER</t>
  </si>
  <si>
    <t>112721903</t>
  </si>
  <si>
    <t>1538465901</t>
  </si>
  <si>
    <t>BIR JV LLP-BAYLOR INSTITUTE FOR REHABILITATION</t>
  </si>
  <si>
    <t>909 N WASHINGTON AVE</t>
  </si>
  <si>
    <t>396546901</t>
  </si>
  <si>
    <t>1851889463</t>
  </si>
  <si>
    <t>BIR JV LLP-BAYLOR SCOTT AND WHITE INSTITUTE FOR REHABILITATIO</t>
  </si>
  <si>
    <t>2000 MEDICAL DR</t>
  </si>
  <si>
    <t>LAKEWAY</t>
  </si>
  <si>
    <t>401736001</t>
  </si>
  <si>
    <t>1104383371</t>
  </si>
  <si>
    <t>BOSQUE COUNTY HOSPITAL DISTRICT-GOODALL-WITCHER HOSPITAL</t>
  </si>
  <si>
    <t>101 POSEY AVE</t>
  </si>
  <si>
    <t>CLIFTON</t>
  </si>
  <si>
    <t>BOSQUE</t>
  </si>
  <si>
    <t>094226002</t>
  </si>
  <si>
    <t>1801817135</t>
  </si>
  <si>
    <t>BRAZOS VALLEY PHYSICIANS ORGANIZATION MSO LLC-THE PHYSICIANS CENTRE HOSPITAL</t>
  </si>
  <si>
    <t>3131 UNIVERSITY DRIVE EAST</t>
  </si>
  <si>
    <t>BRYAN</t>
  </si>
  <si>
    <t>BRAZOS</t>
  </si>
  <si>
    <t>207311601</t>
  </si>
  <si>
    <t>1114903523</t>
  </si>
  <si>
    <t>BRIM HEALTHCARE OF TEXAS LLC-WADLEY REGIONAL MEDICAL CENTER</t>
  </si>
  <si>
    <t>1000 PINE ST</t>
  </si>
  <si>
    <t>TEXARKANA</t>
  </si>
  <si>
    <t>BOWIE</t>
  </si>
  <si>
    <t>322879301</t>
  </si>
  <si>
    <t>1407191984</t>
  </si>
  <si>
    <t>BSA HOSPITAL LLC-BAPTIST ST ANTHONYS HEALTH SYSTEM</t>
  </si>
  <si>
    <t>1600 WALLACE BLVD</t>
  </si>
  <si>
    <t>AMARILLO</t>
  </si>
  <si>
    <t>POTTER</t>
  </si>
  <si>
    <t>112725003</t>
  </si>
  <si>
    <t>1750377289</t>
  </si>
  <si>
    <t>BURLESON ST JOSEPH HEALTH CENTER-BURLESON ST. JOSEPH HEALTH CENTER</t>
  </si>
  <si>
    <t>1101 WOODSON DRIVE</t>
  </si>
  <si>
    <t>CALDWELL</t>
  </si>
  <si>
    <t>BURLESON</t>
  </si>
  <si>
    <t>212060201</t>
  </si>
  <si>
    <t>1205164928</t>
  </si>
  <si>
    <t>CAHRMC LLC-RICE MEDICAL CENTER</t>
  </si>
  <si>
    <t>600 S AUSTIN RD</t>
  </si>
  <si>
    <t>EAGLE LAKE</t>
  </si>
  <si>
    <t>COLORADO</t>
  </si>
  <si>
    <t>387663301</t>
  </si>
  <si>
    <t>1538667035</t>
  </si>
  <si>
    <t>CARTHAGE HOSPITAL LLC-UT HEALTH EAST TEXAS CARTHAGE HOSPITAL</t>
  </si>
  <si>
    <t>409 COTTAGE RD</t>
  </si>
  <si>
    <t>CARTHAGE</t>
  </si>
  <si>
    <t>PANOLA</t>
  </si>
  <si>
    <t>136142011</t>
  </si>
  <si>
    <t>1033118716</t>
  </si>
  <si>
    <t>CASTRO COUNTY HOSPITAL DISTRICT-PLAINS MEMORIAL HOSPITAL</t>
  </si>
  <si>
    <t>310 WEST HALSELL</t>
  </si>
  <si>
    <t>DIMMITT</t>
  </si>
  <si>
    <t>CASTRO</t>
  </si>
  <si>
    <t>211970301</t>
  </si>
  <si>
    <t>1013142553</t>
  </si>
  <si>
    <t>CBSH,LLC</t>
  </si>
  <si>
    <t>6130 PARKWAY</t>
  </si>
  <si>
    <t>192622201</t>
  </si>
  <si>
    <t>1376662296</t>
  </si>
  <si>
    <t>CEDAR PARK HEALTH SYSTEM LP-CEDAR PARK REGIONAL MEDICAL CENTER</t>
  </si>
  <si>
    <t>1401 MEDICAL PKWY</t>
  </si>
  <si>
    <t>CEDAR PARK</t>
  </si>
  <si>
    <t>WILLIAMSON</t>
  </si>
  <si>
    <t>190809701</t>
  </si>
  <si>
    <t>1609091693</t>
  </si>
  <si>
    <t>CENTRAL TEXAS REHABILITATION HOSPITAL LLC-CENTRAL TEXAS REHABILITATION HOSPITAL</t>
  </si>
  <si>
    <t>700 W 45TH ST</t>
  </si>
  <si>
    <t>020993401</t>
  </si>
  <si>
    <t>1174522494</t>
  </si>
  <si>
    <t>CHAMBERS COUNTY PUBLIC HOSPITAL DISTRICT NO 1-BAYSIDE COMMUNITY HOSPITAL</t>
  </si>
  <si>
    <t>200 HOSPITAL DRIVE</t>
  </si>
  <si>
    <t>ANAHUAC</t>
  </si>
  <si>
    <t>CHAMBERS</t>
  </si>
  <si>
    <t>020817501</t>
  </si>
  <si>
    <t>1174576698</t>
  </si>
  <si>
    <t>CHCA BAYSHORE LP-HCA HOUSTON HEALTHCARE SOUTHEAST</t>
  </si>
  <si>
    <t>4000 SPENCER HIGHWAY</t>
  </si>
  <si>
    <t>PASADENA</t>
  </si>
  <si>
    <t>121807504</t>
  </si>
  <si>
    <t>1063466035</t>
  </si>
  <si>
    <t>CHCA CLEAR LAKE LP-HCA HOUSTON HEALTHCARE CLEAR LAKE</t>
  </si>
  <si>
    <t>500 W MEDICAL CENTER BLVD</t>
  </si>
  <si>
    <t>WEBSTER</t>
  </si>
  <si>
    <t>020841501</t>
  </si>
  <si>
    <t>1962455816</t>
  </si>
  <si>
    <t>CHCA CONROE LP-HCA HOUSTON HEALTHCARE CONROE</t>
  </si>
  <si>
    <t>504 MEDICAL CENTER BLVD</t>
  </si>
  <si>
    <t>349366001</t>
  </si>
  <si>
    <t>1609275585</t>
  </si>
  <si>
    <t>CHCA PEARLAND LP-HCA HOUSTON HEALTHCARE PEARLAND</t>
  </si>
  <si>
    <t>11100 SHADOW CREEK PKWY</t>
  </si>
  <si>
    <t>PEARLAND</t>
  </si>
  <si>
    <t>BRAZORIA</t>
  </si>
  <si>
    <t>094187402</t>
  </si>
  <si>
    <t>1275580938</t>
  </si>
  <si>
    <t>CHCA WEST HOUSTON LP-HCA HOUSTON HEALTHCARE WEST</t>
  </si>
  <si>
    <t>12141 RICHMOND AVE</t>
  </si>
  <si>
    <t>112712802</t>
  </si>
  <si>
    <t>1023065794</t>
  </si>
  <si>
    <t>CHCA WOMANS HOSPITAL LP-THE WOMANS HOSPITAL OF TEXAS</t>
  </si>
  <si>
    <t>7600 FANNIN ST</t>
  </si>
  <si>
    <t>356438701</t>
  </si>
  <si>
    <t>1912395203</t>
  </si>
  <si>
    <t>CHG HOSPITAL AUSTIN LLC-CORNERSTONE SPECIALTY HOSPITALS AUSTIN</t>
  </si>
  <si>
    <t>4207 BURNET RD</t>
  </si>
  <si>
    <t>357216601</t>
  </si>
  <si>
    <t>1073901476</t>
  </si>
  <si>
    <t>CHG HOSPITAL CONROE LLC-CORNERSTONE SPECIALTY HOSPITALS CONROE</t>
  </si>
  <si>
    <t>1500 GRAND LAKE DR</t>
  </si>
  <si>
    <t>358588701</t>
  </si>
  <si>
    <t>1457730426</t>
  </si>
  <si>
    <t>CHG HOSPITAL HOUSTON LLC-CORNERSTONE SPECIALTY HOSPITALS BELLAIRE</t>
  </si>
  <si>
    <t>5314 DASHWOOD DR</t>
  </si>
  <si>
    <t>355796901</t>
  </si>
  <si>
    <t>1760870166</t>
  </si>
  <si>
    <t>CHG HOSPITAL MCALLEN LLC-SOLARA SPECIALTY HOSPITALS MCALLEN</t>
  </si>
  <si>
    <t>301 W EXPRESSWAY 83 FL 8</t>
  </si>
  <si>
    <t>MCALLEN</t>
  </si>
  <si>
    <t>HIDALGO</t>
  </si>
  <si>
    <t>127300503</t>
  </si>
  <si>
    <t>1184622847</t>
  </si>
  <si>
    <t>CHI ST LUKES HEALTH BAYLOR COLLEGE OF MEDICINE MED</t>
  </si>
  <si>
    <t>6720 BERTNER AVE</t>
  </si>
  <si>
    <t>138910807</t>
  </si>
  <si>
    <t>1194743013</t>
  </si>
  <si>
    <t>CHILDRENS HEALTH CLINICAL OPERATIONS-CHILDRENS MEDICAL CENTER DALLAS</t>
  </si>
  <si>
    <t>CHILDRENS</t>
  </si>
  <si>
    <t>1935 MEDICAL DISTRICT DR</t>
  </si>
  <si>
    <t>354178101</t>
  </si>
  <si>
    <t>1720480627</t>
  </si>
  <si>
    <t>CHILDRENS HEALTH CLINICAL OPERATIONS-CHILDRENS MEDICAL CENTER PLANO</t>
  </si>
  <si>
    <t>7601 PRESTON RD</t>
  </si>
  <si>
    <t>133250406</t>
  </si>
  <si>
    <t>1326079534</t>
  </si>
  <si>
    <t>CHILDRESS COUNTY HOSPITAL DISTRICT-CHILDRESS REGIONAL MEDICAL CENTER</t>
  </si>
  <si>
    <t>901 US HIGHWAY 83 N</t>
  </si>
  <si>
    <t>CHILDRESS</t>
  </si>
  <si>
    <t>112667406</t>
  </si>
  <si>
    <t>1285280057</t>
  </si>
  <si>
    <t>CHRISTUS GOOD SHEPHERD MEDICAL CENTER</t>
  </si>
  <si>
    <t>811 S WASHINGTON AVE</t>
  </si>
  <si>
    <t>MARSHALL</t>
  </si>
  <si>
    <t>75670</t>
  </si>
  <si>
    <t>HARRISON</t>
  </si>
  <si>
    <t>112667403</t>
  </si>
  <si>
    <t>1124092036</t>
  </si>
  <si>
    <t>CHRISTUS GOOD SHEPHERD MEDICAL CENTER - LONGVIEW</t>
  </si>
  <si>
    <t>700 E MARSHALL AVE</t>
  </si>
  <si>
    <t>LONGVIEW</t>
  </si>
  <si>
    <t>GREGG</t>
  </si>
  <si>
    <t>020976902</t>
  </si>
  <si>
    <t>1295736734</t>
  </si>
  <si>
    <t>CHRISTUS HEALTH ARK LA TEX</t>
  </si>
  <si>
    <t>2600 SAINT MICHAEL DR</t>
  </si>
  <si>
    <t>138296208</t>
  </si>
  <si>
    <t>1679557888</t>
  </si>
  <si>
    <t>CHRISTUS HEALTH SOUTHEAST TEXAS-CHRISTUS HOSPITAL</t>
  </si>
  <si>
    <t>2830 CALDER ST</t>
  </si>
  <si>
    <t>112706003</t>
  </si>
  <si>
    <t>1598749707</t>
  </si>
  <si>
    <t>CHRISTUS HEALTH SOUTHEAST TEXAS-CHRISTUS SOUTHEAST TEXAS JASPER MEMORIAL</t>
  </si>
  <si>
    <t>1275 MARVIN HANCOCK DR</t>
  </si>
  <si>
    <t>JASPER</t>
  </si>
  <si>
    <t>366812101</t>
  </si>
  <si>
    <t>1033568621</t>
  </si>
  <si>
    <t>CHRISTUS HOPKINS HEALTH ALLIANCE-CHRISTUS MOTHER FRANCES HOSPITAL - SULPHUR SPRINGS</t>
  </si>
  <si>
    <t>115 AIRPORT RD</t>
  </si>
  <si>
    <t>SULPHUR SPRINGS</t>
  </si>
  <si>
    <t>HOPKINS</t>
  </si>
  <si>
    <t>020844903</t>
  </si>
  <si>
    <t>1821004151</t>
  </si>
  <si>
    <t>CHRISTUS SANTA ROSA HEALTH CARE CORPORATION-CHILDRENS HOSPITAL OF SAN ANTONIO</t>
  </si>
  <si>
    <t>333 N SANTA ROSA ST</t>
  </si>
  <si>
    <t>020844909</t>
  </si>
  <si>
    <t>1194787218</t>
  </si>
  <si>
    <t>CHRISTUS SANTA ROSA HEALTH CARE CORPORATION-CHRISTUS SANTA ROSA HOSPITAL</t>
  </si>
  <si>
    <t>2827 BABCOCK RD</t>
  </si>
  <si>
    <t>415580601</t>
  </si>
  <si>
    <t>1447883301</t>
  </si>
  <si>
    <t>CHRISTUS SANTA ROSA HEALTH CARE CORPORATION-CHRISTUS SANTA ROSA HOSPITAL - SAN MARCOS</t>
  </si>
  <si>
    <t>1301 WONDER WORLD DR</t>
  </si>
  <si>
    <t>SAN MARCOS</t>
  </si>
  <si>
    <t>094222903</t>
  </si>
  <si>
    <t>1003885641</t>
  </si>
  <si>
    <t>CHRISTUS SPOHN HEALTH SYSTEM CORPORATION</t>
  </si>
  <si>
    <t>2500 E MAIN ST</t>
  </si>
  <si>
    <t>ALICE</t>
  </si>
  <si>
    <t>JIM WELLS</t>
  </si>
  <si>
    <t>020811801</t>
  </si>
  <si>
    <t>1447228747</t>
  </si>
  <si>
    <t>CHRISTUS SPOHN HEALTH SYSTEM CORPORATION-CHRISTUS SPOHN HOSPITAL BEEVILLE</t>
  </si>
  <si>
    <t>1500 E HOUSTON ST</t>
  </si>
  <si>
    <t>BEEVILLE</t>
  </si>
  <si>
    <t>BEE</t>
  </si>
  <si>
    <t>121775403</t>
  </si>
  <si>
    <t>1689641680</t>
  </si>
  <si>
    <t>CHRISTUS SPOHN HEALTH SYSTEM CORPORATION-CHRISTUS SPOHN HOSPITAL CORPUS CHRISTI</t>
  </si>
  <si>
    <t>600 ELIZABETH ST</t>
  </si>
  <si>
    <t>136436606</t>
  </si>
  <si>
    <t>1093783391</t>
  </si>
  <si>
    <t>CHRISTUS SPOHN HEALTH SYSTEM CORPORATION-CHRISTUS SPOHN HOSPITAL KLEBERG</t>
  </si>
  <si>
    <t>1311 GENERAL CAVAZOS BLVD</t>
  </si>
  <si>
    <t>KINGSVILLE</t>
  </si>
  <si>
    <t>KLEBERG</t>
  </si>
  <si>
    <t>137907508</t>
  </si>
  <si>
    <t>1124052162</t>
  </si>
  <si>
    <t>CITIZENS MEDICAL CENTER COUNTY OF VICTORIA-CITIZENS MEDICAL CENTER</t>
  </si>
  <si>
    <t>2701 HOSPITAL DRIVE</t>
  </si>
  <si>
    <t>VICTORIA</t>
  </si>
  <si>
    <t>179322602</t>
  </si>
  <si>
    <t>1972540417</t>
  </si>
  <si>
    <t>CLEAR LAKE REHABILITATION HOSPITAL LLC-KINDRED REHABILIT HOSPITAL CLEAR LAKE</t>
  </si>
  <si>
    <t>655 E MEDICAL CENTER BLVD</t>
  </si>
  <si>
    <t>434211501</t>
  </si>
  <si>
    <t>1407467855</t>
  </si>
  <si>
    <t xml:space="preserve">CLEARSKY REHABILITATION HOSPITAL OF FLOWER MOUND </t>
  </si>
  <si>
    <t>3100 PETERS COLONY RD</t>
  </si>
  <si>
    <t>FLOWER MOUND</t>
  </si>
  <si>
    <t>DENTON</t>
  </si>
  <si>
    <t>094349003</t>
  </si>
  <si>
    <t>1689648339</t>
  </si>
  <si>
    <t>CMS REHAB OF WF LP-ENCOMPASS HEALTH REHABILITATION HOSPITAL OF WICHIT</t>
  </si>
  <si>
    <t>3901 ARMORY RD</t>
  </si>
  <si>
    <t>WICHITA FALLS</t>
  </si>
  <si>
    <t>WICHITA</t>
  </si>
  <si>
    <t>417321301</t>
  </si>
  <si>
    <t>1053839233</t>
  </si>
  <si>
    <t>COBALT REHABILITATION HOSPITAL EL PASO LLC-COBALT REHABILITATION HOSPITAL EL PASO</t>
  </si>
  <si>
    <t>1600 E CLIFF DR</t>
  </si>
  <si>
    <t>EL PASO</t>
  </si>
  <si>
    <t>094152803</t>
  </si>
  <si>
    <t>1942314448</t>
  </si>
  <si>
    <t>COCHRAN MEMORIAL HOSPITAL</t>
  </si>
  <si>
    <t>201 E GRANT AVE</t>
  </si>
  <si>
    <t>MORTON</t>
  </si>
  <si>
    <t>COCHRAN</t>
  </si>
  <si>
    <t>020943901</t>
  </si>
  <si>
    <t>1689628984</t>
  </si>
  <si>
    <t>COLUMBIA HOSPITAL MEDICAL CITY DALLAS, SUBSIDIARY-MEDICAL CITY DALLAS</t>
  </si>
  <si>
    <t>7777 FOREST LN</t>
  </si>
  <si>
    <t>020950401</t>
  </si>
  <si>
    <t>1134172406</t>
  </si>
  <si>
    <t>COLUMBIA MEDICAL CENTER OF ARLINGTON SUBSIDIARY LP-MEDICAL CENTER OF ARLINGTON</t>
  </si>
  <si>
    <t>3301 MATLOCK RD</t>
  </si>
  <si>
    <t>111905902</t>
  </si>
  <si>
    <t>1306897277</t>
  </si>
  <si>
    <t>COLUMBIA MEDICAL CENTER OF DENTON SUBSIDIARY LP-MEDICAL CITY DENTON</t>
  </si>
  <si>
    <t>3535 S I-35 E</t>
  </si>
  <si>
    <t>020979302</t>
  </si>
  <si>
    <t>1902857766</t>
  </si>
  <si>
    <t>COLUMBIA MEDICAL CENTER OF LAS COLINAS, INC-LAS COLINAS MEDICAL CENTER</t>
  </si>
  <si>
    <t>6800 N MACARTHUR BLVD</t>
  </si>
  <si>
    <t>112698903</t>
  </si>
  <si>
    <t>1437102639</t>
  </si>
  <si>
    <t>COLUMBIA MEDICAL CENTER OF MCKINNEY SUBSIDIARY LP-MEDICAL CENTER OF MCKINNEY</t>
  </si>
  <si>
    <t>4500 MEDICAL CENTER DR</t>
  </si>
  <si>
    <t>127311205</t>
  </si>
  <si>
    <t>1699726406</t>
  </si>
  <si>
    <t>COLUMBIA MEDICAL CENTER OF PLANO LP-MEDICAL CENTER OF PLANO</t>
  </si>
  <si>
    <t>3901 W 15TH ST</t>
  </si>
  <si>
    <t>094105602</t>
  </si>
  <si>
    <t>1518911833</t>
  </si>
  <si>
    <t>COLUMBIA NORTH HILLS HOSPITAL-COLUMBIA NORTH HILLS HOSPITA</t>
  </si>
  <si>
    <t>4401 BOOTH CALLOWAY RD</t>
  </si>
  <si>
    <t>NORTH RICHLAND HILLS</t>
  </si>
  <si>
    <t>094193202</t>
  </si>
  <si>
    <t>1659323772</t>
  </si>
  <si>
    <t>COLUMBIA PLAZA MED CTR OF FT WORTH SUBSIDIARY LP-PLAZA MEDICAL CENTER OF FORT WORTH</t>
  </si>
  <si>
    <t>900 8TH AVE</t>
  </si>
  <si>
    <t>112716902</t>
  </si>
  <si>
    <t>1619924719</t>
  </si>
  <si>
    <t>COLUMBIA RIO GRANDE HEALTHCARE LP-RIO GRANDE REGIONAL HOSPITAL</t>
  </si>
  <si>
    <t>101 E RIDGE ROAD</t>
  </si>
  <si>
    <t>020947001</t>
  </si>
  <si>
    <t>1043267701</t>
  </si>
  <si>
    <t>COLUMBIA VALLEY HEALTHCARE SYSTEMS LP-VALLEY REGIONAL MEDICAL CENTER</t>
  </si>
  <si>
    <t>100A E ALTON GLOOR BLVD</t>
  </si>
  <si>
    <t>BROWNSVILLE</t>
  </si>
  <si>
    <t>CAMERON</t>
  </si>
  <si>
    <t>135033210</t>
  </si>
  <si>
    <t>1740238641</t>
  </si>
  <si>
    <t>COLUMBUS COMMUNITY HOSPITAL</t>
  </si>
  <si>
    <t>110 SHULT DR</t>
  </si>
  <si>
    <t>COLUMBUS</t>
  </si>
  <si>
    <t>281406304</t>
  </si>
  <si>
    <t>1346544616</t>
  </si>
  <si>
    <t>COMANCHE COUNTY MEDICAL CENTER COMPANY-COMANCHE COUNTY MEDICAL CENTER</t>
  </si>
  <si>
    <t>10201 HIGHWAY 16</t>
  </si>
  <si>
    <t>COMANCHE</t>
  </si>
  <si>
    <t>112671602</t>
  </si>
  <si>
    <t>1972581940</t>
  </si>
  <si>
    <t>COMMUNITY HOSPITAL OF BRAZOSPORT-BRAZOSPORT REGIONAL HEALTH SYSTEM</t>
  </si>
  <si>
    <t>100 MEDICAL DRIVE</t>
  </si>
  <si>
    <t>LAKE JACKSON</t>
  </si>
  <si>
    <t>091770005</t>
  </si>
  <si>
    <t>1326025701</t>
  </si>
  <si>
    <t>CONCHO COUNTY HOSPITAL</t>
  </si>
  <si>
    <t>614 EAKER ST</t>
  </si>
  <si>
    <t>EDEN</t>
  </si>
  <si>
    <t>CONCHO</t>
  </si>
  <si>
    <t>178396101</t>
  </si>
  <si>
    <t>1174524466</t>
  </si>
  <si>
    <t>CONTINUE CARE HOSPITAL OF TYLER INC-TYLER CONTINUE CARE HOSPITAL AT MOTHER FRANCES HOS</t>
  </si>
  <si>
    <t>800 EAST DAWSON 4TH FLOOR</t>
  </si>
  <si>
    <t>TYLER</t>
  </si>
  <si>
    <t>SMITH</t>
  </si>
  <si>
    <t>364396701</t>
  </si>
  <si>
    <t>1992709661</t>
  </si>
  <si>
    <t>CONTINUECARE HOSPITAL AT HENDRICK MEDICAL CENTER-CONTINUE CARE HOSPITAL AT HENDRICK MEDICAL CENTER</t>
  </si>
  <si>
    <t>1900 PINE ST</t>
  </si>
  <si>
    <t>ABILENE</t>
  </si>
  <si>
    <t>TAYLOR</t>
  </si>
  <si>
    <t>1295121457</t>
  </si>
  <si>
    <t>CONTINUECARE HOSPITAL AT ODESSA, INC</t>
  </si>
  <si>
    <t>500 W 4TH ST FL 4</t>
  </si>
  <si>
    <t>ODESSA</t>
  </si>
  <si>
    <t>ECTOR</t>
  </si>
  <si>
    <t>352064501</t>
  </si>
  <si>
    <t>1588005888</t>
  </si>
  <si>
    <t>CONTINUECARE HOSPITAL OF MIDLAND INC</t>
  </si>
  <si>
    <t>4214 ANDREWS HWY FL 3</t>
  </si>
  <si>
    <t>MIDLAND</t>
  </si>
  <si>
    <t>021184901</t>
  </si>
  <si>
    <t>1891765178</t>
  </si>
  <si>
    <t>COOK CHILDREN'S MEDICAL CENTER</t>
  </si>
  <si>
    <t>801 7TH AVE</t>
  </si>
  <si>
    <t>313347201</t>
  </si>
  <si>
    <t>1235374612</t>
  </si>
  <si>
    <t>CORINTH INVESTOR HOLDINGS LLC</t>
  </si>
  <si>
    <t>2813 S MAYHILL RD</t>
  </si>
  <si>
    <t>094221102</t>
  </si>
  <si>
    <t>1386652527</t>
  </si>
  <si>
    <t>CORNERSTONE REGIONAL HOSPITAL</t>
  </si>
  <si>
    <t>2302 CORNERSTONE BLVD</t>
  </si>
  <si>
    <t>EDINBURG</t>
  </si>
  <si>
    <t>344945603</t>
  </si>
  <si>
    <t>1821439183</t>
  </si>
  <si>
    <t>CORPUS CHRISTI REHABILITATION HOSPITAL LLC</t>
  </si>
  <si>
    <t>5726 ESPLANADE DR</t>
  </si>
  <si>
    <t>134772611</t>
  </si>
  <si>
    <t>1780823021</t>
  </si>
  <si>
    <t>CORYELL COUNTY MEMORIAL HOSPITAL AUTHORITY</t>
  </si>
  <si>
    <t>1507 W MAIN ST</t>
  </si>
  <si>
    <t>GATESVILLE</t>
  </si>
  <si>
    <t>CORYELL</t>
  </si>
  <si>
    <t>094138703</t>
  </si>
  <si>
    <t>1437156361</t>
  </si>
  <si>
    <t>COUNTY OF CLAY-CLAY COUNTY MEMORIAL HOSPITAL</t>
  </si>
  <si>
    <t>310 W SOUTH ST</t>
  </si>
  <si>
    <t>HENRIETTA</t>
  </si>
  <si>
    <t>CLAY</t>
  </si>
  <si>
    <t>136331910</t>
  </si>
  <si>
    <t>1720096019</t>
  </si>
  <si>
    <t>COUNTY OF WARD-WARD MEMORIAL HOSPITAL</t>
  </si>
  <si>
    <t>406 S GARY</t>
  </si>
  <si>
    <t>MONAHANS</t>
  </si>
  <si>
    <t>WARD</t>
  </si>
  <si>
    <t>137227806</t>
  </si>
  <si>
    <t>1790702371</t>
  </si>
  <si>
    <t>COUNTY OF YOAKUM-YOAKUM COUNTY HOSPITAL</t>
  </si>
  <si>
    <t>412 MUSTANG AVE</t>
  </si>
  <si>
    <t>DENVER CITY</t>
  </si>
  <si>
    <t>YOAKUM</t>
  </si>
  <si>
    <t>319209801</t>
  </si>
  <si>
    <t>1013941780</t>
  </si>
  <si>
    <t>COVENANT LONG TERM CARE LP-COVENANT SPECIALTY HOSPITAL</t>
  </si>
  <si>
    <t>3815 20TH ST</t>
  </si>
  <si>
    <t>LUBBOCK</t>
  </si>
  <si>
    <t>408600101</t>
  </si>
  <si>
    <t>1972517365</t>
  </si>
  <si>
    <t>COVENANT MEDICAL CENTER</t>
  </si>
  <si>
    <t>3615 19TH ST</t>
  </si>
  <si>
    <t>358006003</t>
  </si>
  <si>
    <t>1952784985</t>
  </si>
  <si>
    <t>COVENANT REHABILITATION HOSPITAL OF LUBBOCK LLC-TRUSTPOINT REHABILITATION HOSPITAL OF LUBBOCK</t>
  </si>
  <si>
    <t>4302 PRINCETON ST</t>
  </si>
  <si>
    <t>303478701</t>
  </si>
  <si>
    <t>1407010622</t>
  </si>
  <si>
    <t>CR EMERGENCY ROOM LLC-BAYLOR SCOTT AND WHITE EMERGENCY HOSPITAL</t>
  </si>
  <si>
    <t>26791 HIGHWAY 380</t>
  </si>
  <si>
    <t>AUBREY</t>
  </si>
  <si>
    <t>76227</t>
  </si>
  <si>
    <t>199602701</t>
  </si>
  <si>
    <t>1316197767</t>
  </si>
  <si>
    <t>CRANE COUNTY HOSPITAL DISTRICT-CRANE MEMORIAL HOSPITAL</t>
  </si>
  <si>
    <t>1310 SOUTH ALFORD STREET</t>
  </si>
  <si>
    <t>CRANE</t>
  </si>
  <si>
    <t>391576104</t>
  </si>
  <si>
    <t>1114435260</t>
  </si>
  <si>
    <t>CROCKETT MEDICAL CENTER LLC-CROCKETT MEDICAL CENTER</t>
  </si>
  <si>
    <t>1100 E LOOP 304</t>
  </si>
  <si>
    <t>CROCKETT</t>
  </si>
  <si>
    <t>094141105</t>
  </si>
  <si>
    <t>1063500270</t>
  </si>
  <si>
    <t>CROSBYTON CLINIC HOSPITAL</t>
  </si>
  <si>
    <t>710 W MAIN ST</t>
  </si>
  <si>
    <t>CROSBYTON</t>
  </si>
  <si>
    <t>CROSBY</t>
  </si>
  <si>
    <t>361949601</t>
  </si>
  <si>
    <t>1568848059</t>
  </si>
  <si>
    <t>CUMBERLAND SURGICAL HOSPITAL OF SAN ANTONIO LLC</t>
  </si>
  <si>
    <t>5330 N LOOP 1604 W</t>
  </si>
  <si>
    <t>426592801</t>
  </si>
  <si>
    <t>1952961138</t>
  </si>
  <si>
    <t xml:space="preserve">CURAHEALTH HOUSTON HEIGHTS LLC-COBALT REHABILITATION HOUSTON HEIGHTS             </t>
  </si>
  <si>
    <t>1917 ASHLAND ST FL 4</t>
  </si>
  <si>
    <t>130826407</t>
  </si>
  <si>
    <t>1639176456</t>
  </si>
  <si>
    <t>DALLAM HARTLEY COUNTIES HOSPITAL DISTRICT-COON MEMORIAL HOSPITAL</t>
  </si>
  <si>
    <t>1411 DENVER AVE</t>
  </si>
  <si>
    <t>DALHART</t>
  </si>
  <si>
    <t>DALLAM</t>
  </si>
  <si>
    <t>127295703</t>
  </si>
  <si>
    <t>1932123247</t>
  </si>
  <si>
    <t>DALLAS COUNTY HOSPITAL DISTRICT-PARKLAND MEMORIAL HOSPITAL</t>
  </si>
  <si>
    <t>5200 HARRY HINES BLVD</t>
  </si>
  <si>
    <t>320384603</t>
  </si>
  <si>
    <t>1356559991</t>
  </si>
  <si>
    <t>DALLAS LTACH LLC-KINDRED HOSPITAL DALLAS CENTRAL</t>
  </si>
  <si>
    <t>8050 MEADOW RD</t>
  </si>
  <si>
    <t>219336901</t>
  </si>
  <si>
    <t>1861690364</t>
  </si>
  <si>
    <t>DALLAS MEDICAL CENTER LLC</t>
  </si>
  <si>
    <t>7 MEDICAL PARKWAY</t>
  </si>
  <si>
    <t>189947801</t>
  </si>
  <si>
    <t>1134108053</t>
  </si>
  <si>
    <t>DAWSON COUNTY HOSPITAL DISTRICT-MEDICAL ARTS HOSPITAL</t>
  </si>
  <si>
    <t>2200 N BRYAN AVE</t>
  </si>
  <si>
    <t>LAMESA</t>
  </si>
  <si>
    <t>DAWSON</t>
  </si>
  <si>
    <t>160709501</t>
  </si>
  <si>
    <t>1053317362</t>
  </si>
  <si>
    <t>DAY SURGERY AT RENAISSANCE LLC-DOCTORS HOSPITAL AT RENAISSANCE LTD</t>
  </si>
  <si>
    <t>5501 S MCCOLL RD</t>
  </si>
  <si>
    <t>133544006</t>
  </si>
  <si>
    <t>1568454403</t>
  </si>
  <si>
    <t>DEAF SMITH COUNTY HOSPITAL DISTRICT-HEREFORD REGIONAL MEDICAL CENTER</t>
  </si>
  <si>
    <t>540 W 15TH ST</t>
  </si>
  <si>
    <t>HEREFORD</t>
  </si>
  <si>
    <t>DEAF SMITH</t>
  </si>
  <si>
    <t>364597001</t>
  </si>
  <si>
    <t>1407229529</t>
  </si>
  <si>
    <t>DECATUR HOSPITAL AUTHORITY-WISE HEALTH SYSTEM</t>
  </si>
  <si>
    <t>3200 N TARRANT PKWY</t>
  </si>
  <si>
    <t>130606006</t>
  </si>
  <si>
    <t>1124076401</t>
  </si>
  <si>
    <t>2000 SOUTH FM 51</t>
  </si>
  <si>
    <t>DECATUR</t>
  </si>
  <si>
    <t>WISE</t>
  </si>
  <si>
    <t>138911619</t>
  </si>
  <si>
    <t>1437148020</t>
  </si>
  <si>
    <t>DEWITT MEDICAL DISTRICT-CUERO COMMUNITY HOSPITAL</t>
  </si>
  <si>
    <t>2550 N ESPLANADE ST</t>
  </si>
  <si>
    <t>CUERO</t>
  </si>
  <si>
    <t>DEWITT</t>
  </si>
  <si>
    <t>217884004</t>
  </si>
  <si>
    <t>1326134255</t>
  </si>
  <si>
    <t>DIMMIT REGIONAL HOSPITAL</t>
  </si>
  <si>
    <t>704 HOSPITAL DR</t>
  </si>
  <si>
    <t>CARRIZO SPRINGS</t>
  </si>
  <si>
    <t>DIMMIT</t>
  </si>
  <si>
    <t>132812205</t>
  </si>
  <si>
    <t>1548286172</t>
  </si>
  <si>
    <t>DRISCOLL CHILDRENS HOSPITAL</t>
  </si>
  <si>
    <t>3533 S ALAMEDA ST</t>
  </si>
  <si>
    <t>137074409</t>
  </si>
  <si>
    <t>1689650921</t>
  </si>
  <si>
    <t>EASTLAND MEMORIAL HOSPITAL DISTRICT-EASTLAND MEMORIAL HOSPITAL</t>
  </si>
  <si>
    <t>304 S DAUGHERTY AVE</t>
  </si>
  <si>
    <t>EASTLAND</t>
  </si>
  <si>
    <t>348928801</t>
  </si>
  <si>
    <t>1679903967</t>
  </si>
  <si>
    <t>EBD BEMC BURLESON, LLC-BAYLOR SCOTT AND WHITE EMERGENCY HOSPITAL</t>
  </si>
  <si>
    <t>12500 SOUTH FWY STE 100</t>
  </si>
  <si>
    <t>JOHNSON</t>
  </si>
  <si>
    <t>169893802</t>
  </si>
  <si>
    <t>45T132</t>
  </si>
  <si>
    <t>ECTOR COUNTY HOSPITAL DISTRICT - MEDICAL CENTER HOSPITAL</t>
  </si>
  <si>
    <t>500 W 4TH ST</t>
  </si>
  <si>
    <t>135235306</t>
  </si>
  <si>
    <t>1740273994</t>
  </si>
  <si>
    <t>ECTOR COUNTY HOSPITAL DISTRICT-MEDICAL CENTER HOSPITAL</t>
  </si>
  <si>
    <t>311054601</t>
  </si>
  <si>
    <t>1003192311</t>
  </si>
  <si>
    <t>EL CAMPO MEMORIAL HOSPITAL</t>
  </si>
  <si>
    <t>303 SANDY CORNER RD</t>
  </si>
  <si>
    <t>EL CAMPO</t>
  </si>
  <si>
    <t>WHARTON</t>
  </si>
  <si>
    <t>291854201</t>
  </si>
  <si>
    <t>1558659714</t>
  </si>
  <si>
    <t>EL PASO CHILDRENS HOSPITAL</t>
  </si>
  <si>
    <t>4845 ALAMEDA AVE</t>
  </si>
  <si>
    <t>138951211</t>
  </si>
  <si>
    <t>1316936990</t>
  </si>
  <si>
    <t>EL PASO COUNTY HOSPITAL DISTRICT-UNIVERSITY MEDICAL CENTER OF EL PASO</t>
  </si>
  <si>
    <t>4815 ALAMEDA AVENUE</t>
  </si>
  <si>
    <t>094109802</t>
  </si>
  <si>
    <t>1770536120</t>
  </si>
  <si>
    <t>EL PASO HEALTHCARE SYSTEM LTD-LAS PALMAS MEDICAL CENTER</t>
  </si>
  <si>
    <t>1801 N OREGON ST</t>
  </si>
  <si>
    <t>190248801</t>
  </si>
  <si>
    <t>EL PASO LTAC HOSPITAL LP</t>
  </si>
  <si>
    <t>1221 N COTTON ST FL 3</t>
  </si>
  <si>
    <t>135034009</t>
  </si>
  <si>
    <t>1871583153</t>
  </si>
  <si>
    <t>ELECTRA HOSPITAL DISTRICT-ELECTRA MEMORIAL HOSPITAL</t>
  </si>
  <si>
    <t>1207 S BAILEY ST</t>
  </si>
  <si>
    <t>ELECTRA</t>
  </si>
  <si>
    <t>309798201</t>
  </si>
  <si>
    <t>1669752234</t>
  </si>
  <si>
    <t>EMERUS BHS SA THOUSAND OAKS LLC-BAPTIST EMERGENCY HOSPITAL SHAVANO PARK</t>
  </si>
  <si>
    <t>16088 SAN PEDRO AVE</t>
  </si>
  <si>
    <t>432310701</t>
  </si>
  <si>
    <t>1205420916</t>
  </si>
  <si>
    <t xml:space="preserve">ENCOMPASS HEALTH REHAB HOSPITAL OF WACO, LLC-ENCOMPASS HEALTH REHABILITATION HOSPITAL OF WACO  </t>
  </si>
  <si>
    <t>3600 S LOOP 340</t>
  </si>
  <si>
    <t>ROBINSON</t>
  </si>
  <si>
    <t>427092801</t>
  </si>
  <si>
    <t>1881252203</t>
  </si>
  <si>
    <t xml:space="preserve">ENCOMPASS HEALTH REHABILITATION HOSPITAL OF KATY L-ENCOMPASS HEALTH REHABILITATION HOSPITAL OF KATY  </t>
  </si>
  <si>
    <t>23331 GRAND RESERVE DR</t>
  </si>
  <si>
    <t>KATY</t>
  </si>
  <si>
    <t>77494</t>
  </si>
  <si>
    <t>219907702</t>
  </si>
  <si>
    <t>1518287721</t>
  </si>
  <si>
    <t>ENCOMPASS HEALTH REHABILITATION HOSPITAL OF SUGAR-ENCOMPASS HEALTH SUGAR LAND REHABILITATION HOSPITA</t>
  </si>
  <si>
    <t>1325 HIGHWAY 6</t>
  </si>
  <si>
    <t>SUGARLAND</t>
  </si>
  <si>
    <t>219907701</t>
  </si>
  <si>
    <t>163111101</t>
  </si>
  <si>
    <t>1063411767</t>
  </si>
  <si>
    <t>ESSENT PRMC LP-PARIS REGIONAL MEDICAL CENTER</t>
  </si>
  <si>
    <t>865 DESHONG DR</t>
  </si>
  <si>
    <t>PARIS</t>
  </si>
  <si>
    <t>LAMAR</t>
  </si>
  <si>
    <t>212167501</t>
  </si>
  <si>
    <t>1548406788</t>
  </si>
  <si>
    <t xml:space="preserve">EVEREST REAL ESTATE INVESTMENTS LLP-SE TEXAS ER AND HOSPITAL                          </t>
  </si>
  <si>
    <t>19211 MCKAY DR</t>
  </si>
  <si>
    <t>HUMBLE</t>
  </si>
  <si>
    <t>425857601</t>
  </si>
  <si>
    <t>1033759832</t>
  </si>
  <si>
    <t xml:space="preserve">EVEREST REHABILITATION HOSPITAL KELLER, LLC-TEXAS REHABILITATION HOSPITAL OF KELLER           </t>
  </si>
  <si>
    <t>791 S MAIN ST</t>
  </si>
  <si>
    <t>KELLER</t>
  </si>
  <si>
    <t>76248</t>
  </si>
  <si>
    <t>410530602</t>
  </si>
  <si>
    <t>1518439009</t>
  </si>
  <si>
    <t>EVEREST REHABILITATION HOSPITAL LONGVIEW LLC-EVEREST REHABILITATION HOSPITAL LONGVIEW</t>
  </si>
  <si>
    <t>701 E LOOP 281</t>
  </si>
  <si>
    <t>411431601</t>
  </si>
  <si>
    <t>1417429945</t>
  </si>
  <si>
    <t>EVEREST REHABILITATION HOSPITAL TEMPLE LLC-EVEREST REHABILITATION HOSPITAL TEMPLE</t>
  </si>
  <si>
    <t>23621 SE H K DODGEN LOOP</t>
  </si>
  <si>
    <t>TEMPLE</t>
  </si>
  <si>
    <t>BELL</t>
  </si>
  <si>
    <t>376537203</t>
  </si>
  <si>
    <t>1235685892</t>
  </si>
  <si>
    <t>FAIRFIELD HOSPITAL DISTRICT-FREESTONE MEDICAL CENTER</t>
  </si>
  <si>
    <t>125 NEWMAN ST</t>
  </si>
  <si>
    <t>FAIRFIELD</t>
  </si>
  <si>
    <t>FREESTONE</t>
  </si>
  <si>
    <t>133367611</t>
  </si>
  <si>
    <t>1841294246</t>
  </si>
  <si>
    <t>FALLS COMMUNITY HOSPITAL AND CLINIC</t>
  </si>
  <si>
    <t>322 COLEMAN ST</t>
  </si>
  <si>
    <t>MARLIN</t>
  </si>
  <si>
    <t>FALLS</t>
  </si>
  <si>
    <t>330811601</t>
  </si>
  <si>
    <t>1760417646</t>
  </si>
  <si>
    <t>FANNIN COUNTY HOSPITAL AUTHORITY-TMC BONHAM HOSPITAL</t>
  </si>
  <si>
    <t>504 LIPSCOMB ST</t>
  </si>
  <si>
    <t>BONHAM</t>
  </si>
  <si>
    <t>FANNIN</t>
  </si>
  <si>
    <t>112692202</t>
  </si>
  <si>
    <t>1598746703</t>
  </si>
  <si>
    <t>FISHER COUNTY HOSPITAL-FISHER COUNTY HOSPITAL DISTRICT</t>
  </si>
  <si>
    <t>774 STATE HWY 70 NORTH</t>
  </si>
  <si>
    <t>ROTAN</t>
  </si>
  <si>
    <t>FISHER</t>
  </si>
  <si>
    <t>217744601</t>
  </si>
  <si>
    <t>1902047376</t>
  </si>
  <si>
    <t>FLOWER MOUND HOSPITAL PARTNERS LLC-TEXAS HEALTH PRESBYTERIAN HOSPITAL FLOWER MOUND</t>
  </si>
  <si>
    <t>4400 LONG PRAIRIE RD</t>
  </si>
  <si>
    <t>110803703</t>
  </si>
  <si>
    <t>1770579591</t>
  </si>
  <si>
    <t>FORT DUNCAN REGIONAL MEDICAL CENTER LP-FORT DUNCAN REGIONAL MEDICAL CENTER</t>
  </si>
  <si>
    <t>3333 N FOSTER MALDONADO BLVD</t>
  </si>
  <si>
    <t>EAGLE PASS</t>
  </si>
  <si>
    <t>MAVERICK</t>
  </si>
  <si>
    <t>112688004</t>
  </si>
  <si>
    <t>1447574819</t>
  </si>
  <si>
    <t>FRIO HOSPITAL-FRIO REGIONAL SWING BED</t>
  </si>
  <si>
    <t>200 S INTERSTATE 35</t>
  </si>
  <si>
    <t>PEARSALL</t>
  </si>
  <si>
    <t>FRIO</t>
  </si>
  <si>
    <t>157144001</t>
  </si>
  <si>
    <t>1922002674</t>
  </si>
  <si>
    <t>FRISCO MEDICAL CENTER-BAYLOR SCOTT &amp; WHITE MEDICAL CENTER - FRISCO</t>
  </si>
  <si>
    <t>5601 WARREN PKWY</t>
  </si>
  <si>
    <t>167364201</t>
  </si>
  <si>
    <t>1871599183</t>
  </si>
  <si>
    <t>FT WORTH SURGICARE PARTNERS, LTD-BAYLOR SURGICAL HOSPITAL AT FT WORTH</t>
  </si>
  <si>
    <t>1800 PARK PLACE AVE</t>
  </si>
  <si>
    <t>396650901</t>
  </si>
  <si>
    <t>1972071991</t>
  </si>
  <si>
    <t>GAINESVILLE COMMUNITY HOSPITAL, INC.-NORTH TEXAS MEDICAL CENTER</t>
  </si>
  <si>
    <t>1900 HOSPITAL BLVD</t>
  </si>
  <si>
    <t>GAINESVILLE</t>
  </si>
  <si>
    <t>COOKE</t>
  </si>
  <si>
    <t>112728403</t>
  </si>
  <si>
    <t>1083619712</t>
  </si>
  <si>
    <t>GENERAL HOSPITAL-IRAAN GENERAL HOSPITAL</t>
  </si>
  <si>
    <t>600 HWY 349 NORTH</t>
  </si>
  <si>
    <t>IRAAN</t>
  </si>
  <si>
    <t>PECOS</t>
  </si>
  <si>
    <t>312476002</t>
  </si>
  <si>
    <t>1396902540</t>
  </si>
  <si>
    <t>GLOBALREHAB FORT WORTH, LP</t>
  </si>
  <si>
    <t>6601 HARRIS PKWY</t>
  </si>
  <si>
    <t>349912101</t>
  </si>
  <si>
    <t>1568695146</t>
  </si>
  <si>
    <t>GLOBALREHAB SAN ANTONIO LP-SELECT REHABILITATION HOSPITAL OF SAN ANTONIO</t>
  </si>
  <si>
    <t>19126 STONEHUE</t>
  </si>
  <si>
    <t>121785303</t>
  </si>
  <si>
    <t>1932108214</t>
  </si>
  <si>
    <t>GONZALES HEALTHCARE SYSTEMS-MEMORIAL HOSPITAL</t>
  </si>
  <si>
    <t>1110 N SARAH DEWITT DR</t>
  </si>
  <si>
    <t>GONZALES</t>
  </si>
  <si>
    <t>197063401</t>
  </si>
  <si>
    <t>1841497153</t>
  </si>
  <si>
    <t>GPCH LLC-GOLDEN PLAINS COMMUNITY HOSPITAL</t>
  </si>
  <si>
    <t>100 MEDICAL DR</t>
  </si>
  <si>
    <t>BORGER</t>
  </si>
  <si>
    <t>HUTCHINSON</t>
  </si>
  <si>
    <t>346945401</t>
  </si>
  <si>
    <t>1881691061</t>
  </si>
  <si>
    <t>GRAHAM HOSPITAL DISTRICT</t>
  </si>
  <si>
    <t>1301 MONTGOMERY RD</t>
  </si>
  <si>
    <t>GRAHAM</t>
  </si>
  <si>
    <t>YOUNG</t>
  </si>
  <si>
    <t>094178302</t>
  </si>
  <si>
    <t>1114998911</t>
  </si>
  <si>
    <t>GRANBURY HOSPITAL CORPORATION-LAKE GRANBURY MEDICAL CENTER</t>
  </si>
  <si>
    <t>1310 PALUXY RD</t>
  </si>
  <si>
    <t>GRANBURY</t>
  </si>
  <si>
    <t>HOOD</t>
  </si>
  <si>
    <t>147918003</t>
  </si>
  <si>
    <t>1154317774</t>
  </si>
  <si>
    <t>GRIMES ST JOSEPH HEALTH CENTER</t>
  </si>
  <si>
    <t>210 S JUDSON ST</t>
  </si>
  <si>
    <t>NAVASOTA</t>
  </si>
  <si>
    <t>GRIMES</t>
  </si>
  <si>
    <t>138411709</t>
  </si>
  <si>
    <t>1720088123</t>
  </si>
  <si>
    <t>GUADALUPE COUNTY HOSPITAL BOARD-GUADALUPE REGIONAL MEDICAL CENTER</t>
  </si>
  <si>
    <t>1215 EAST COURT</t>
  </si>
  <si>
    <t>SEGUIN</t>
  </si>
  <si>
    <t>GUADALUPE</t>
  </si>
  <si>
    <t>007068203</t>
  </si>
  <si>
    <t>1326037607</t>
  </si>
  <si>
    <t>HAMILTON COUNTY HOSPITAL DISTRICT-HAMILTON GENERAL HOSPITAL</t>
  </si>
  <si>
    <t>400 N BROWN ST</t>
  </si>
  <si>
    <t>HAMILTON</t>
  </si>
  <si>
    <t>094117105</t>
  </si>
  <si>
    <t>1992707780</t>
  </si>
  <si>
    <t>HANSFORD COUNTY HOSPITAL DISTRICT-HANSFORD COUNTY HOSPITAL</t>
  </si>
  <si>
    <t>707 SOUTH ROLAND ST</t>
  </si>
  <si>
    <t>SPEARMAN</t>
  </si>
  <si>
    <t>HANSFORD</t>
  </si>
  <si>
    <t>121692107</t>
  </si>
  <si>
    <t>1861510521</t>
  </si>
  <si>
    <t>HARDEMAN COUNTY MEMORIAL HOSP-HARDEMAN COUNTY MEMORIAL HOSPITAL</t>
  </si>
  <si>
    <t>402 MERCER ST</t>
  </si>
  <si>
    <t>QUANAH</t>
  </si>
  <si>
    <t>HARDEMAN</t>
  </si>
  <si>
    <t>154504801</t>
  </si>
  <si>
    <t>1881688976</t>
  </si>
  <si>
    <t>HARLINGEN MEDICAL CENTER LP</t>
  </si>
  <si>
    <t>5501 S EXPRESSWAY 77</t>
  </si>
  <si>
    <t>HARLINGEN</t>
  </si>
  <si>
    <t>133355104</t>
  </si>
  <si>
    <t>1205900370</t>
  </si>
  <si>
    <t>HARRIS COUNTY HOSPITAL DISTRICT</t>
  </si>
  <si>
    <t>1504 TAUB LOOP</t>
  </si>
  <si>
    <t>112702904</t>
  </si>
  <si>
    <t>1184607897</t>
  </si>
  <si>
    <t>HASKELL COUNTY HOSPITAL-HASKELL MEMORIAL HOSPITAL</t>
  </si>
  <si>
    <t>1 AVENUE N</t>
  </si>
  <si>
    <t>HASKELL</t>
  </si>
  <si>
    <t>380473401</t>
  </si>
  <si>
    <t>1003344334</t>
  </si>
  <si>
    <t>HCN EP HORIZON CITY LLC-THE HOSPITALS OF PROVIDENCE HORIZON CITY CAMPUS</t>
  </si>
  <si>
    <t>13600 HORIZON BLVD</t>
  </si>
  <si>
    <t>HORIZON CITY</t>
  </si>
  <si>
    <t>199329702</t>
  </si>
  <si>
    <t>1699749341</t>
  </si>
  <si>
    <t>HEALTH SOUTH CITY VIEW REHABILITATION HOSPITAL-ENCOMPASS HEALTH REHABILITATION HOSPITAL OF CITY V</t>
  </si>
  <si>
    <t>6701 OAKMONT BLVD</t>
  </si>
  <si>
    <t>337018101</t>
  </si>
  <si>
    <t>1366871600</t>
  </si>
  <si>
    <t>HEALTH SOUTH REHABILITATION HOSPITAL OF HUMBLE</t>
  </si>
  <si>
    <t>19002 MCKAY DR</t>
  </si>
  <si>
    <t>021185601</t>
  </si>
  <si>
    <t>1013968726</t>
  </si>
  <si>
    <t>HEALTHBRIDGE CHILDRENS HOSPITAL- HOUSTON LTD-HEALTHBRIDGE CHILDRENS HOSPITAL</t>
  </si>
  <si>
    <t>2929 WOODLAND PARK DR</t>
  </si>
  <si>
    <t>094347402</t>
  </si>
  <si>
    <t>1144294893</t>
  </si>
  <si>
    <t>HEALTHSOUTH PLANO REHABILITATION HOSPITAL LLC-HEALTHSOUTH PLANO REHABILITATION HOSPITAL</t>
  </si>
  <si>
    <t>2800 W 15TH ST</t>
  </si>
  <si>
    <t>309446801</t>
  </si>
  <si>
    <t>1548546088</t>
  </si>
  <si>
    <t>HEALTHSOUTH REHAB HOSPITAL OF SOUTH AUSTIN LLC-HEALTHSOUTH REHABILITATION HOSPITAL OF AUSTIN</t>
  </si>
  <si>
    <t>330 W BEN WHITE BLVD</t>
  </si>
  <si>
    <t>288662403</t>
  </si>
  <si>
    <t>1427374222</t>
  </si>
  <si>
    <t>HEALTHSOUTH REHAB HOSPITAL OF THE MID-CITIES LLC-RELIANT REHABILITATION HOSPITAL MID CITIES</t>
  </si>
  <si>
    <t>2304 HIGHWAY 121</t>
  </si>
  <si>
    <t>BEDFORD</t>
  </si>
  <si>
    <t>021168201</t>
  </si>
  <si>
    <t>1548233265</t>
  </si>
  <si>
    <t>HEALTHSOUTH REHAB INSTITUTUE OF SAN ANTONIO RIOSA-ENCOMPASS HEALTH REHABILITATION HOSPITAL OF SAN AN</t>
  </si>
  <si>
    <t>9119 CINNAMON HL</t>
  </si>
  <si>
    <t>021173202</t>
  </si>
  <si>
    <t>1821062050</t>
  </si>
  <si>
    <t>HEALTHSOUTH REHABILIATION HOSPITAL OF ARLINGTON</t>
  </si>
  <si>
    <t>3200 MATLOCK RD</t>
  </si>
  <si>
    <t>209804801</t>
  </si>
  <si>
    <t>1477731156</t>
  </si>
  <si>
    <t>HEALTHSOUTH REHABILITATION HOSPITAL NORTH HOUSTON-ENCOMPASS HEALTH REHABILITATION HOSPITAL VISION PA</t>
  </si>
  <si>
    <t>117 VISION PARK BLVD</t>
  </si>
  <si>
    <t>SHENANDOAH</t>
  </si>
  <si>
    <t>313188001</t>
  </si>
  <si>
    <t>1659539567</t>
  </si>
  <si>
    <t>HEALTHSOUTH REHABILITATION HOSPITAL OF ABILENE LLC-HEALTHSOUTH REHABILITATION HOSPITAL OF ABILENE</t>
  </si>
  <si>
    <t>6401 DIRECTORS PKWY</t>
  </si>
  <si>
    <t>301006801</t>
  </si>
  <si>
    <t>1275813610</t>
  </si>
  <si>
    <t>HEALTHSOUTH REHABILITATION HOSPITAL OF CYPRESS LLC</t>
  </si>
  <si>
    <t>13031 WORTHAM CENTER DR</t>
  </si>
  <si>
    <t>314562501</t>
  </si>
  <si>
    <t>1982920773</t>
  </si>
  <si>
    <t>HEALTHSOUTH REHABILITATION HOSPITAL OF DALLAS LLC-HEALTHSOUTH REHABILITATION HOSPITAL OF DALLAS</t>
  </si>
  <si>
    <t>7930 NORTHAVEN RD</t>
  </si>
  <si>
    <t>382091201</t>
  </si>
  <si>
    <t>1144756578</t>
  </si>
  <si>
    <t>HEALTHSOUTH REHABILITATION HOSPITAL OF PEARLAND LL - HEALTHSOUTH REHABILITATION OF HOSPITAL OF PEARLAND</t>
  </si>
  <si>
    <t>2121 BUSINESS CENTER DR</t>
  </si>
  <si>
    <t>199238002</t>
  </si>
  <si>
    <t>1720279342</t>
  </si>
  <si>
    <t>HEALTHSOUTH REHABILITATION HOSPITAL OF RICHARDSON-ENCOMPASS HEALTH REHABILITATION HOSPITAL OF RICHAR</t>
  </si>
  <si>
    <t>3351 WATERVIEW PKWY</t>
  </si>
  <si>
    <t>RICHARDSON</t>
  </si>
  <si>
    <t>209190201</t>
  </si>
  <si>
    <t>1245422567</t>
  </si>
  <si>
    <t>HEALTHSOUTH REHABILITATION HOSPITAL OF ROUND ROCK</t>
  </si>
  <si>
    <t>1400 HESTERS CROSSING RD</t>
  </si>
  <si>
    <t>ROUND ROCK</t>
  </si>
  <si>
    <t>315341301</t>
  </si>
  <si>
    <t>1376829812</t>
  </si>
  <si>
    <t>HEALTHSOUTH REHABILITATION HOSPITAL OF VINTAGE PAR-HEALTHSOUTH REHABILITATION HOSPITAL THE VINTAGE</t>
  </si>
  <si>
    <t>20180 CHASEWOOD PARK DR</t>
  </si>
  <si>
    <t>094352403</t>
  </si>
  <si>
    <t>1194798801</t>
  </si>
  <si>
    <t>HEALTHSOUTH REHABILITATION HOSPITAL THE WOODLANDS-ENCOMPASS HEALTH REHABILITATION HOSPITAL OF THE W</t>
  </si>
  <si>
    <t>18550 INTERSTATE 45 S</t>
  </si>
  <si>
    <t>021175701</t>
  </si>
  <si>
    <t>1649243353</t>
  </si>
  <si>
    <t>HEALTHSOUTH REHABILITATION OF TEXARKANA INC-ENCOMPASS HEALTH REHABILITATION HOSPITAL OF TEXARK</t>
  </si>
  <si>
    <t>515 W 12TH ST</t>
  </si>
  <si>
    <t>094351601</t>
  </si>
  <si>
    <t>1821061532</t>
  </si>
  <si>
    <t>HEALTHSOUTH REHABILITATION-ENCOMPASS HEALTH REHABILITATION HOSPITAL OF MIDLA</t>
  </si>
  <si>
    <t>1800 HERITAGE BLVD</t>
  </si>
  <si>
    <t>322916301</t>
  </si>
  <si>
    <t>1558349399</t>
  </si>
  <si>
    <t>HEART OF TEXAS HEALTHCARE SYSTEM</t>
  </si>
  <si>
    <t>2008 NINE RD</t>
  </si>
  <si>
    <t>BRADY</t>
  </si>
  <si>
    <t>MCCULLOCH</t>
  </si>
  <si>
    <t>109588703</t>
  </si>
  <si>
    <t>1558354241</t>
  </si>
  <si>
    <t>HEMPHILL COUNTY HOSPITAL</t>
  </si>
  <si>
    <t>1020 S 4TH ST</t>
  </si>
  <si>
    <t>CANADIAN</t>
  </si>
  <si>
    <t>HEMPHILL</t>
  </si>
  <si>
    <t>387377001</t>
  </si>
  <si>
    <t>1326546797</t>
  </si>
  <si>
    <t>HENDERSON HOSPITAL LLC-UT HEALTH EAST TEXAS HENDERSON HOSPITAL</t>
  </si>
  <si>
    <t>300 WILSON ST</t>
  </si>
  <si>
    <t>RUSK</t>
  </si>
  <si>
    <t>138644310</t>
  </si>
  <si>
    <t>1528064649</t>
  </si>
  <si>
    <t>HENDRICK MEDICAL CENTER</t>
  </si>
  <si>
    <t>1900 PINE</t>
  </si>
  <si>
    <t>420957901</t>
  </si>
  <si>
    <t>1184233785</t>
  </si>
  <si>
    <t>HENDRICK MEDICAL CENTER BROWNWOOD</t>
  </si>
  <si>
    <t>1501 BURNET RD</t>
  </si>
  <si>
    <t>BROWNWOOD</t>
  </si>
  <si>
    <t>BROWN</t>
  </si>
  <si>
    <t>361699701</t>
  </si>
  <si>
    <t>1235510090</t>
  </si>
  <si>
    <t>HERITAGE PARK SURGICAL HOSPITAL, LLC-BAYLOR SCOTT &amp; WHITE SURGICAL HOSPITAL AT SHERMAN</t>
  </si>
  <si>
    <t>3601 N CALAIS ST</t>
  </si>
  <si>
    <t>SHERMAN</t>
  </si>
  <si>
    <t>GRAYSON</t>
  </si>
  <si>
    <t>312239201</t>
  </si>
  <si>
    <t>1841562709</t>
  </si>
  <si>
    <t>HH KILLEEN HEALTH SYSTEM LLC-SETON MEDICAL CENTER HARKER HEIGHTS</t>
  </si>
  <si>
    <t>850 W CENTRAL TEXAS EXPY</t>
  </si>
  <si>
    <t>HARKER HEIGHTS</t>
  </si>
  <si>
    <t>136430906</t>
  </si>
  <si>
    <t>1497726343</t>
  </si>
  <si>
    <t>HILL COUNTRY MEMORIAL HOSPITAL-HILL COUNTRY MEMORIAL HOSP</t>
  </si>
  <si>
    <t>1020 S STATE HIGHWAY 16</t>
  </si>
  <si>
    <t>FREDERICKSBURG</t>
  </si>
  <si>
    <t>GILLESPIE</t>
  </si>
  <si>
    <t>138962907</t>
  </si>
  <si>
    <t>1891882833</t>
  </si>
  <si>
    <t>HILLCREST BAPTIST MEDICAL CENTER-BAYLOR SCOTT AND WHITE MEDICAL CENTER HILLCREST</t>
  </si>
  <si>
    <t>100 HILLCREST MEDICAL BLVD</t>
  </si>
  <si>
    <t>342897103</t>
  </si>
  <si>
    <t>1306268321</t>
  </si>
  <si>
    <t>HOUSTON METHODIST ST CATHERINE HOSPITAL-HOUSTON METHODIST CONTINUING CARE HOSPITAL</t>
  </si>
  <si>
    <t>701 S FRY RD</t>
  </si>
  <si>
    <t>336478801</t>
  </si>
  <si>
    <t>1952723967</t>
  </si>
  <si>
    <t>HOUSTON METHODIST ST JOHN HOSPITAL-HOUSTON METHODIST CLEAR LAKE HOSPITAL</t>
  </si>
  <si>
    <t>18300 HOUSTON METHODIST DR</t>
  </si>
  <si>
    <t>NASSAU BAY</t>
  </si>
  <si>
    <t>193867201</t>
  </si>
  <si>
    <t>1740450121</t>
  </si>
  <si>
    <t>HOUSTON NORTHWEST OPERATING COMPANY LLC-HCA HOUSTON HEALTHCARE NORTHWEST</t>
  </si>
  <si>
    <t>710 CYPRESS CREEK PKWY</t>
  </si>
  <si>
    <t>378943001</t>
  </si>
  <si>
    <t>1073043592</t>
  </si>
  <si>
    <t>HOUSTON PPH LLC-HCA HOUSTON HEALTHCARE MEDICAL CENTER</t>
  </si>
  <si>
    <t>1313 HERMANN DR</t>
  </si>
  <si>
    <t>131038504</t>
  </si>
  <si>
    <t>1598750721</t>
  </si>
  <si>
    <t>HUNT MEMORIAL HOSPITAL DISTRICT-HUNT REGIONAL MEDICAL CENTER</t>
  </si>
  <si>
    <t>4215 JOE RAMSEY BLVD</t>
  </si>
  <si>
    <t>GREENVILLE</t>
  </si>
  <si>
    <t>HUNT</t>
  </si>
  <si>
    <t>412747401</t>
  </si>
  <si>
    <t>1245878990</t>
  </si>
  <si>
    <t>HUNTSVILLE COMMUNITY HOSPITAL INC-HUNTSVILLE MEMORIAL HOSPITAL</t>
  </si>
  <si>
    <t>110 MEMORIAL HOSPITAL DR</t>
  </si>
  <si>
    <t>HUNTSVILLE</t>
  </si>
  <si>
    <t>WALKER</t>
  </si>
  <si>
    <t>163936101</t>
  </si>
  <si>
    <t>1669569984</t>
  </si>
  <si>
    <t>IRVING COPPELL SURGICAL HOSPITAL LLP-BAYLOR SCOTT AND WHITE SURGICAL HOSPITAL LAS COLIN</t>
  </si>
  <si>
    <t>400 W INTERSTATE 635 STE 101</t>
  </si>
  <si>
    <t>119874904</t>
  </si>
  <si>
    <t>1790777696</t>
  </si>
  <si>
    <t>JACK COUNTY HOSPITAL DISTRICT-FAITH COMMUNITY HOSPITAL</t>
  </si>
  <si>
    <t>215 CHISHOLM TRL</t>
  </si>
  <si>
    <t>JACKSBORO</t>
  </si>
  <si>
    <t>JACK</t>
  </si>
  <si>
    <t>121808305</t>
  </si>
  <si>
    <t>1124061882</t>
  </si>
  <si>
    <t>JACKSON COUNTY HOSPITAL DISTRICT-JACKSON HEALTHCARE CENTER</t>
  </si>
  <si>
    <t>1013 S WELLS ST</t>
  </si>
  <si>
    <t>EDNA</t>
  </si>
  <si>
    <t>JACKSON</t>
  </si>
  <si>
    <t>387381201</t>
  </si>
  <si>
    <t>1730697350</t>
  </si>
  <si>
    <t>JACKSONVILLE HOSPITAL LLC-UT HEALTH EAST TEXAS JACKSONVILLE HOSPITAL</t>
  </si>
  <si>
    <t>501 S RAGSDALE ST</t>
  </si>
  <si>
    <t>JACKSONVILLE</t>
  </si>
  <si>
    <t>CHEROKEE</t>
  </si>
  <si>
    <t>136412710</t>
  </si>
  <si>
    <t>1699772541</t>
  </si>
  <si>
    <t>KARNES COUNTY HOSPITAL DISTRICT-OTTO KAISER MEMORIAL HOSPITAL</t>
  </si>
  <si>
    <t>3349 S HWY 181</t>
  </si>
  <si>
    <t>KENEDY</t>
  </si>
  <si>
    <t>KARNES</t>
  </si>
  <si>
    <t>168648701</t>
  </si>
  <si>
    <t>1669480323</t>
  </si>
  <si>
    <t>KELL WEST REGIONAL HOSPITAL LLC-KELL WEST REGIONAL HOSPITAL</t>
  </si>
  <si>
    <t>5420 KELL WEST BOULEVARD</t>
  </si>
  <si>
    <t>021002301</t>
  </si>
  <si>
    <t>1558430520</t>
  </si>
  <si>
    <t>KINDRED HOSPITALS LIMITED PARTNERSHIP-KINDRED HOSPITALS SAN ANTONIO</t>
  </si>
  <si>
    <t>3636 MEDICAL DRIVE</t>
  </si>
  <si>
    <t>149633301</t>
  </si>
  <si>
    <t>1821167818</t>
  </si>
  <si>
    <t>KINDRED HOSPITALS LIMITED PARTNERSHIP-KINDRED HOSPITAL-WHITE ROCK</t>
  </si>
  <si>
    <t>9440 POPPY DR -5TH FLOOR SOUTH</t>
  </si>
  <si>
    <t>021008001</t>
  </si>
  <si>
    <t>1942379912</t>
  </si>
  <si>
    <t>KINDRED HOSPITALS LIMITED PARTNERSHIP-KINDRED HOSPTIAL HOUSTON MEDICAL CENTER</t>
  </si>
  <si>
    <t>6441 MAIN STREET</t>
  </si>
  <si>
    <t>112724302</t>
  </si>
  <si>
    <t>1811942238</t>
  </si>
  <si>
    <t>KINGWOOD PLAZA HOSPITAL-HCA HOUSTON HEALTHCARE KINGWOOD</t>
  </si>
  <si>
    <t>22999 HIGHWAY 59 N</t>
  </si>
  <si>
    <t>KINGWOOD</t>
  </si>
  <si>
    <t>135035706</t>
  </si>
  <si>
    <t>1861488579</t>
  </si>
  <si>
    <t>KNAPP MEDICAL CENTER</t>
  </si>
  <si>
    <t>1401 E 8TH ST</t>
  </si>
  <si>
    <t>WESLACO</t>
  </si>
  <si>
    <t>366222301</t>
  </si>
  <si>
    <t>1558721365</t>
  </si>
  <si>
    <t>KND DEVELOPMENT 68, LLC-KINDRED HOSPITAL - SAN ANTONIO CENTRAL</t>
  </si>
  <si>
    <t>111 DALLAS ST FL 4</t>
  </si>
  <si>
    <t>121053605</t>
  </si>
  <si>
    <t>1487639175</t>
  </si>
  <si>
    <t>KNOX COUNTY HOSPITAL DISTRICT-KNOX COUNTY HOSPITAL</t>
  </si>
  <si>
    <t>701 SE 5TH ST</t>
  </si>
  <si>
    <t>KNOX CITY</t>
  </si>
  <si>
    <t>KNOX</t>
  </si>
  <si>
    <t>402430901</t>
  </si>
  <si>
    <t>1679137111</t>
  </si>
  <si>
    <t>KPC PROMISE HOSPITAL OF DALLAS, LLC-KPC PROMISE HOSPITAL OF DALLAS</t>
  </si>
  <si>
    <t>7955 HARRY HINES BLVD</t>
  </si>
  <si>
    <t>402388901</t>
  </si>
  <si>
    <t>1700440245</t>
  </si>
  <si>
    <t>KPC PROMISE HOSPITAL OF WICHITA FALLS, LLC-KPC PROMISE HOSPITAL OF WICHITA FALLS</t>
  </si>
  <si>
    <t>1103 GRACE ST</t>
  </si>
  <si>
    <t>020966001</t>
  </si>
  <si>
    <t>1205018439</t>
  </si>
  <si>
    <t>LAKE POINTE MEDICAL CENTER-BAYLOR SCOTT &amp; WHITE MEDICAL CENTER LAKE POINTE</t>
  </si>
  <si>
    <t>6800 SCENIC DR</t>
  </si>
  <si>
    <t>ROWLETT</t>
  </si>
  <si>
    <t>127313803</t>
  </si>
  <si>
    <t>1700854288</t>
  </si>
  <si>
    <t>LAMB HEALTHCARE CENTER</t>
  </si>
  <si>
    <t>1500 S SUNSET</t>
  </si>
  <si>
    <t>LITTLEFIELD</t>
  </si>
  <si>
    <t>LAMB</t>
  </si>
  <si>
    <t>331242301</t>
  </si>
  <si>
    <t>1851632616</t>
  </si>
  <si>
    <t>LANCASTER REGIONAL HOSPITAL LP-CRESCENT MEDICAL CENTER LANCASTER</t>
  </si>
  <si>
    <t>2600 W PLEASANT RUN RD</t>
  </si>
  <si>
    <t>LANCASTER</t>
  </si>
  <si>
    <t>094186602</t>
  </si>
  <si>
    <t>1396731105</t>
  </si>
  <si>
    <t>LAREDO REGIONAL MEDICAL CENTER LP-DOCTORS HOSPITAL OF LAREDO</t>
  </si>
  <si>
    <t>10700 MCPHERSON RD</t>
  </si>
  <si>
    <t>LAREDO</t>
  </si>
  <si>
    <t>WEBB</t>
  </si>
  <si>
    <t>350658601</t>
  </si>
  <si>
    <t>1710389929</t>
  </si>
  <si>
    <t>LAREDO REHABILITATION HOSPITAL LLC</t>
  </si>
  <si>
    <t>2005A E BUSTAMANTE ST</t>
  </si>
  <si>
    <t>185051301</t>
  </si>
  <si>
    <t>1316992878</t>
  </si>
  <si>
    <t>LAREDO SPECIALTY HOSPITAL</t>
  </si>
  <si>
    <t>2005 BUSTAMANTE ST</t>
  </si>
  <si>
    <t>162033801</t>
  </si>
  <si>
    <t>1548232044</t>
  </si>
  <si>
    <t>LAREDO TEXAS HOSPITAL COMPANY LP-LAREDO MEDICAL CENTER</t>
  </si>
  <si>
    <t>1700 E SAUNDERS ST</t>
  </si>
  <si>
    <t>135233809</t>
  </si>
  <si>
    <t>1992767511</t>
  </si>
  <si>
    <t>LAVACA MEDICAL CENTER</t>
  </si>
  <si>
    <t>1400 N TEXANA ST</t>
  </si>
  <si>
    <t>HALLETTSVILLE</t>
  </si>
  <si>
    <t>LAVACA</t>
  </si>
  <si>
    <t>388218501</t>
  </si>
  <si>
    <t>1922522606</t>
  </si>
  <si>
    <t>LHCG CXXI, LLC-CHRISTUS DUBUIS HOSPITAL OF BEAUMONT</t>
  </si>
  <si>
    <t>284333604</t>
  </si>
  <si>
    <t>1154324952</t>
  </si>
  <si>
    <t>LIBERTY COUNTY HOSPITAL DISTRICT NO 1-LIBERTY DAYTON REGIONAL MEDICAL CENTER</t>
  </si>
  <si>
    <t>1353 N TRAVIS ST</t>
  </si>
  <si>
    <t>LIBERTY</t>
  </si>
  <si>
    <t>140714001</t>
  </si>
  <si>
    <t>1861487779</t>
  </si>
  <si>
    <t>LIMESTONE MEDICAL CENTER</t>
  </si>
  <si>
    <t>701 MCCLINTIC DR</t>
  </si>
  <si>
    <t>GROESBECK</t>
  </si>
  <si>
    <t>LIMESTONE</t>
  </si>
  <si>
    <t>437483703</t>
  </si>
  <si>
    <t>LION STAR NACOGDOCHES HOSPITAL, LLC - NACOGDOCHES MEMORIAL HOSPITAL</t>
  </si>
  <si>
    <t>1204 N MOUND ST</t>
  </si>
  <si>
    <t>NACOGDOCHES</t>
  </si>
  <si>
    <t>126667806</t>
  </si>
  <si>
    <t>1104842475</t>
  </si>
  <si>
    <t>LOCKNEY GENERAL HOSPITAL DISTRICT-W J MANGOLD MEMORIAL HOSPITAL</t>
  </si>
  <si>
    <t>320 N MAIN ST</t>
  </si>
  <si>
    <t>LOCKNEY</t>
  </si>
  <si>
    <t>FLOYD</t>
  </si>
  <si>
    <t>110839103</t>
  </si>
  <si>
    <t>1528026267</t>
  </si>
  <si>
    <t>LONGVIEW MEDICAL CENTER LP-LONGVIEW REGIONAL MEDICAL CENTER</t>
  </si>
  <si>
    <t>2901 N 4TH ST</t>
  </si>
  <si>
    <t>163219201</t>
  </si>
  <si>
    <t>1922001775</t>
  </si>
  <si>
    <t>LUBBOCK HEART HOSPITAL LLC-LUBBOCK HEART HOSPITAL</t>
  </si>
  <si>
    <t>4810 N LOOP 289</t>
  </si>
  <si>
    <t>281514404</t>
  </si>
  <si>
    <t>1225289499</t>
  </si>
  <si>
    <t xml:space="preserve">LUBBOCK HERITAGE HOSPITAL LLC-GRACE SURGICAL HOSPITAL                           </t>
  </si>
  <si>
    <t>7509 MARSHA SHARP FWY</t>
  </si>
  <si>
    <t>094180903</t>
  </si>
  <si>
    <t>1821066820</t>
  </si>
  <si>
    <t>LYNN COUNTY HOSPITAL-LYNN COUNTY HOSPITAL DISTRICT</t>
  </si>
  <si>
    <t>2600 LOCKWOOD</t>
  </si>
  <si>
    <t>TAHOKA</t>
  </si>
  <si>
    <t>LYNN</t>
  </si>
  <si>
    <t>020990001</t>
  </si>
  <si>
    <t>1780731737</t>
  </si>
  <si>
    <t>MADISON ST JOSEPH HEALTH CENTER</t>
  </si>
  <si>
    <t>100 W CROSS ST</t>
  </si>
  <si>
    <t>MADISONVILLE</t>
  </si>
  <si>
    <t>MADISON</t>
  </si>
  <si>
    <t>136145310</t>
  </si>
  <si>
    <t>1679560866</t>
  </si>
  <si>
    <t>MARTIN COUNTY HOSPITAL DISTRICT</t>
  </si>
  <si>
    <t>600 EAST I 20</t>
  </si>
  <si>
    <t>STANTON</t>
  </si>
  <si>
    <t>MARTIN</t>
  </si>
  <si>
    <t>130959304</t>
  </si>
  <si>
    <t>1679678767</t>
  </si>
  <si>
    <t>MATAGORDA COUNTY HOSPITAL DISTRICT-MATAGORDA REGIONAL MEDICAL CENTER</t>
  </si>
  <si>
    <t>104 7TH ST</t>
  </si>
  <si>
    <t>BAY CITY</t>
  </si>
  <si>
    <t>MATAGORDA</t>
  </si>
  <si>
    <t>283280001</t>
  </si>
  <si>
    <t>1871898478</t>
  </si>
  <si>
    <t>MAYHILL BEHAVIORAL HEALTH LLC</t>
  </si>
  <si>
    <t>2809 S MAYHILL RD</t>
  </si>
  <si>
    <t>094172602</t>
  </si>
  <si>
    <t>1023013935</t>
  </si>
  <si>
    <t>MCCAMEY HOSPITAL</t>
  </si>
  <si>
    <t>2500 S HWY 305</t>
  </si>
  <si>
    <t>MCCAMEY</t>
  </si>
  <si>
    <t>UPTON</t>
  </si>
  <si>
    <t>094192402</t>
  </si>
  <si>
    <t>1255384533</t>
  </si>
  <si>
    <t>MEDICAL CENTER OF LEWISVILLE SUBSIDIARY LP-MEDICAL CITY LEWISVILLE</t>
  </si>
  <si>
    <t>500 W MAIN ST</t>
  </si>
  <si>
    <t>LEWISVILLE</t>
  </si>
  <si>
    <t>212140201</t>
  </si>
  <si>
    <t>1427048453</t>
  </si>
  <si>
    <t>MEDINA COUNTY HOSPITAL DISTRICT-MEDINA HEALTHCARE SYSTEM,MEDINA REGIONAL HOSPITAL</t>
  </si>
  <si>
    <t>3100 AVENUE E</t>
  </si>
  <si>
    <t>HONDO</t>
  </si>
  <si>
    <t>MEDINA</t>
  </si>
  <si>
    <t>020834001</t>
  </si>
  <si>
    <t>1730132234</t>
  </si>
  <si>
    <t>MEMORIAL HERMANN HEALTH SYSTEM</t>
  </si>
  <si>
    <t>1635 NORTH LOOP W</t>
  </si>
  <si>
    <t>337433201</t>
  </si>
  <si>
    <t>1710985098</t>
  </si>
  <si>
    <t>MEMORIAL HERMANN HEALTH SYSTEM-TIRR MEMORIAL HERMANN</t>
  </si>
  <si>
    <t>1333 MOURSUND ST</t>
  </si>
  <si>
    <t>146021401</t>
  </si>
  <si>
    <t>1295788735</t>
  </si>
  <si>
    <t>MEMORIAL HERMANN HOSPITAL SYSTEM</t>
  </si>
  <si>
    <t>17500 WEST GRAND PARKWAY SOUTH</t>
  </si>
  <si>
    <t>137805107</t>
  </si>
  <si>
    <t>1982666111</t>
  </si>
  <si>
    <t>MEMORIAL HERMANN HOSPITAL SYSTEM-MHHS HERMANN HOSPITAL</t>
  </si>
  <si>
    <t>6411 FANNIN ST</t>
  </si>
  <si>
    <t>146509801</t>
  </si>
  <si>
    <t>1932152337</t>
  </si>
  <si>
    <t>MEMORIAL HERMANN HOSPITAL SYSTEM-MHHS KATY HOSPITAL</t>
  </si>
  <si>
    <t>23900 KATY FREEWAY</t>
  </si>
  <si>
    <t>020934801</t>
  </si>
  <si>
    <t>1740233782</t>
  </si>
  <si>
    <t>MEMORIAL HERMANN HOSPITAL SYSTEM-MHHS MEMORIAL CITY HOSPITAL</t>
  </si>
  <si>
    <t>921 GESSNER ROAD</t>
  </si>
  <si>
    <t>192751901</t>
  </si>
  <si>
    <t>1295843787</t>
  </si>
  <si>
    <t>MEMORIAL HERMANN HOSPITAL SYSTEM-MHHS NORTHEAST HOSPITAL</t>
  </si>
  <si>
    <t>18951 MEMORIAL NORTH</t>
  </si>
  <si>
    <t>220238402</t>
  </si>
  <si>
    <t>1043457583</t>
  </si>
  <si>
    <t>MEMORIAL HERMANN REHABILITATION HOSPITAL KATY</t>
  </si>
  <si>
    <t>21720 KINGSLAND BLVD STE 102</t>
  </si>
  <si>
    <t>202351701</t>
  </si>
  <si>
    <t>1366532228</t>
  </si>
  <si>
    <t>MEMORIAL HERMANN SPECIALTY HOSPITAL KINGWOOD LLC</t>
  </si>
  <si>
    <t>300 KINGWOOD MEDICAL DR</t>
  </si>
  <si>
    <t>201645301</t>
  </si>
  <si>
    <t>1033114608</t>
  </si>
  <si>
    <t>MEMORIAL HERMANN SUGAR LAND SURGICAL HOSPITAL LLP-SUGAR LAND SURGICAL HOSPITAL</t>
  </si>
  <si>
    <t>16906 SOUTHWEST FWY</t>
  </si>
  <si>
    <t>112697102</t>
  </si>
  <si>
    <t>1689650616</t>
  </si>
  <si>
    <t>MEMORIAL HOSP OF POLK COUNTY-CHI ST LUKES HEALTH MEMORIAL LIVINGSTON</t>
  </si>
  <si>
    <t>1717 HIGHWAY 59 BYPASS</t>
  </si>
  <si>
    <t>LIVINGSTON</t>
  </si>
  <si>
    <t>POLK</t>
  </si>
  <si>
    <t>137909111</t>
  </si>
  <si>
    <t>1689630865</t>
  </si>
  <si>
    <t>MEMORIAL MEDICAL CENTER</t>
  </si>
  <si>
    <t>815 N VIRGINIA</t>
  </si>
  <si>
    <t>PORT LAVACA</t>
  </si>
  <si>
    <t>CALHOUN</t>
  </si>
  <si>
    <t>139172412</t>
  </si>
  <si>
    <t>1396746129</t>
  </si>
  <si>
    <t>MEMORIAL MEDICAL CENTER OF EAST TEXAS-CHI ST LUKES HEALTH MEMORIAL LUFKIN</t>
  </si>
  <si>
    <t>1201 W FRANK STREET</t>
  </si>
  <si>
    <t>LUFKIN</t>
  </si>
  <si>
    <t>ANGELINA</t>
  </si>
  <si>
    <t>130734007</t>
  </si>
  <si>
    <t>1578547345</t>
  </si>
  <si>
    <t>MEMORIAL MEDICAL CENTER SAN AUGUSTINE</t>
  </si>
  <si>
    <t>511 E HOSPITAL ST</t>
  </si>
  <si>
    <t>SAN AUGUSTINE</t>
  </si>
  <si>
    <t>353570001</t>
  </si>
  <si>
    <t>1285028951</t>
  </si>
  <si>
    <t>MESA HILLS SPECIALTY HOSPITAL OPERATOR, LLC-MESA HILLS SPECIALTY HOSPITAL</t>
  </si>
  <si>
    <t>2311 N OREGON ST</t>
  </si>
  <si>
    <t>218319601</t>
  </si>
  <si>
    <t>1831146331</t>
  </si>
  <si>
    <t>MESQUITE SPECIALTY HOSPITAL LP</t>
  </si>
  <si>
    <t>1024 N GALLOWAY AVE</t>
  </si>
  <si>
    <t>MESQUITE</t>
  </si>
  <si>
    <t>376837601</t>
  </si>
  <si>
    <t>1184179194</t>
  </si>
  <si>
    <t>METHODIST HEALTH CENTERS-HOUSTON METHODIST THE WOODLANDS HOSPITAL</t>
  </si>
  <si>
    <t>17201 INTERSTATE 45 S</t>
  </si>
  <si>
    <t>THE WOODLANDS</t>
  </si>
  <si>
    <t>281028501</t>
  </si>
  <si>
    <t>1083937593</t>
  </si>
  <si>
    <t>METHODIST HEALTH CENTERS-HOUSTON METHODIST WEST HOSPITAL</t>
  </si>
  <si>
    <t>18500 KATY FWY</t>
  </si>
  <si>
    <t>379200401</t>
  </si>
  <si>
    <t>1376071530</t>
  </si>
  <si>
    <t>METHODIST HEALTHCARE SYSTEM OF SAN ANTONIO LTD LLP-METHODIST HOSPITAL SOUTH</t>
  </si>
  <si>
    <t>1905 HIGHWAY 97 E</t>
  </si>
  <si>
    <t>JOURDANTON</t>
  </si>
  <si>
    <t>ATASCOSA</t>
  </si>
  <si>
    <t>204254101</t>
  </si>
  <si>
    <t>1659525236</t>
  </si>
  <si>
    <t>METHODIST HEALTHCARE SYSTEM OF SAN ANTONIO LTD LLP-METHODIST HOSPITAL STONE OAK</t>
  </si>
  <si>
    <t>1139 E SONTERRA BLVD</t>
  </si>
  <si>
    <t>094154402</t>
  </si>
  <si>
    <t>1124074273</t>
  </si>
  <si>
    <t>METHODIST HOSPITAL</t>
  </si>
  <si>
    <t>7700 FLOYD CURL DR</t>
  </si>
  <si>
    <t>133258705</t>
  </si>
  <si>
    <t>1225146400</t>
  </si>
  <si>
    <t>METHODIST HOSPITAL LEVELLAND-COVENANT HOSPITAL LEVELLAND</t>
  </si>
  <si>
    <t>1900 COLLEGE AVENUE</t>
  </si>
  <si>
    <t>LEVELLAND</t>
  </si>
  <si>
    <t>HOCKLEY</t>
  </si>
  <si>
    <t>126679303</t>
  </si>
  <si>
    <t>1275592131</t>
  </si>
  <si>
    <t>METHODIST HOSPITAL OF DALLAS-METHODIST CHARLTON MEDICAL CENTER</t>
  </si>
  <si>
    <t>3500 W WHEATLAND RD</t>
  </si>
  <si>
    <t>186221101</t>
  </si>
  <si>
    <t>1689629941</t>
  </si>
  <si>
    <t>METHODIST HOSPITAL OF DALLAS-METHODIST MANSFIELD MEDICAL CENTER</t>
  </si>
  <si>
    <t>2700 E BROAD ST</t>
  </si>
  <si>
    <t>MANSFIELD</t>
  </si>
  <si>
    <t>127263503</t>
  </si>
  <si>
    <t>1073580726</t>
  </si>
  <si>
    <t>METHODIST HOSPITAL PLAINVIEW TEXAS-COVENANT HOSPITAL PLAINVIEW</t>
  </si>
  <si>
    <t>2601 DIMMITT RD</t>
  </si>
  <si>
    <t>PLAINVIEW</t>
  </si>
  <si>
    <t>HALE</t>
  </si>
  <si>
    <t>425740401</t>
  </si>
  <si>
    <t>1487271375</t>
  </si>
  <si>
    <t>METHODIST HOSPITALS OF DALLAS - METHODIST MIDLOTHIAN MEDICAL CENTER</t>
  </si>
  <si>
    <t>1201 E US-287</t>
  </si>
  <si>
    <t>MIDLOTHIAN</t>
  </si>
  <si>
    <t>76065</t>
  </si>
  <si>
    <t>432815501</t>
  </si>
  <si>
    <t>1568818417</t>
  </si>
  <si>
    <t>METHODIST HOSPITALS OF DALLAS - METHODIST SOUTHLAKE MEDICAL CENTER</t>
  </si>
  <si>
    <t>421 E STATE HIGHWAY 114</t>
  </si>
  <si>
    <t>SOUTHLAKE</t>
  </si>
  <si>
    <t>135032405</t>
  </si>
  <si>
    <t>1528027786</t>
  </si>
  <si>
    <t>METHODIST HOSPITALS OF DALLAS-METHODIST DALLAS MEDICAL CENTER</t>
  </si>
  <si>
    <t>1441 N BECKLEY AVE</t>
  </si>
  <si>
    <t>209345201</t>
  </si>
  <si>
    <t>1033165501</t>
  </si>
  <si>
    <t>METHODIST HOSPITALS OF DALLAS-METHODIST RICHARDSON MEDICAL CENTER</t>
  </si>
  <si>
    <t>2831 E PRESIDENT GEORGE BUSH HWY</t>
  </si>
  <si>
    <t>328934001</t>
  </si>
  <si>
    <t>1952538431</t>
  </si>
  <si>
    <t>METHODIST MCKINNEY HOSPITAL LLC</t>
  </si>
  <si>
    <t>8000 ELDORADO PKWY</t>
  </si>
  <si>
    <t>094219503</t>
  </si>
  <si>
    <t>1497871628</t>
  </si>
  <si>
    <t>METHODIST SUGAR LAND HOSPITAL-HOUSTON METHODIST SUGAR LAND HOSPITAL</t>
  </si>
  <si>
    <t>16655 SOUTHWEST FWY</t>
  </si>
  <si>
    <t>140713201</t>
  </si>
  <si>
    <t>1871619254</t>
  </si>
  <si>
    <t>METHODIST WILLOWBROOK-HOUSTON METHODIST WILLOWBROOK HOSPITAL</t>
  </si>
  <si>
    <t>18220 STATE HIGHWAY 249</t>
  </si>
  <si>
    <t>127319504</t>
  </si>
  <si>
    <t>1437171568</t>
  </si>
  <si>
    <t>METHODISTS CHILDRENS HOSPITAL-COVENANT CHILDRENS HOSPITAL</t>
  </si>
  <si>
    <t>4015 22ND PL</t>
  </si>
  <si>
    <t>094119702</t>
  </si>
  <si>
    <t>1629089966</t>
  </si>
  <si>
    <t>METROPLEX ADVENTIST HOSPITAL INC-METROPLEX HOSPITAL</t>
  </si>
  <si>
    <t>2201 S CLEAR CREEK RD</t>
  </si>
  <si>
    <t>KILLEEN</t>
  </si>
  <si>
    <t>149073203</t>
  </si>
  <si>
    <t>1750392916</t>
  </si>
  <si>
    <t>METROPLEX ADVENTIST HOSPITAL INC-ROLLINS BROOK COMMUNITY HOSPITAL</t>
  </si>
  <si>
    <t>608 N KEY AVE</t>
  </si>
  <si>
    <t>LAMPASAS</t>
  </si>
  <si>
    <t>384108201</t>
  </si>
  <si>
    <t>1831629674</t>
  </si>
  <si>
    <t>MH EMERUS FIRST COLONY, LLC-MEMORIAL HERMANN FIRST COLONY HOSPITAL</t>
  </si>
  <si>
    <t>16000 SOUTHWEST FWY</t>
  </si>
  <si>
    <t>220798704</t>
  </si>
  <si>
    <t>1326349986</t>
  </si>
  <si>
    <t>MID COAST MEDICAL CENTER - CENTRAL</t>
  </si>
  <si>
    <t>200 W OLLIE ST</t>
  </si>
  <si>
    <t>LLANO</t>
  </si>
  <si>
    <t>357475801</t>
  </si>
  <si>
    <t>1346630316</t>
  </si>
  <si>
    <t xml:space="preserve">MID JEFFERSON EXTENDED CARE HOSPITAL-POST ACUTE ENTERPRISES                            </t>
  </si>
  <si>
    <t>2600 HIGHWAY 365</t>
  </si>
  <si>
    <t>NEDERLAND</t>
  </si>
  <si>
    <t>136143806</t>
  </si>
  <si>
    <t>1255325817</t>
  </si>
  <si>
    <t>MIDLAND COUNTY HOSPITAL DISTRCT-MIDLAND MEMORIAL HOSPITAL</t>
  </si>
  <si>
    <t>400 ROSALIND REDFERN GROVER PKWY</t>
  </si>
  <si>
    <t>112679902</t>
  </si>
  <si>
    <t>1205833985</t>
  </si>
  <si>
    <t>MISSION HOSPITAL INC-MISSION REGIONAL MEDICAL CENTER</t>
  </si>
  <si>
    <t>900 SOUTH BRYAN RD</t>
  </si>
  <si>
    <t>MISSION</t>
  </si>
  <si>
    <t>136325111</t>
  </si>
  <si>
    <t>1184631673</t>
  </si>
  <si>
    <t>MITCHELL COUNTY HOSPITAL DISTRICT-MITCHELL COUNTY HOSPITAL</t>
  </si>
  <si>
    <t>997 W INTERSTATE 20</t>
  </si>
  <si>
    <t>COLORADO CITY</t>
  </si>
  <si>
    <t>MITCHELL</t>
  </si>
  <si>
    <t>094129604</t>
  </si>
  <si>
    <t>1700991700</t>
  </si>
  <si>
    <t>MOORE COUNTY HOSPITAL</t>
  </si>
  <si>
    <t>224 E 2ND ST</t>
  </si>
  <si>
    <t>DUMAS</t>
  </si>
  <si>
    <t>MOORE</t>
  </si>
  <si>
    <t>141858401</t>
  </si>
  <si>
    <t>1952306672</t>
  </si>
  <si>
    <t>MOTHER FRANCES HOSPITAL JACKSONVILLE</t>
  </si>
  <si>
    <t>2026 S JACKSON ST</t>
  </si>
  <si>
    <t>094108002</t>
  </si>
  <si>
    <t>1679578439</t>
  </si>
  <si>
    <t>MOTHER FRANCES HOSPITAL REGIONAL HEALTHCARE CENTER-MOTHER FRANCES HOSPITAL</t>
  </si>
  <si>
    <t>800 E DAWSON ST</t>
  </si>
  <si>
    <t>127301306</t>
  </si>
  <si>
    <t>1659308948</t>
  </si>
  <si>
    <t>MOTHER FRANCES HOSPITAL WINNSBORO</t>
  </si>
  <si>
    <t>719 W COKE RD</t>
  </si>
  <si>
    <t>WINNSBORO</t>
  </si>
  <si>
    <t>WOOD</t>
  </si>
  <si>
    <t>094159302</t>
  </si>
  <si>
    <t>1386647717</t>
  </si>
  <si>
    <t>MSH PARTNERS LLC-BAYLOR SCOTT &amp; WHITE MEDICAL CENTER UPTOWN</t>
  </si>
  <si>
    <t>2727 E LEMMON AVE</t>
  </si>
  <si>
    <t>120745806</t>
  </si>
  <si>
    <t>1699770149</t>
  </si>
  <si>
    <t>MUENSTER HOSPITAL DISTRICT-MUENSTER MEMORIAL HOSPITAL</t>
  </si>
  <si>
    <t>605 N MAPLE ST</t>
  </si>
  <si>
    <t>MUENSTER</t>
  </si>
  <si>
    <t>130605205</t>
  </si>
  <si>
    <t>1700885076</t>
  </si>
  <si>
    <t>NACOGDOCHES MEDICAL CENTER</t>
  </si>
  <si>
    <t>4920 NE STALLINGS DR</t>
  </si>
  <si>
    <t>112701102</t>
  </si>
  <si>
    <t>1144274226</t>
  </si>
  <si>
    <t>NAVARRO HOSPITAL LP-NAVARRO REGIONAL HOSPITAL</t>
  </si>
  <si>
    <t>3201 W HIGHWAY 22</t>
  </si>
  <si>
    <t>CORSICANA</t>
  </si>
  <si>
    <t>NAVARRO</t>
  </si>
  <si>
    <t>147227603</t>
  </si>
  <si>
    <t>1760482939</t>
  </si>
  <si>
    <t>NEURO INSTITUTE OF AUSTIN LP-TEXAS NEUROREHAB CENTER</t>
  </si>
  <si>
    <t>1106 W DITTMAR RD</t>
  </si>
  <si>
    <t>291429301</t>
  </si>
  <si>
    <t>1801191853</t>
  </si>
  <si>
    <t>NEW BRAUNFELS REG REHAB HOSP INC</t>
  </si>
  <si>
    <t>2041 SUNDANCE PKWY</t>
  </si>
  <si>
    <t>NEW BRAUNFELS</t>
  </si>
  <si>
    <t>COMAL</t>
  </si>
  <si>
    <t>094235102</t>
  </si>
  <si>
    <t>1023069697</t>
  </si>
  <si>
    <t>NEXUS SPECIALTY HOSPITAL - THE WOODLANDS LTD-NEXUS SPECIALTY HOSPITAL</t>
  </si>
  <si>
    <t>123 VISION PARK BLVD</t>
  </si>
  <si>
    <t>133252009</t>
  </si>
  <si>
    <t>1992285282</t>
  </si>
  <si>
    <t>NHCI OF HILLSBORO INC-HILL REGIONAL HOSPITAL</t>
  </si>
  <si>
    <t>101 CIRCLE DR</t>
  </si>
  <si>
    <t>HILLSBORO</t>
  </si>
  <si>
    <t>HILL</t>
  </si>
  <si>
    <t>127310404</t>
  </si>
  <si>
    <t>1689655912</t>
  </si>
  <si>
    <t>NOCONA HOSPITAL DISTRICT-NOCONA GENERAL HOSPITAL</t>
  </si>
  <si>
    <t>100 PARK RD</t>
  </si>
  <si>
    <t>NOCONA</t>
  </si>
  <si>
    <t>MONTAGUE</t>
  </si>
  <si>
    <t>185964702</t>
  </si>
  <si>
    <t>1548236524</t>
  </si>
  <si>
    <t>NORTH CENTRAL SURGICAL CENTER LLP</t>
  </si>
  <si>
    <t>9301 N CENTRAL EXPY STE 100</t>
  </si>
  <si>
    <t>431973301</t>
  </si>
  <si>
    <t>1669003729</t>
  </si>
  <si>
    <t xml:space="preserve">NORTH HOUSTON SURGICAL HOSPITAL LLC-                                                  </t>
  </si>
  <si>
    <t>20635 KUYKENDAHL RD</t>
  </si>
  <si>
    <t>SPRING</t>
  </si>
  <si>
    <t>377705402</t>
  </si>
  <si>
    <t>1750819025</t>
  </si>
  <si>
    <t>NORTH HOUSTON TRMC LLC-HCA HOUSTON HEALTHCARE TOMBALL</t>
  </si>
  <si>
    <t>605 HOLDERRIETH BLVD</t>
  </si>
  <si>
    <t>TOMBALL</t>
  </si>
  <si>
    <t>020989201</t>
  </si>
  <si>
    <t>1205837770</t>
  </si>
  <si>
    <t>NORTH RUNNELS COUNTY HOSPITAL</t>
  </si>
  <si>
    <t>7821 STATE HIGHWAY 153</t>
  </si>
  <si>
    <t>WINTERS</t>
  </si>
  <si>
    <t>350857401</t>
  </si>
  <si>
    <t>1871911016</t>
  </si>
  <si>
    <t>NORTH TEXAS - MCA, LLC-MEDICAL CITY ALLIANCE</t>
  </si>
  <si>
    <t>3101 N TARRANT PKWY</t>
  </si>
  <si>
    <t>121787905</t>
  </si>
  <si>
    <t>1396748471</t>
  </si>
  <si>
    <t>NORTH WHEELER COUNTY HOSTPIAL DISTRICT-PARKVIEW HOSPITAL</t>
  </si>
  <si>
    <t>901 S SWEETWATER ST</t>
  </si>
  <si>
    <t>WHEELER</t>
  </si>
  <si>
    <t>137245009</t>
  </si>
  <si>
    <t>1467442418</t>
  </si>
  <si>
    <t>NORTHWEST TEXAS HEALTH CARE SYSTEM INC-NORTHWEST TEXAS HOSPITAL</t>
  </si>
  <si>
    <t>1501 S COULTER ST</t>
  </si>
  <si>
    <t>127303903</t>
  </si>
  <si>
    <t>1700883196</t>
  </si>
  <si>
    <t>OAK BEND MEDICAL CENTER-OAKBEND MEDICAL CENTER</t>
  </si>
  <si>
    <t>1705 JACKSON STREET</t>
  </si>
  <si>
    <t>RICHMOND</t>
  </si>
  <si>
    <t>112704504</t>
  </si>
  <si>
    <t>1245237593</t>
  </si>
  <si>
    <t>OCHILTREE HOSPITAL DISTRICT-OCHILTREE GENERAL HOSPITAL</t>
  </si>
  <si>
    <t>3101 GARRETT DR</t>
  </si>
  <si>
    <t>PERRYTON</t>
  </si>
  <si>
    <t>OCHILTREE</t>
  </si>
  <si>
    <t>112711003</t>
  </si>
  <si>
    <t>1801852736</t>
  </si>
  <si>
    <t>ODESSA REGIONAL HOSPITAL LP-ODESSA REGIONAL MEDICAL CENTER</t>
  </si>
  <si>
    <t>520 EAST 6TH ST</t>
  </si>
  <si>
    <t>110856504</t>
  </si>
  <si>
    <t>1134137466</t>
  </si>
  <si>
    <t>OLNEY HAMILTON HOSPITAL DISTRICT-HAMILTON HOSPITAL</t>
  </si>
  <si>
    <t>901 WEST HAMILTON ST</t>
  </si>
  <si>
    <t>OLNEY</t>
  </si>
  <si>
    <t>158914501</t>
  </si>
  <si>
    <t>1295890093</t>
  </si>
  <si>
    <t>ORTHOPEDIC AND SPINE SURGICAL HOSPITAL OF S TX LP-SOUTH TEXAS SPINE AND SURGICAL HOSPITAL LP</t>
  </si>
  <si>
    <t>18600 HARDY OAK BLVD</t>
  </si>
  <si>
    <t>020977701</t>
  </si>
  <si>
    <t>1134166192</t>
  </si>
  <si>
    <t>ORTHOPEDIC HOSPITAL LTD-TEXAS ORTHOPEDIC HOSPITAL</t>
  </si>
  <si>
    <t>7401 MAIN ST</t>
  </si>
  <si>
    <t>152686501</t>
  </si>
  <si>
    <t>1780786699</t>
  </si>
  <si>
    <t>PALACIOS COMMUNITY MEDICAL CENTER</t>
  </si>
  <si>
    <t>311 GREEN AVE</t>
  </si>
  <si>
    <t>PALACIOS</t>
  </si>
  <si>
    <t>121816602</t>
  </si>
  <si>
    <t>1164510673</t>
  </si>
  <si>
    <t>PALESTINE PRINCIPAL HEALTHCARE LIMITED PARTNERSHIP-PALESTINE REGIONAL MEDICAL CENTER</t>
  </si>
  <si>
    <t>2900 S LOOP 256</t>
  </si>
  <si>
    <t>PALESTINE</t>
  </si>
  <si>
    <t>ANDERSON</t>
  </si>
  <si>
    <t>138950412</t>
  </si>
  <si>
    <t>1972590602</t>
  </si>
  <si>
    <t>PALO PINTO GENERAL HOSPITAL</t>
  </si>
  <si>
    <t>400 SW 25TH AVE</t>
  </si>
  <si>
    <t>MINERAL WELLS</t>
  </si>
  <si>
    <t>PALO PINTO</t>
  </si>
  <si>
    <t>395270701</t>
  </si>
  <si>
    <t>1427506385</t>
  </si>
  <si>
    <t>PAM REHABILITATION HOSPITAL OF ROUND ROCK LLC-PAM REHABILITATION HOSPITAL OF ROUND ROCK</t>
  </si>
  <si>
    <t>351 SETON PKWY</t>
  </si>
  <si>
    <t>409331201</t>
  </si>
  <si>
    <t>1780231563</t>
  </si>
  <si>
    <t>PAM SPECIALTY HOSPITAL OF SAN ANTONIO MEDICAL CENT</t>
  </si>
  <si>
    <t>8902 FLOYD CURL DR</t>
  </si>
  <si>
    <t>367514201</t>
  </si>
  <si>
    <t>1831550680</t>
  </si>
  <si>
    <t>PAM SQUARED AT BEAUMONT LLC</t>
  </si>
  <si>
    <t>3340 PLAZA 10 DR</t>
  </si>
  <si>
    <t>367514202</t>
  </si>
  <si>
    <t xml:space="preserve">PAM SQUARED AT BEAUMONT LLC-                                                  </t>
  </si>
  <si>
    <t>3340 Plaza 10 Drive</t>
  </si>
  <si>
    <t>346300201</t>
  </si>
  <si>
    <t>PAM SQUARED AT CORPUS CHRISTI LLC-PAM SPECIALTY HOSPITAL AT CORPUS CHRISTI NORTH</t>
  </si>
  <si>
    <t>345 S WATER ST</t>
  </si>
  <si>
    <t>346138602</t>
  </si>
  <si>
    <t>1225439821</t>
  </si>
  <si>
    <t>PAM SQUARED AT TEXARKANA, LLC-</t>
  </si>
  <si>
    <t>2400 SAINT MICHAEL DR</t>
  </si>
  <si>
    <t>111915801</t>
  </si>
  <si>
    <t>1497708929</t>
  </si>
  <si>
    <t>PARKVIEW REGIONAL HOSPITAL</t>
  </si>
  <si>
    <t>600 SOUTH BONHAM STREET</t>
  </si>
  <si>
    <t>MEXIA</t>
  </si>
  <si>
    <t>137343308</t>
  </si>
  <si>
    <t>1861475626</t>
  </si>
  <si>
    <t>PARMER COUNTY COMMUNITY HOSPITAL-PARMER MEDICAL CENTER</t>
  </si>
  <si>
    <t>1307 CLEVELAND AVE</t>
  </si>
  <si>
    <t>FRIONA</t>
  </si>
  <si>
    <t>PARMER</t>
  </si>
  <si>
    <t>130616909</t>
  </si>
  <si>
    <t>1760598692</t>
  </si>
  <si>
    <t>PECOS COUNTY MEMORIAL HOSPITAL</t>
  </si>
  <si>
    <t>387 WEST I H 10</t>
  </si>
  <si>
    <t>FORT STOCKTON</t>
  </si>
  <si>
    <t>174662001</t>
  </si>
  <si>
    <t>1316933609</t>
  </si>
  <si>
    <t>PHYSICIANS MEDICAL CENTER LLC-TEXAS HEALTH CENTER FOR DIAGNOSTICS AND SURGERY PL</t>
  </si>
  <si>
    <t>6020 WEST PARKER ROAD</t>
  </si>
  <si>
    <t>165305701</t>
  </si>
  <si>
    <t>1912948845</t>
  </si>
  <si>
    <t>PHYSICIANS SURGICAL HOSPITALS LLC-QUAIL CREEK SURGICAL HOSPITAL</t>
  </si>
  <si>
    <t>6819 PLUM CREEK DR</t>
  </si>
  <si>
    <t>094164302</t>
  </si>
  <si>
    <t>1487607792</t>
  </si>
  <si>
    <t>PINEY WOODS HEALTHCARE SYSTEM LP-WOODLAND HEIGHTS MEDICAL CENTER</t>
  </si>
  <si>
    <t>505 S JOHN REDDITT DR</t>
  </si>
  <si>
    <t>391575301</t>
  </si>
  <si>
    <t>1083112023</t>
  </si>
  <si>
    <t>PIPELINE EAST DALLAS LLC-CITY HOSPITAL AT WHITE ROCK</t>
  </si>
  <si>
    <t>9440 POPPY DR</t>
  </si>
  <si>
    <t>388696201</t>
  </si>
  <si>
    <t>1184132524</t>
  </si>
  <si>
    <t>PITTSBURG HOSPITAL LLC-UT HEALTH EAST TEXAS PITTSBURG HOSPITAL</t>
  </si>
  <si>
    <t>2701 US HIGHWAY 271 N</t>
  </si>
  <si>
    <t>PITTSBURG</t>
  </si>
  <si>
    <t>CAMP</t>
  </si>
  <si>
    <t>411677401</t>
  </si>
  <si>
    <t>1083143747</t>
  </si>
  <si>
    <t>PLAZA SPECIALTY HOSPITAL LLC-CORNERSTONE SPECIALTY HOSPITALS HOUSTON MEDICAL CE</t>
  </si>
  <si>
    <t>1300 BINZ ST</t>
  </si>
  <si>
    <t>325177904</t>
  </si>
  <si>
    <t>1043552177</t>
  </si>
  <si>
    <t>POST ACUTE MEDICAL AT ALLEN LLC-PAM REHABILITATION HOSPITAL OF ALLEN</t>
  </si>
  <si>
    <t>1001 RAINTREE CIR</t>
  </si>
  <si>
    <t>ALLEN</t>
  </si>
  <si>
    <t>199191101</t>
  </si>
  <si>
    <t>1114962842</t>
  </si>
  <si>
    <t>POST ACUTE MEDICAL AT LULING LLC-WARM SPRINGS SPECIALTY HOSPITAL OF LULING LLC</t>
  </si>
  <si>
    <t>200 MEMORIAL DR</t>
  </si>
  <si>
    <t>LULING</t>
  </si>
  <si>
    <t>199478202</t>
  </si>
  <si>
    <t>1376588228</t>
  </si>
  <si>
    <t>POST ACUTE MEDICAL AT SAN ANTONIO LLC-WARM SPRINGS REHABILITATION HOSPITAL OF SAN ANTONI</t>
  </si>
  <si>
    <t>5101 MEDICAL DR</t>
  </si>
  <si>
    <t>199183801</t>
  </si>
  <si>
    <t>1659316115</t>
  </si>
  <si>
    <t>POST ACUTE MEDICAL AT VICTORIA LLC-PAM SPECIALTY HOSPITAL OF VICTORIA NORTH</t>
  </si>
  <si>
    <t>102 MEDICAL DR</t>
  </si>
  <si>
    <t>317151401</t>
  </si>
  <si>
    <t>1689795098</t>
  </si>
  <si>
    <t>POST ACUTE MEDICAL OF NEW BRAUNFELS LLC-WARM SPRINGS SPECIALTY HOSPITAL OF NEW BRAUNFELS</t>
  </si>
  <si>
    <t>1445 HANZ DR</t>
  </si>
  <si>
    <t>386625301</t>
  </si>
  <si>
    <t>1003340639</t>
  </si>
  <si>
    <t>POST ACUTE MEDICAL REHABILITATION HOSPITAL OF CORP-PAM REHABILITATION HOSPITAL OF CORPUS CHRISTI</t>
  </si>
  <si>
    <t>331384301</t>
  </si>
  <si>
    <t>1417389784</t>
  </si>
  <si>
    <t>POST ACUTE SPECIALTY HOSPITAL OF VICTORIA LLC-PAM SPECIALTY HOSPITAL OF VICTORIA SOUTH</t>
  </si>
  <si>
    <t>506 E SAN ANTONIO ST FL 3</t>
  </si>
  <si>
    <t>316360201</t>
  </si>
  <si>
    <t>1407121189</t>
  </si>
  <si>
    <t>PREFERRED HOSPITAL LEASING COLEMAN INC-COLEMAN COUNTY MEDICAL CENTER COMPANY</t>
  </si>
  <si>
    <t>310 S PECOS ST</t>
  </si>
  <si>
    <t>COLEMAN</t>
  </si>
  <si>
    <t>179272301</t>
  </si>
  <si>
    <t>1295764553</t>
  </si>
  <si>
    <t>PREFERRED HOSPITAL LEASING ELDORADO INC-SCHLEICHER COUNTY MEDICAL CENTER</t>
  </si>
  <si>
    <t>102 N US HIGHWAY 277</t>
  </si>
  <si>
    <t>ELDORADO</t>
  </si>
  <si>
    <t>SCHLEICHER</t>
  </si>
  <si>
    <t>200683501</t>
  </si>
  <si>
    <t>1932379856</t>
  </si>
  <si>
    <t>PREFERRED HOSPITAL LEASING HEMPHILL INC-SABINE COUNTY HOSPITAL</t>
  </si>
  <si>
    <t>2301 WORTH ST</t>
  </si>
  <si>
    <t>SABINE</t>
  </si>
  <si>
    <t>126840107</t>
  </si>
  <si>
    <t>1477594299</t>
  </si>
  <si>
    <t>PREFERRED HOSPITAL LEASING INC-COLLINGSWORTH GENERAL HOSPITAL</t>
  </si>
  <si>
    <t>1013 15TH ST</t>
  </si>
  <si>
    <t>WELLINGTON</t>
  </si>
  <si>
    <t>COLLINGSWORTH</t>
  </si>
  <si>
    <t>206083201</t>
  </si>
  <si>
    <t>1164688495</t>
  </si>
  <si>
    <t>PREFERRED HOSPITAL LEASING JUNCTION INC-KIMBLE HOSPITAL</t>
  </si>
  <si>
    <t>349 REID RD</t>
  </si>
  <si>
    <t>JUNCTION</t>
  </si>
  <si>
    <t>KIMBLE</t>
  </si>
  <si>
    <t>350190001</t>
  </si>
  <si>
    <t>1619368339</t>
  </si>
  <si>
    <t>PREFERRED HOSPITAL LEASING MULESHOE INC-MULESHOE AREA MEDICAL CENTER</t>
  </si>
  <si>
    <t>708 S 1ST ST</t>
  </si>
  <si>
    <t>MULESHOE</t>
  </si>
  <si>
    <t>BAILEY</t>
  </si>
  <si>
    <t>176354201</t>
  </si>
  <si>
    <t>1013970862</t>
  </si>
  <si>
    <t>PREFERRED HOSPITAL LEASING VAN HORN INC-CULBERSON HOSPITAL</t>
  </si>
  <si>
    <t>EISENHOWER AND FM 2185</t>
  </si>
  <si>
    <t>VAN HORN</t>
  </si>
  <si>
    <t>CULBERSON</t>
  </si>
  <si>
    <t>121822403</t>
  </si>
  <si>
    <t>1700805678</t>
  </si>
  <si>
    <t>PRHC ENNIS LP-ENNIS REGIONAL MEDICAL CENTER</t>
  </si>
  <si>
    <t>2201 WEST LAMPASAS</t>
  </si>
  <si>
    <t>ENNIS</t>
  </si>
  <si>
    <t>354018901</t>
  </si>
  <si>
    <t>1790174860</t>
  </si>
  <si>
    <t>PRIME HEALTHCARE SERVICES MESQUITE LLC-DALLAS REGIONAL MEDICAL CENTER</t>
  </si>
  <si>
    <t>1011 N GALLOWAY AVE</t>
  </si>
  <si>
    <t>308032701</t>
  </si>
  <si>
    <t>1386902138</t>
  </si>
  <si>
    <t>PRIME HEALTHCARE SERVICES PAMPA LLC-PAMPA REGIONAL MEDICAL CENTER</t>
  </si>
  <si>
    <t>1 MEDICAL PLAZA DR</t>
  </si>
  <si>
    <t>PAMPA</t>
  </si>
  <si>
    <t>GRAY</t>
  </si>
  <si>
    <t>388701003</t>
  </si>
  <si>
    <t>1477061885</t>
  </si>
  <si>
    <t>QUITMAN HOSPITAL LLC-UT HEALTH EAST TEXAS</t>
  </si>
  <si>
    <t>117 N WINNSBORO ST</t>
  </si>
  <si>
    <t>QUITMAN</t>
  </si>
  <si>
    <t>121799406</t>
  </si>
  <si>
    <t>1295739258</t>
  </si>
  <si>
    <t>RANKIN COUNTY HOSPITAL DISTRICT</t>
  </si>
  <si>
    <t>1611 SPUR 576</t>
  </si>
  <si>
    <t>RANKIN</t>
  </si>
  <si>
    <t>121806703</t>
  </si>
  <si>
    <t>1881697316</t>
  </si>
  <si>
    <t>REAGAN HOSPITAL DISTRICT-REAGAN MEMORIAL HOSPITAL</t>
  </si>
  <si>
    <t>1300 N. MAIN AVE</t>
  </si>
  <si>
    <t>BIG LAKE</t>
  </si>
  <si>
    <t>REAGAN</t>
  </si>
  <si>
    <t>112684904</t>
  </si>
  <si>
    <t>1831170273</t>
  </si>
  <si>
    <t>REEVES COUNTY HOSPITAL DISTRICT</t>
  </si>
  <si>
    <t>2323 TEXAS ST</t>
  </si>
  <si>
    <t>REEVES</t>
  </si>
  <si>
    <t>020991801</t>
  </si>
  <si>
    <t>1942240189</t>
  </si>
  <si>
    <t>REFUGIO COUNTY MEMORIAL HOSPITAL DISTRICT</t>
  </si>
  <si>
    <t>107 SWIFT ST</t>
  </si>
  <si>
    <t>REFUGIO</t>
  </si>
  <si>
    <t>212203801</t>
  </si>
  <si>
    <t>1770740359</t>
  </si>
  <si>
    <t>REHABILIATION INSTITUTE OF DENTON LLC-SELELCT REHABILITATIOIN HOSPITAL OF DENTON</t>
  </si>
  <si>
    <t>2620 SCRIPTURE ST</t>
  </si>
  <si>
    <t>389645801</t>
  </si>
  <si>
    <t>1174021695</t>
  </si>
  <si>
    <t>REHABILITATION HOSPITAL LLC-UT HEALTH EAST TEXAS REHABILITATION HOSPITAL</t>
  </si>
  <si>
    <t>701 OLYMPIC PLAZA CIR</t>
  </si>
  <si>
    <t>218868201</t>
  </si>
  <si>
    <t>1922321447</t>
  </si>
  <si>
    <t>REHABILITATION HOSPITAL OF MESQUITE LLC-MESQUITE REHABILITATION INSTITUTE</t>
  </si>
  <si>
    <t>1023 N BELT LINE RD</t>
  </si>
  <si>
    <t>343723801</t>
  </si>
  <si>
    <t>1427472463</t>
  </si>
  <si>
    <t>RESOLUTE HOSPITAL COMPANY LLC</t>
  </si>
  <si>
    <t>555 CREEKSIDE XING</t>
  </si>
  <si>
    <t>193399601</t>
  </si>
  <si>
    <t>1629138029</t>
  </si>
  <si>
    <t>ROCKWALL REGIONAL HOSPITAL LLC-TEXAS HEALTH PRESBYTERIAN HOSPITAL ROCKWALL</t>
  </si>
  <si>
    <t>3150 HORIZON RD</t>
  </si>
  <si>
    <t>ROCKWALL</t>
  </si>
  <si>
    <t>133244705</t>
  </si>
  <si>
    <t>1275581852</t>
  </si>
  <si>
    <t>ROLLING PLAINS MEMORIAL HOSPITAL</t>
  </si>
  <si>
    <t>200 E ARIZONA AVE</t>
  </si>
  <si>
    <t>SWEETWATER</t>
  </si>
  <si>
    <t>NOLAN</t>
  </si>
  <si>
    <t>127267603</t>
  </si>
  <si>
    <t>1942294939</t>
  </si>
  <si>
    <t>SAINT JOSEPH REGIONAL HEALTH CENTER</t>
  </si>
  <si>
    <t>2801 FRANCISCAN DR</t>
  </si>
  <si>
    <t>137962006</t>
  </si>
  <si>
    <t>1891789772</t>
  </si>
  <si>
    <t>SAN JACINTO METHODIST HOSPITAL-HOUSTON METHODIST BAYTOWN HOSPITAL</t>
  </si>
  <si>
    <t>4401 GARTH RD</t>
  </si>
  <si>
    <t>412883701</t>
  </si>
  <si>
    <t>1184262800</t>
  </si>
  <si>
    <t>SANA HEALTHCARE CARROLLTON-CARROLLTON REGIONAL MEDICAL CENTER</t>
  </si>
  <si>
    <t>4343 N JOSEY LN</t>
  </si>
  <si>
    <t>CARROLLTON</t>
  </si>
  <si>
    <t>150967102</t>
  </si>
  <si>
    <t>1013993559</t>
  </si>
  <si>
    <t>SCCI HOSPITAL EL PASO LLC-KINDRED HOSPITAL EL PASO</t>
  </si>
  <si>
    <t>1740 CURIE DR</t>
  </si>
  <si>
    <t>388635001</t>
  </si>
  <si>
    <t>1013085083</t>
  </si>
  <si>
    <t>SCOTT &amp; WHITE CONTINUING CARE HOSPITAL-BAYLOR SCOTT &amp; WHITE CONTINUING CARE HOSPITAL</t>
  </si>
  <si>
    <t>546 N KEGLEY RD</t>
  </si>
  <si>
    <t>136327710</t>
  </si>
  <si>
    <t>1962497800</t>
  </si>
  <si>
    <t>SCOTT &amp; WHITE HOSPITAL - TAYLOR-BAYLOR SCOTT &amp; WHITE MEDICAL CENTER -TAYLOR</t>
  </si>
  <si>
    <t>305 MALLARD LN</t>
  </si>
  <si>
    <t>353712801</t>
  </si>
  <si>
    <t>1396138970</t>
  </si>
  <si>
    <t>SCOTT &amp; WHITE HOSPITAL-MARBLE FALLS-BAYLOR SCOTT &amp; WHITE MEDICAL CENTER-MARBLE FALLS</t>
  </si>
  <si>
    <t>810 W HIGHWAY 71</t>
  </si>
  <si>
    <t>MARBLE FALLS</t>
  </si>
  <si>
    <t>BURNET</t>
  </si>
  <si>
    <t>326725404</t>
  </si>
  <si>
    <t>1265772362</t>
  </si>
  <si>
    <t>SCOTT AND WHITE HOSPITAL COLLEGE STATION-BAYLOR SCOTT &amp; WHITE MEDICAL CENTER COLLEGE STATIO</t>
  </si>
  <si>
    <t>700 SCOTT AND WHITE DR</t>
  </si>
  <si>
    <t>COLLEGE STATION</t>
  </si>
  <si>
    <t>190123303</t>
  </si>
  <si>
    <t>1265568638</t>
  </si>
  <si>
    <t>SCOTT AND WHITE HOSPITAL ROUND ROCK-BAYLOR SCOTT &amp; WHITE MEDICAL CENTER - ROUND ROCK</t>
  </si>
  <si>
    <t>300 UNIVERSITY BLVD</t>
  </si>
  <si>
    <t>137249208</t>
  </si>
  <si>
    <t>1477516466</t>
  </si>
  <si>
    <t>SCOTT AND WHITE MEMORIAL HOSPITAL-BAYLOR SCOTT AND WHITE MEDICAL CENTER TEMPLE</t>
  </si>
  <si>
    <t>2401 S 31ST ST</t>
  </si>
  <si>
    <t>136330112</t>
  </si>
  <si>
    <t>1578588463</t>
  </si>
  <si>
    <t>SCURRY COUNTY HOSPITAL DISTRICT-D.M. COGDELL MEMORIAL HOSPITAL</t>
  </si>
  <si>
    <t>1700 COGDELL BLVD</t>
  </si>
  <si>
    <t>SNYDER</t>
  </si>
  <si>
    <t>SCURRY</t>
  </si>
  <si>
    <t>194036301</t>
  </si>
  <si>
    <t>1063411239</t>
  </si>
  <si>
    <t xml:space="preserve">SELECT SPECIALTY HOSPITAL DALLAS INC-DALLAS SPECIALTY HOSPITAL DALLAS INC              </t>
  </si>
  <si>
    <t>1100 ALLIED DR</t>
  </si>
  <si>
    <t>197824901</t>
  </si>
  <si>
    <t>1861492670</t>
  </si>
  <si>
    <t>SELECT SPECIALTY HOSPITAL LONGVIEW INC-SELECT SPECIALTY HOSPITAL LONGVIEW</t>
  </si>
  <si>
    <t>094121303</t>
  </si>
  <si>
    <t>1821025990</t>
  </si>
  <si>
    <t>SEMINOLE HOSPITAL DISTRICT OF GAINES COUNTY TEXAS-MEMORIAL HOSPITAL</t>
  </si>
  <si>
    <t>209 NW 8TH ST</t>
  </si>
  <si>
    <t>SEMINOLE</t>
  </si>
  <si>
    <t>GAINES</t>
  </si>
  <si>
    <t>094153604</t>
  </si>
  <si>
    <t>1356446686</t>
  </si>
  <si>
    <t>SETON FAMILY OF HOSPITALS-ASCENSION SETON EDGAR B DAVIS</t>
  </si>
  <si>
    <t>130 HAYS ST</t>
  </si>
  <si>
    <t>158980601</t>
  </si>
  <si>
    <t>1124137054</t>
  </si>
  <si>
    <t>SETON FAMILY OF HOSPITALS-ASCENSION SETON NORTHWEST</t>
  </si>
  <si>
    <t>11113 RESEARCH BLVD</t>
  </si>
  <si>
    <t>137265806</t>
  </si>
  <si>
    <t>1093810327</t>
  </si>
  <si>
    <t>SETON FAMILY OF HOSPITALS-DELL SETON MEDICAL CENTER AT THE UNIVERSITY OF TEX</t>
  </si>
  <si>
    <t>1500 RED RIVER ST</t>
  </si>
  <si>
    <t>094151004</t>
  </si>
  <si>
    <t>1003833013</t>
  </si>
  <si>
    <t>SETON FAMILY OF HOSPITALS-SETON HIGHLAND LAKES</t>
  </si>
  <si>
    <t>3201 S WATER ST</t>
  </si>
  <si>
    <t>135225404</t>
  </si>
  <si>
    <t>1164526786</t>
  </si>
  <si>
    <t>SETON FAMILY OF HOSPITALS-SETON MEDICAL CENTER AUSTIN</t>
  </si>
  <si>
    <t>1201 W 38TH ST</t>
  </si>
  <si>
    <t>194106401</t>
  </si>
  <si>
    <t>1578780870</t>
  </si>
  <si>
    <t>SETON FAMILY OF HOSPITALS-SETON MEDICAL CENTER WILLIAMSON</t>
  </si>
  <si>
    <t>201 SETON PKWY</t>
  </si>
  <si>
    <t>186599001</t>
  </si>
  <si>
    <t>1447355771</t>
  </si>
  <si>
    <t>SETON HEALTHCARE-DELL CHILDRENS MEDICAL CENTER OF CENTRAL TEXAS</t>
  </si>
  <si>
    <t>4900 MUELLER BLVD</t>
  </si>
  <si>
    <t>137226005</t>
  </si>
  <si>
    <t>1992707228</t>
  </si>
  <si>
    <t>SHANNON MEDICAL CENTER</t>
  </si>
  <si>
    <t>120 E HARRIS AVE</t>
  </si>
  <si>
    <t>SAN ANGELO</t>
  </si>
  <si>
    <t>TOM GREEN</t>
  </si>
  <si>
    <t>431237301</t>
  </si>
  <si>
    <t>1306448899</t>
  </si>
  <si>
    <t>SHANNON REHABILITATION HOSPITAL, LLC-SHANNON REHABILITATION HOSPITAL, AN AFFILIATE OF E</t>
  </si>
  <si>
    <t>6046 APPALOOSA CIR</t>
  </si>
  <si>
    <t>220351501</t>
  </si>
  <si>
    <t>1013957836</t>
  </si>
  <si>
    <t>SHERMAN GRAYSON HOSPITAL LLC-WILSON N JONES REGIONAL MEMORIAL CENTER</t>
  </si>
  <si>
    <t>500 N HIGHLAND AVE</t>
  </si>
  <si>
    <t>293388901</t>
  </si>
  <si>
    <t>1669513941</t>
  </si>
  <si>
    <t>SHRINERS HOSPITALS FOR CHILDREN</t>
  </si>
  <si>
    <t>815 MARKET ST</t>
  </si>
  <si>
    <t>GALVESTON</t>
  </si>
  <si>
    <t>127294003</t>
  </si>
  <si>
    <t>1790782704</t>
  </si>
  <si>
    <t>SID PETERSON MEMORIAL HOSPITAL-PETERSON REGIONAL MEDICAL CENTER</t>
  </si>
  <si>
    <t>551 HILL COUNTRY DR</t>
  </si>
  <si>
    <t>KERRVILLE</t>
  </si>
  <si>
    <t>KERR</t>
  </si>
  <si>
    <t>133245406</t>
  </si>
  <si>
    <t>1215969787</t>
  </si>
  <si>
    <t>SIERRA MEDICAL CENTER-THE HOSPITAL OF PROVIDENCE SIERRA CAMPUS</t>
  </si>
  <si>
    <t>1625 MEDICAL CENTER DR</t>
  </si>
  <si>
    <t>181706601</t>
  </si>
  <si>
    <t>1154361475</t>
  </si>
  <si>
    <t>SJ MEDICAL CENTER LLC-ST JOSEPH MEDICAL CENTER</t>
  </si>
  <si>
    <t>1401 ST JOSEPH PKWY</t>
  </si>
  <si>
    <t>190895601</t>
  </si>
  <si>
    <t>1598710592</t>
  </si>
  <si>
    <t>SOLARA HOSPITAL HARLINGEN-SOLARA SPECIALTY HOSPITALS HARLINGEN BROWNSVILLE</t>
  </si>
  <si>
    <t>508 VICTORIA LANE</t>
  </si>
  <si>
    <t>216719901</t>
  </si>
  <si>
    <t>1700826575</t>
  </si>
  <si>
    <t>SOMERVELL COUNTY HOSPITAL DISTRICT-GLEN ROSE MEDICAL CENTER</t>
  </si>
  <si>
    <t>1021 HOLDEN ST</t>
  </si>
  <si>
    <t>GLEN ROSE</t>
  </si>
  <si>
    <t>SOMERVELL</t>
  </si>
  <si>
    <t>413256501</t>
  </si>
  <si>
    <t>1154893675</t>
  </si>
  <si>
    <t>SOUTH PLAINS REHABILITATION HOSPITAL, LLC-SOUTH PLAINS REHABILITATION HOSPITAL, AN AFFILIATE</t>
  </si>
  <si>
    <t>5406 COLGATE ST</t>
  </si>
  <si>
    <t>094113001</t>
  </si>
  <si>
    <t>1770573586</t>
  </si>
  <si>
    <t>SOUTH TEXAS HEALTH SYSTEM</t>
  </si>
  <si>
    <t>1102 W TRENTON RD</t>
  </si>
  <si>
    <t>173995503</t>
  </si>
  <si>
    <t>1093712697</t>
  </si>
  <si>
    <t>SOUTH TEXAS REHABILITATION HOSPITAL LP</t>
  </si>
  <si>
    <t>425 EAST ALTON GLOOR</t>
  </si>
  <si>
    <t>171461001</t>
  </si>
  <si>
    <t>1629064928</t>
  </si>
  <si>
    <t>SOUTHLAKE SPECIALTY HOSPITAL LLC-TEXAS HEALTH HARRIS METHODIST HOSPITAL SOUTHLAKE</t>
  </si>
  <si>
    <t>1545 E SOUTHLAKE BLVD</t>
  </si>
  <si>
    <t>388758001</t>
  </si>
  <si>
    <t>1962900472</t>
  </si>
  <si>
    <t>SPECIALTY HOSPITAL LLC-UT HEALTH EAST TEXAS SPECIALTY HOSPITAL</t>
  </si>
  <si>
    <t>1000 S BECKHAM AVE FL 5</t>
  </si>
  <si>
    <t>094160103</t>
  </si>
  <si>
    <t>1720033947</t>
  </si>
  <si>
    <t>ST DAVIDS COMMUNITY HOSPITAL-ST DAVIDS MEDICAL CENTER</t>
  </si>
  <si>
    <t>919 E 32ND STREET</t>
  </si>
  <si>
    <t>020957901</t>
  </si>
  <si>
    <t>1649223645</t>
  </si>
  <si>
    <t>ST DAVIDS HEALTHCARE PARTNERSHIP LP LLP-ROUND ROCK MEDICAL CENTER</t>
  </si>
  <si>
    <t>2400 ROUND ROCK AVE</t>
  </si>
  <si>
    <t>112717702</t>
  </si>
  <si>
    <t>1679528889</t>
  </si>
  <si>
    <t>ST DAVIDS HEALTHCARE PARTNERSHIP LP LLP-SOUTH AUSTIN HOSPITAL</t>
  </si>
  <si>
    <t>901 W BEN WHITE BLVD</t>
  </si>
  <si>
    <t>094216103</t>
  </si>
  <si>
    <t>1629021845</t>
  </si>
  <si>
    <t>ST DAVID'S HEALTHCARE PARTNERSHIP LP LLP-ST DAVID'S NORTH AUSTIN MEDICAL CENTER</t>
  </si>
  <si>
    <t>12221 N MO PAC EXPY</t>
  </si>
  <si>
    <t>368423501</t>
  </si>
  <si>
    <t>1932573417</t>
  </si>
  <si>
    <t>ST JOSEPH HEALTHSOUTH REHABILITATION HOSPITAL LLC-CHI ST JOSEPH REHABILITATION HOSPITAL</t>
  </si>
  <si>
    <t>1600 JOSEPH DR</t>
  </si>
  <si>
    <t>298019501</t>
  </si>
  <si>
    <t>1659559573</t>
  </si>
  <si>
    <t>ST LUKES COMMUNITY DEVELOPMENT CORPORATION SUGAR-ST. LUKE'S SUGAR LAND HOSPITAL</t>
  </si>
  <si>
    <t>1317 LAKE POINTE PKWY</t>
  </si>
  <si>
    <t>160630301</t>
  </si>
  <si>
    <t>1942208616</t>
  </si>
  <si>
    <t>ST LUKES COMMUNITY HEALTH SERVICES-ST LUKES THE WOODLANDS HOSPITAL</t>
  </si>
  <si>
    <t>17200 ST LUKE'S WAY</t>
  </si>
  <si>
    <t>339153401</t>
  </si>
  <si>
    <t>1710314141</t>
  </si>
  <si>
    <t>ST LUKES HOSPITAL AT THE VINTAGE</t>
  </si>
  <si>
    <t>20171 CHASEWOOD PARK DR</t>
  </si>
  <si>
    <t>210274101</t>
  </si>
  <si>
    <t>1184868879</t>
  </si>
  <si>
    <t>ST LUKES LAKESIDE HOSPITAL LLC-ST LUKES LAKESIDE HOSPITAL</t>
  </si>
  <si>
    <t>17400 ST LUKES WAY</t>
  </si>
  <si>
    <t>281219001</t>
  </si>
  <si>
    <t>1407990088</t>
  </si>
  <si>
    <t>ST LUKES PATIENTS MEDICAL CENTER</t>
  </si>
  <si>
    <t>4600 E SAM HOUSTON PKWY S</t>
  </si>
  <si>
    <t>176692501</t>
  </si>
  <si>
    <t>1659362630</t>
  </si>
  <si>
    <t>ST MARKS MEDICAL CENTER</t>
  </si>
  <si>
    <t>1 SAINT MARKS PL</t>
  </si>
  <si>
    <t>LA GRANGE</t>
  </si>
  <si>
    <t>FAYETTE</t>
  </si>
  <si>
    <t>368423502</t>
  </si>
  <si>
    <t xml:space="preserve">ST. JOSEPH ENCOMPASS HEALTH REHABILITATION HOSPITA-CHI ST JOSEPH REHABILITATION HOSPITAL             </t>
  </si>
  <si>
    <t>136332705</t>
  </si>
  <si>
    <t>1760567085</t>
  </si>
  <si>
    <t>STARR COUNTY HOSPITAL DISTRICT-STARR COUNTY MEMORIAL HOSPITAL</t>
  </si>
  <si>
    <t>128 N FM 3167</t>
  </si>
  <si>
    <t>RIO GRANDE CITY</t>
  </si>
  <si>
    <t>STARR</t>
  </si>
  <si>
    <t>337991901</t>
  </si>
  <si>
    <t>1285065623</t>
  </si>
  <si>
    <t>STEPHENS MEMORIAL HOSPITAL DISTRICT-STEPHENS MEMORIAL HOSPITAL</t>
  </si>
  <si>
    <t>200 S GENEVA ST</t>
  </si>
  <si>
    <t>BRECKENRIDGE</t>
  </si>
  <si>
    <t>STEPHENS</t>
  </si>
  <si>
    <t>405102101</t>
  </si>
  <si>
    <t>1285191452</t>
  </si>
  <si>
    <t>STEWARD TEXAS HOSPITAL HOLDINGS LLC-SCENIC MOUNTAIN MEDICAL CENTER, A STEWARD FAMILY H</t>
  </si>
  <si>
    <t>1601 W 11TH PL</t>
  </si>
  <si>
    <t>BIG SPRING</t>
  </si>
  <si>
    <t>HOWARD</t>
  </si>
  <si>
    <t>020992601</t>
  </si>
  <si>
    <t>1083612121</t>
  </si>
  <si>
    <t>STONEWALL MEMORIAL HOSPITAL</t>
  </si>
  <si>
    <t>821 N BROADWAY</t>
  </si>
  <si>
    <t>ASPERMONT</t>
  </si>
  <si>
    <t>STONEWALL</t>
  </si>
  <si>
    <t>437921601</t>
  </si>
  <si>
    <t>1790459162</t>
  </si>
  <si>
    <t xml:space="preserve">SUNLAND MEDICAL FOUNDATION-TRINITY REGIONAL HOSPITAL SACHSE                  </t>
  </si>
  <si>
    <t>4750 PRESIDENT GEORGE BUSH TPKE</t>
  </si>
  <si>
    <t>SACHSE</t>
  </si>
  <si>
    <t>121781205</t>
  </si>
  <si>
    <t>1831140979</t>
  </si>
  <si>
    <t>SUTTON COUNTY HOSPITAL DISTRICT-LILLIAN M HUDSPETH MEMORIAL HOSPITAL</t>
  </si>
  <si>
    <t>308 HUDSPETH ST</t>
  </si>
  <si>
    <t>SONORA</t>
  </si>
  <si>
    <t>SUTTON</t>
  </si>
  <si>
    <t>020988401</t>
  </si>
  <si>
    <t>1023011657</t>
  </si>
  <si>
    <t>SWEENY HOSPITAL DISTRICT-SWEENY COMMUNITY HOSPITAL</t>
  </si>
  <si>
    <t>305 N MCKINNEY ST</t>
  </si>
  <si>
    <t>SWEENY</t>
  </si>
  <si>
    <t>316076401</t>
  </si>
  <si>
    <t>1518253194</t>
  </si>
  <si>
    <t>SWISHER MEMORIAL HEALTHCARE SYSTEM-SWISHER MEMORIAL HOSPITAL</t>
  </si>
  <si>
    <t>539 SE 2ND ST</t>
  </si>
  <si>
    <t>TULIA</t>
  </si>
  <si>
    <t>SWISHER</t>
  </si>
  <si>
    <t>126675104</t>
  </si>
  <si>
    <t>1992753222</t>
  </si>
  <si>
    <t>TARRANT COUNTY HOSPITAL DISTRICT-JPS HEALTH NETWORK</t>
  </si>
  <si>
    <t>1500 S MAIN ST</t>
  </si>
  <si>
    <t>196829901</t>
  </si>
  <si>
    <t>1972709970</t>
  </si>
  <si>
    <t>TENET HOSPITALS LIMITED-THE HOSPITALS OF PROVIDENCE EAST CAMPUS</t>
  </si>
  <si>
    <t>3280 JOE BATTLE BLVD</t>
  </si>
  <si>
    <t>130601104</t>
  </si>
  <si>
    <t>1700801909</t>
  </si>
  <si>
    <t>TENET HOSPITALS LIMITED-THE HOSPITALS OF PROVIDENCE MEMORIAL CAMPUS</t>
  </si>
  <si>
    <t>2001 N OREGON</t>
  </si>
  <si>
    <t>369162801</t>
  </si>
  <si>
    <t>1538522412</t>
  </si>
  <si>
    <t>TENET HOSPITALS LIMITED-THE HOSPITALS OF PROVIDENCE TRANSMOUNTAIN CAMPUS</t>
  </si>
  <si>
    <t>2000 TRANS MOUNTAIN RD</t>
  </si>
  <si>
    <t>130618504</t>
  </si>
  <si>
    <t>1811916901</t>
  </si>
  <si>
    <t>TERRY MEMORIAL HOSPITAL DISTRICT-BROWNFIELD REGIONAL MEDICAL CENTER</t>
  </si>
  <si>
    <t>705 E FELT ST</t>
  </si>
  <si>
    <t>BROWNFIELD</t>
  </si>
  <si>
    <t>TERRY</t>
  </si>
  <si>
    <t>425956601</t>
  </si>
  <si>
    <t>1841354677</t>
  </si>
  <si>
    <t>TEXAS CENTER FOR INFECTIOUS</t>
  </si>
  <si>
    <t>2303 SE MILITARY DR</t>
  </si>
  <si>
    <t>139135109</t>
  </si>
  <si>
    <t>1477643690</t>
  </si>
  <si>
    <t>TEXAS CHILDRENS HOSPITAL</t>
  </si>
  <si>
    <t>6621 FANNIN ST</t>
  </si>
  <si>
    <t>130614405</t>
  </si>
  <si>
    <t>1174533343</t>
  </si>
  <si>
    <t>TEXAS HEALTH ARLINGTON MEMORIAL HOSPITAL</t>
  </si>
  <si>
    <t>800 W RANDOL MILL RD</t>
  </si>
  <si>
    <t>316296801</t>
  </si>
  <si>
    <t>1215296884</t>
  </si>
  <si>
    <t>TEXAS HEALTH HARRIS METHODIST HOSPITAL ALLIANCE</t>
  </si>
  <si>
    <t>10864 TEXAS HEALTH TRL</t>
  </si>
  <si>
    <t>127304703</t>
  </si>
  <si>
    <t>1508899204</t>
  </si>
  <si>
    <t>TEXAS HEALTH HARRIS METHODIST HOSPITAL AZLE</t>
  </si>
  <si>
    <t>108 DENVER TRL</t>
  </si>
  <si>
    <t>AZLE</t>
  </si>
  <si>
    <t>131036903</t>
  </si>
  <si>
    <t>1396778064</t>
  </si>
  <si>
    <t>TEXAS HEALTH HARRIS METHODIST HOSPITAL CLEBURNE</t>
  </si>
  <si>
    <t>201 WALLS DRIVE</t>
  </si>
  <si>
    <t>CLEBURNE</t>
  </si>
  <si>
    <t>112677302</t>
  </si>
  <si>
    <t>1336172105</t>
  </si>
  <si>
    <t>TEXAS HEALTH HARRIS METHODIST HOSPITAL FORT WORTH</t>
  </si>
  <si>
    <t>1301 PENNSYLVANIA AVE</t>
  </si>
  <si>
    <t>136326908</t>
  </si>
  <si>
    <t>1104845015</t>
  </si>
  <si>
    <t>TEXAS HEALTH HARRIS METHODIST HOSPITAL HURST EULES</t>
  </si>
  <si>
    <t>1600 HOSPITAL PKWY</t>
  </si>
  <si>
    <t>120726804</t>
  </si>
  <si>
    <t>1417980202</t>
  </si>
  <si>
    <t>TEXAS HEALTH HARRIS METHODIST HOSPITAL SOUTHWEST FORT WORTH</t>
  </si>
  <si>
    <t>6100 HARRIS PKWY</t>
  </si>
  <si>
    <t>121794503</t>
  </si>
  <si>
    <t>1922031541</t>
  </si>
  <si>
    <t>TEXAS HEALTH HARRIS METHODIST HOSPITAL STEPHENVILLE</t>
  </si>
  <si>
    <t>411 N BELKNAP ST</t>
  </si>
  <si>
    <t>STEPHENVILLE</t>
  </si>
  <si>
    <t>ERATH</t>
  </si>
  <si>
    <t>414763901</t>
  </si>
  <si>
    <t>1104381292</t>
  </si>
  <si>
    <t>TEXAS HEALTH HOSPITAL FRISCO</t>
  </si>
  <si>
    <t>12400 DALLAS PKWY</t>
  </si>
  <si>
    <t>431284501</t>
  </si>
  <si>
    <t>1356960132</t>
  </si>
  <si>
    <t xml:space="preserve">TEXAS HEALTH HOSPITAL MANSFIELD                                                  </t>
  </si>
  <si>
    <t>2300 LONE STAR RD</t>
  </si>
  <si>
    <t>314080801</t>
  </si>
  <si>
    <t>1033120423</t>
  </si>
  <si>
    <t>TEXAS HEALTH HUGULEY INC-TEXAS HEALTH HUGULEY FORT WORTH SOUTH</t>
  </si>
  <si>
    <t>11801 SOUTH FWY</t>
  </si>
  <si>
    <t>020982701</t>
  </si>
  <si>
    <t>1548291883</t>
  </si>
  <si>
    <t>TEXAS HEALTH PRESBYTERIAN HOSPITAL ALLEN</t>
  </si>
  <si>
    <t>1105 CENTRAL EXPY N</t>
  </si>
  <si>
    <t>020908201</t>
  </si>
  <si>
    <t>1396779948</t>
  </si>
  <si>
    <t>TEXAS HEALTH PRESBYTERIAN HOSPITAL DALLAS-TEXAS PRESBYTERIAN HOSPITAL OF DALLAS</t>
  </si>
  <si>
    <t>8200 WALNUT HILL LN</t>
  </si>
  <si>
    <t>020967802</t>
  </si>
  <si>
    <t>1003883158</t>
  </si>
  <si>
    <t>TEXAS HEALTH PRESBYTERIAN HOSPITAL DENTON</t>
  </si>
  <si>
    <t>3000 I 35</t>
  </si>
  <si>
    <t>094140302</t>
  </si>
  <si>
    <t>1457382798</t>
  </si>
  <si>
    <t>TEXAS HEALTH PRESBYTERIAN HOSPITAL KAUFMAN</t>
  </si>
  <si>
    <t>850 ED HALL DRIVE</t>
  </si>
  <si>
    <t>KAUFMAN</t>
  </si>
  <si>
    <t>094207002</t>
  </si>
  <si>
    <t>1770514077</t>
  </si>
  <si>
    <t>TEXAS HEALTH PRESBYTERIAN HOSPTAL PLANO</t>
  </si>
  <si>
    <t>6200 W PARKER RD</t>
  </si>
  <si>
    <t>094205403</t>
  </si>
  <si>
    <t>1730278417</t>
  </si>
  <si>
    <t>TEXAS HEALTH SPECIALTY HOSPITAL FORT WORTH</t>
  </si>
  <si>
    <t>185556101</t>
  </si>
  <si>
    <t>1962504340</t>
  </si>
  <si>
    <t>TEXAS HEART HOSPITAL OF THE SOUTHWEST LLP-BAYLOR SCOTT &amp; WHITE THE HEART HOSPITAL PLANO</t>
  </si>
  <si>
    <t>1100 ALLIED DRIVE</t>
  </si>
  <si>
    <t>173574801</t>
  </si>
  <si>
    <t>1245201656</t>
  </si>
  <si>
    <t>TEXAS INSTITUTE FOR SURGERY LLP-TEXAS INSTITUTE FOR SURGERY AT TEXAS HEALTH PRESBY</t>
  </si>
  <si>
    <t>7115 GREENVILLE AVENUE STE 100</t>
  </si>
  <si>
    <t>209719801</t>
  </si>
  <si>
    <t>1255579389</t>
  </si>
  <si>
    <t>TEXAS REGIONAL MEDICAL CENTER LTD-TEXAS REGIONAL MEDICAL CENTER AT SUNNYVALE</t>
  </si>
  <si>
    <t>231 S COLLINS RD</t>
  </si>
  <si>
    <t>SUNNYVALE</t>
  </si>
  <si>
    <t>315440301</t>
  </si>
  <si>
    <t>1760628184</t>
  </si>
  <si>
    <t>TEXAS SCOTTISH RITE HOSPITAL FOR CRIPPLED CHILDREN</t>
  </si>
  <si>
    <t>2222 WELBORN ST</t>
  </si>
  <si>
    <t>162459501</t>
  </si>
  <si>
    <t>1942292255</t>
  </si>
  <si>
    <t>TEXAS SPINE AND JOINT HOSPITAL LTD</t>
  </si>
  <si>
    <t>1814 ROSELAND BLVD</t>
  </si>
  <si>
    <t>021017101</t>
  </si>
  <si>
    <t>1043389034</t>
  </si>
  <si>
    <t>THC HOUSTON LLC-KINDRED HOSPITAL HOUSTON NORTHWEST</t>
  </si>
  <si>
    <t>11297 FALLBROOK DR</t>
  </si>
  <si>
    <t>178795401</t>
  </si>
  <si>
    <t>1043328198</t>
  </si>
  <si>
    <t>THE HOSPITAL AT WESTLAKE MEDICAL CENTER</t>
  </si>
  <si>
    <t>5656 BEE CAVES RD STE M302</t>
  </si>
  <si>
    <t>WEST LAKE HILLS</t>
  </si>
  <si>
    <t>163925401</t>
  </si>
  <si>
    <t>1861467573</t>
  </si>
  <si>
    <t>THE MEDICAL CENTER OF SOUTHEAST TEXAS LP</t>
  </si>
  <si>
    <t>2555 JIMMY JOHNSON BLVD</t>
  </si>
  <si>
    <t>PORT ARTHUR</t>
  </si>
  <si>
    <t>137949705</t>
  </si>
  <si>
    <t>1548387418</t>
  </si>
  <si>
    <t>THE METHODIST HOSPITAL-HOUSTON METHODIST HOSPITAL</t>
  </si>
  <si>
    <t>6565 FANNIN ST</t>
  </si>
  <si>
    <t>330388501</t>
  </si>
  <si>
    <t>1194753590</t>
  </si>
  <si>
    <t>THHBP MANAGEMENT COMPANY LLC-BAYLOR SCOTT AND WHITE THE HEART HOSPITAL DENTON</t>
  </si>
  <si>
    <t>2801 S MAYHILL RD</t>
  </si>
  <si>
    <t>088189803</t>
  </si>
  <si>
    <t>1356418974</t>
  </si>
  <si>
    <t>THROCKMORTON COUNTY MEMORIAL HOSPITAL</t>
  </si>
  <si>
    <t>802 N MINTER AVE</t>
  </si>
  <si>
    <t>THROCKMORTON</t>
  </si>
  <si>
    <t>138913209</t>
  </si>
  <si>
    <t>1174526529</t>
  </si>
  <si>
    <t>TITUS COUNTY MEM HOSP DIST-TITUS REGIONAL MEDICAL CENTER</t>
  </si>
  <si>
    <t>2001 N JEFFERSON AVE</t>
  </si>
  <si>
    <t>MT PLEASANT</t>
  </si>
  <si>
    <t>TITUS</t>
  </si>
  <si>
    <t>094208803</t>
  </si>
  <si>
    <t>1144203662</t>
  </si>
  <si>
    <t>TOPS SPECIALTY HOSPITAL, LTD</t>
  </si>
  <si>
    <t>17080 RED OAK DRIVE</t>
  </si>
  <si>
    <t>021011402</t>
  </si>
  <si>
    <t>1174692156</t>
  </si>
  <si>
    <t>TRANSITIONAL HOSPITALS CORPORATION OF TEXAS LLC-KINDRED HOSPITAL - TARRANT COUNTY</t>
  </si>
  <si>
    <t>1000 N COOPER ST</t>
  </si>
  <si>
    <t>021011401</t>
  </si>
  <si>
    <t>1659440634</t>
  </si>
  <si>
    <t>TRANSITIONAL HOSPITALS CORPORATION OF TEXAS LLC-KINDRED HOSPITAL- TARRANT COUNTY</t>
  </si>
  <si>
    <t>7800 OAKMONT BLVD</t>
  </si>
  <si>
    <t>184505902</t>
  </si>
  <si>
    <t>1316911068</t>
  </si>
  <si>
    <t>TRINITY MOTHER FRANCES REHABILITATION HOSPITAL-CHRISTUS TRINITY MOTHER FRANCES REHABILITATION HOS</t>
  </si>
  <si>
    <t>3131 TROUP HWY</t>
  </si>
  <si>
    <t>149047601</t>
  </si>
  <si>
    <t>1609876309</t>
  </si>
  <si>
    <t>TRIUMPH HOSPITAL OF EAST HOUSTON LP-KINDRED HOSPITAL CLEAR LAKE</t>
  </si>
  <si>
    <t>350 BLOSSOM ST</t>
  </si>
  <si>
    <t>157203401</t>
  </si>
  <si>
    <t>1720088412</t>
  </si>
  <si>
    <t xml:space="preserve">TRIUMPH SOUTHWEST LP-KINDRED HOSPITAL SUGAR LAND                       </t>
  </si>
  <si>
    <t>1550 FIRST COLONY BLVD</t>
  </si>
  <si>
    <t>172620001</t>
  </si>
  <si>
    <t>1982609558</t>
  </si>
  <si>
    <t>TROPHY CLUB MEDICAL CENTER LP</t>
  </si>
  <si>
    <t>2850 EAST STATE HWY 114</t>
  </si>
  <si>
    <t>TROPHY CLUB</t>
  </si>
  <si>
    <t>136381405</t>
  </si>
  <si>
    <t>1447259627</t>
  </si>
  <si>
    <t>TYLER COUNTY HOSPITAL DISTRICT-TYLER COUNTY HOSPITAL</t>
  </si>
  <si>
    <t>1100 W BLUFF ST</t>
  </si>
  <si>
    <t>WOODVILLE</t>
  </si>
  <si>
    <t>388347201</t>
  </si>
  <si>
    <t>1407364847</t>
  </si>
  <si>
    <t>TYLER REGIONAL HOSPITAL LLC-UT HEALTH EAST TEXAS TYLER REGIONAL HOSPITAL</t>
  </si>
  <si>
    <t>1000 S BECKHAM AVE</t>
  </si>
  <si>
    <t>194997601</t>
  </si>
  <si>
    <t>1851390967</t>
  </si>
  <si>
    <t>UHS OF TEXOMA INC-TEXOMA MEDICAL CENTER</t>
  </si>
  <si>
    <t>5016 S US HIGHWAY 75</t>
  </si>
  <si>
    <t>DENISON</t>
  </si>
  <si>
    <t>135237906</t>
  </si>
  <si>
    <t>1023013448</t>
  </si>
  <si>
    <t>UNITED REGIONAL HEALTHCARE</t>
  </si>
  <si>
    <t>1600 11TH STREET</t>
  </si>
  <si>
    <t>137999206</t>
  </si>
  <si>
    <t>1821087164</t>
  </si>
  <si>
    <t>UNIVERSITY MEDICAL CENTER</t>
  </si>
  <si>
    <t>602 INDIANA AVE</t>
  </si>
  <si>
    <t>162965101</t>
  </si>
  <si>
    <t>1659352987</t>
  </si>
  <si>
    <t>USMD HOSPITAL AT ARLINGTON LP</t>
  </si>
  <si>
    <t>801 W INTERSTATE 20</t>
  </si>
  <si>
    <t>121782009</t>
  </si>
  <si>
    <t>1740288505</t>
  </si>
  <si>
    <t>UVALDE COUNTY HOSPITAL AUTHORITY-UVALDE MEMORIAL HOSPITAL</t>
  </si>
  <si>
    <t>1025 GARNER FIELD RD</t>
  </si>
  <si>
    <t>UVALDE</t>
  </si>
  <si>
    <t>119877204</t>
  </si>
  <si>
    <t>1104830900</t>
  </si>
  <si>
    <t>VAL VERDE HOSPITAL CORPORATION-VAL VERDE REGIONAL MEDICAL CENTER</t>
  </si>
  <si>
    <t>801 N BEDELL AVE</t>
  </si>
  <si>
    <t>DEL RIO</t>
  </si>
  <si>
    <t>VAL VERDE</t>
  </si>
  <si>
    <t>294543801</t>
  </si>
  <si>
    <t>1184911877</t>
  </si>
  <si>
    <t>VHS BROWNSVILLE HOSPITAL COMPANY LLC-VALLEY BAPTIST MEDICAL CENTER BROWNSVILLE</t>
  </si>
  <si>
    <t>1040 W JEFFERSON ST</t>
  </si>
  <si>
    <t>292096907</t>
  </si>
  <si>
    <t>1457994188</t>
  </si>
  <si>
    <t>VHS HARLINGEN HOSPITAL COMPANY LLC</t>
  </si>
  <si>
    <t>1021 W INTERSTATE 2</t>
  </si>
  <si>
    <t>292096901</t>
  </si>
  <si>
    <t>1154618742</t>
  </si>
  <si>
    <t>VHS HARLINGEN HOSPITAL COMPANY LLC-VALLEY BAPTIST MEDICAL CENTER</t>
  </si>
  <si>
    <t>2101 PEASE ST</t>
  </si>
  <si>
    <t>159156201</t>
  </si>
  <si>
    <t>1598744856</t>
  </si>
  <si>
    <t>VHS SAN ANTONIO PARTNERS LLC-BAPTIST MEDICAL CENTER</t>
  </si>
  <si>
    <t>111 DALLAS ST</t>
  </si>
  <si>
    <t>334801301</t>
  </si>
  <si>
    <t>1063844306</t>
  </si>
  <si>
    <t>VIBRA HOSPITAL OF AMARILLO LLC-VIBRA HOSPITAL OF AMARILLO</t>
  </si>
  <si>
    <t>7501 WALLACE BLVD</t>
  </si>
  <si>
    <t>357697701</t>
  </si>
  <si>
    <t>1740693316</t>
  </si>
  <si>
    <t>VIBRA REHABILITATION HOSPITAL OF EL PASO, LLC-HIGHLANDS REHABILITATION HOSPITAL</t>
  </si>
  <si>
    <t>1395 GEORGE DIETER DR</t>
  </si>
  <si>
    <t>197976701</t>
  </si>
  <si>
    <t>1477507432</t>
  </si>
  <si>
    <t>VIBRA SPECIALTY HOSPITAL OF DALLAS LLC</t>
  </si>
  <si>
    <t>2700 WALKER WAY</t>
  </si>
  <si>
    <t>DESOTO</t>
  </si>
  <si>
    <t>197976703</t>
  </si>
  <si>
    <t>1053778860</t>
  </si>
  <si>
    <t>VIBRA SPECIALTY HOSPITAL OF DALLAS LLC-VIBRA HOSPITAL OF RICHARDSON</t>
  </si>
  <si>
    <t>401 W CAMPBELL RD STE 300</t>
  </si>
  <si>
    <t>094118902</t>
  </si>
  <si>
    <t>1851343909</t>
  </si>
  <si>
    <t>VICTORIA OF TEXAS LP-DETAR HEALTHCARE SYSTEM</t>
  </si>
  <si>
    <t>506 E SAN ANTONIO ST</t>
  </si>
  <si>
    <t>020981901</t>
  </si>
  <si>
    <t>1891718789</t>
  </si>
  <si>
    <t>VISTA COMMUNITY MEDICAL CENTER LLP-SURGERY SPECIALTY HOSPITAL OF AMERICA SE HOUSTON</t>
  </si>
  <si>
    <t>4301 VISTA RD</t>
  </si>
  <si>
    <t>347731701</t>
  </si>
  <si>
    <t>1861818809</t>
  </si>
  <si>
    <t>WARM SPRINGS REHABILITATION HOSPITAL OF KYLE LLC-</t>
  </si>
  <si>
    <t>5980 KYLE PKWY</t>
  </si>
  <si>
    <t>347731702</t>
  </si>
  <si>
    <t xml:space="preserve">WARM SPRINGS REHABILITATION HOSPITAL OF KYLE LLC-                                                  </t>
  </si>
  <si>
    <t>5980 Kyle Pkwy</t>
  </si>
  <si>
    <t>350452401</t>
  </si>
  <si>
    <t>1073952339</t>
  </si>
  <si>
    <t>WARM SPRINGS REHABILITATION HOSPITAL OF VICTORIA L-PAM REHABILITATION HOSPITAL OF VICTORIA</t>
  </si>
  <si>
    <t>101 JAMES COLEMAN DR</t>
  </si>
  <si>
    <t>326690001</t>
  </si>
  <si>
    <t>1629037163</t>
  </si>
  <si>
    <t>WARM SPRINGS SPECIALTY HOSPITAL OF SAN ANTONIO LLC-PAM SPECIALTY HOSPITAL OF SAN ANTONIO</t>
  </si>
  <si>
    <t>5418 N LOOP 1604 W</t>
  </si>
  <si>
    <t>385345901</t>
  </si>
  <si>
    <t>1417471467</t>
  </si>
  <si>
    <t>WEATHERFORD HEALTH SERVICES, LLC</t>
  </si>
  <si>
    <t>713 E ANDERSON ST</t>
  </si>
  <si>
    <t>WEATHERFORD</t>
  </si>
  <si>
    <t>PARKER</t>
  </si>
  <si>
    <t>407503801</t>
  </si>
  <si>
    <t>1558758490</t>
  </si>
  <si>
    <t>WEATHERFORD REHABILITATION HOSPITAL LLC-WEATHERFORD REHABILITATION HOSPITAL</t>
  </si>
  <si>
    <t>703 EUREKA ST</t>
  </si>
  <si>
    <t>398568101</t>
  </si>
  <si>
    <t>1285699835</t>
  </si>
  <si>
    <t>WEBSTER SURGICAL SPECIALTY HOSPITAL, LTD-HOUSTON PHYSICIANS HOSPITAL</t>
  </si>
  <si>
    <t>333 N TEXAS AVE STE 1000</t>
  </si>
  <si>
    <t>350453201</t>
  </si>
  <si>
    <t>1538551791</t>
  </si>
  <si>
    <t>WESLACO REGIONAL REHABILITATION HOSPITAL, LLC</t>
  </si>
  <si>
    <t>906 JAMES ST</t>
  </si>
  <si>
    <t>112707808</t>
  </si>
  <si>
    <t>1316931835</t>
  </si>
  <si>
    <t>WILBARGER COUNTY HOSPITAL DISTRICT-WILBARGER GENERAL HOSPITAL</t>
  </si>
  <si>
    <t>920 HILLCREST DRIVE</t>
  </si>
  <si>
    <t>VERNON</t>
  </si>
  <si>
    <t>WILBARGER</t>
  </si>
  <si>
    <t>135151206</t>
  </si>
  <si>
    <t>1871599829</t>
  </si>
  <si>
    <t>WILSON COUNTY MEMORIAL HOSPITAL DISTRICT-CONNALLY MEMORIAL MEDICAL CENTER</t>
  </si>
  <si>
    <t>499 10TH STREET</t>
  </si>
  <si>
    <t>FLORESVILLE</t>
  </si>
  <si>
    <t>WILSON</t>
  </si>
  <si>
    <t>402628801</t>
  </si>
  <si>
    <t>1730183658</t>
  </si>
  <si>
    <t>WINKLER COUNTY HOSPITAL DISTRICT-WINKLER COUNTY MEMORIAL HOSPITAL</t>
  </si>
  <si>
    <t>821 JEFFEE DR</t>
  </si>
  <si>
    <t>KERMIT</t>
  </si>
  <si>
    <t>WINKLER</t>
  </si>
  <si>
    <t>148698701</t>
  </si>
  <si>
    <t>1295781227</t>
  </si>
  <si>
    <t>WINNIE COMMUNITY HOSPITAL LLC</t>
  </si>
  <si>
    <t>538 BROADWAY</t>
  </si>
  <si>
    <t>WINNIE</t>
  </si>
  <si>
    <t>424980701</t>
  </si>
  <si>
    <t>1184042822</t>
  </si>
  <si>
    <t xml:space="preserve">WOODLANDS SPECIALTY HOSPITAL-WOODLANDS SPECIALTY HOSPITAL LLC                  </t>
  </si>
  <si>
    <t>25440 INTERSTATE 45</t>
  </si>
  <si>
    <t>77386</t>
  </si>
  <si>
    <t>112673204</t>
  </si>
  <si>
    <t>1881697878</t>
  </si>
  <si>
    <t>YOAKUM COMMUNITY HOSPITAL</t>
  </si>
  <si>
    <t>1200 CARL RAMERT DR</t>
  </si>
  <si>
    <t>Notes:</t>
  </si>
  <si>
    <t>1. Hospitals with * in the 2024 Trauma Level field are "in active pursuit" of a specific trauma designation, but have not yet been officially designated by the Department of State Health Services.</t>
  </si>
  <si>
    <t xml:space="preserve">2. Childrens Hospitals IME add-ons are reported as a dollar value. Urban Hospitals IME add-ons are reported as a percentage. All IME add-ons are calculated by hospital type as described in Texas Administrative Code Rule 355.8052. </t>
  </si>
  <si>
    <t/>
  </si>
  <si>
    <t>Total:</t>
  </si>
  <si>
    <t>Population of one race:</t>
  </si>
  <si>
    <t>Population of two or more races: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</si>
  <si>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</si>
  <si>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</si>
  <si>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</si>
  <si>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</si>
  <si>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</si>
  <si>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</si>
  <si>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Population of two races:</t>
  </si>
  <si>
    <t>Population of three races:</t>
  </si>
  <si>
    <t>Population of four races:</t>
  </si>
  <si>
    <t>Population of five races:</t>
  </si>
  <si>
    <t>Population of six races:</t>
  </si>
  <si>
    <t>County Upper</t>
  </si>
  <si>
    <t>State</t>
  </si>
  <si>
    <t>Combined County State</t>
  </si>
  <si>
    <t>Population Total</t>
  </si>
  <si>
    <t>White; Black or African American</t>
  </si>
  <si>
    <t>White; American Indian and Alaska Native</t>
  </si>
  <si>
    <t>White; Asian</t>
  </si>
  <si>
    <t>White; Native Hawaiian and Other Pacific Islander</t>
  </si>
  <si>
    <t>White; Some Other Race</t>
  </si>
  <si>
    <t>Black or African American; American Indian and Alaska Native</t>
  </si>
  <si>
    <t>Black or African American; Asian</t>
  </si>
  <si>
    <t>Black or African American; Native Hawaiian and Other Pacific Islander</t>
  </si>
  <si>
    <t>Black or African American; Some Other Race</t>
  </si>
  <si>
    <t>American Indian and Alaska Native; Asian</t>
  </si>
  <si>
    <t>American Indian and Alaska Native; Native Hawaiian and Other Pacific Islander</t>
  </si>
  <si>
    <t>American Indian and Alaska Native; Some Other Race</t>
  </si>
  <si>
    <t>Asian; Native Hawaiian and Other Pacific Islander</t>
  </si>
  <si>
    <t>Asian; Some Other Race</t>
  </si>
  <si>
    <t>Native Hawaiian and Other Pacific Islander; Some Other Race</t>
  </si>
  <si>
    <t>White; Black or African American; American Indian and Alaska Native</t>
  </si>
  <si>
    <t>White; Black or African American; Asian</t>
  </si>
  <si>
    <t>White; Black or African American; Native Hawaiian and Other Pacific Islander</t>
  </si>
  <si>
    <t>White; Black or African American; Some Other Race</t>
  </si>
  <si>
    <t>White; American Indian and Alaska Native; Asian</t>
  </si>
  <si>
    <t>White; American Indian and Alaska Native; Native Hawaiian and Other Pacific Islander</t>
  </si>
  <si>
    <t>White; American Indian and Alaska Native; Some Other Race</t>
  </si>
  <si>
    <t>White; Asian; Native Hawaiian and Other Pacific Islander</t>
  </si>
  <si>
    <t>White; Asian; Some Other Race</t>
  </si>
  <si>
    <t>White; Native Hawaiian and Other Pacific Islander; Some Other Race</t>
  </si>
  <si>
    <t>Black or African American; American Indian and Alaska Native; Asian</t>
  </si>
  <si>
    <t>Black or African American; American Indian and Alaska Native; Native Hawaiian and Other Pacific Islander</t>
  </si>
  <si>
    <t>Black or African American; American Indian and Alaska Native; Some Other Race</t>
  </si>
  <si>
    <t>Black or African American; Asian; Native Hawaiian and Other Pacific Islander</t>
  </si>
  <si>
    <t>Black or African American; Asian; Some Other Race</t>
  </si>
  <si>
    <t>Black or African American; Native Hawaiian and Other Pacific Islander; Some Other Race</t>
  </si>
  <si>
    <t>American Indian and Alaska Native; Asian; Native Hawaiian and Other Pacific Islander</t>
  </si>
  <si>
    <t>American Indian and Alaska Native; Asian; Some Other Race</t>
  </si>
  <si>
    <t>American Indian and Alaska Native; Native Hawaiian and Other Pacific Islander; Some Other Race</t>
  </si>
  <si>
    <t>Asian; Native Hawaiian and Other Pacific Islander; Some Other Race</t>
  </si>
  <si>
    <t>White; Black or African American; American Indian and Alaska Native; Asian</t>
  </si>
  <si>
    <t>White; Black or African American; American Indian and Alaska Native; Native Hawaiian and Other Pacific Islander</t>
  </si>
  <si>
    <t>White; Black or African American; American Indian and Alaska Native; Some Other Race</t>
  </si>
  <si>
    <t>White; Black or African American; Asian; Native Hawaiian and Other Pacific Islander</t>
  </si>
  <si>
    <t>White; Black or African American; Asian; Some Other Race</t>
  </si>
  <si>
    <t>White; Black or African American; Native Hawaiian and Other Pacific Islander; Some Other Race</t>
  </si>
  <si>
    <t>White; American Indian and Alaska Native; Asian; Native Hawaiian and Other Pacific Islander</t>
  </si>
  <si>
    <t>White; American Indian and Alaska Native; Asian; Some Other Race</t>
  </si>
  <si>
    <t>White; American Indian and Alaska Native; Native Hawaiian and Other Pacific Islander; Some Other Race</t>
  </si>
  <si>
    <t>White; Asian; Native Hawaiian and Other Pacific Islander; Some Other Race</t>
  </si>
  <si>
    <t>Black or African American; American Indian and Alaska Native; Asian; Native Hawaiian and Other Pacific Islander</t>
  </si>
  <si>
    <t>Black or African American; American Indian and Alaska Native; Asian; Some Other Race</t>
  </si>
  <si>
    <t>Black or African American; American Indian and Alaska Native; Native Hawaiian and Other Pacific Islander; Some Other Race</t>
  </si>
  <si>
    <t>Black or African American; Asian; Native Hawaiian and Other Pacific Islander; Some Other Race</t>
  </si>
  <si>
    <t>American Indian and Alaska Native; Asian; Native Hawaiian and Other Pacific Islander; Some Other Race</t>
  </si>
  <si>
    <t>White; Black or African American; American Indian and Alaska Native; Asian; Native Hawaiian and Other Pacific Islander</t>
  </si>
  <si>
    <t>White; Black or African American; American Indian and Alaska Native; Asian; Some Other Race</t>
  </si>
  <si>
    <t>White; Black or African American; American Indian and Alaska Native; Native Hawaiian and Other Pacific Islander; Some Other Race</t>
  </si>
  <si>
    <t>White; Black or African American; Asian; Native Hawaiian and Other Pacific Islander; Some Other Race</t>
  </si>
  <si>
    <t>White; American Indian and Alaska Native; Asian; Native Hawaiian and Other Pacific Islander; Some Other Race</t>
  </si>
  <si>
    <t>Black or African American; American Indian and Alaska Native; Asian; Native Hawaiian and Other Pacific Islander; Some Other Race</t>
  </si>
  <si>
    <t>White; Black or African American; American Indian and Alaska Native; Asian; Native Hawaiian and Other Pacific Islander; Some Other Race</t>
  </si>
  <si>
    <t>Texas</t>
  </si>
  <si>
    <t>Anderson County, Texas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</si>
  <si>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</si>
  <si>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</si>
  <si>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</si>
  <si>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</si>
  <si>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</si>
  <si>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</si>
  <si>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</si>
  <si>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</si>
  <si>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</si>
  <si>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</si>
  <si>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</si>
  <si>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</si>
  <si>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</si>
  <si>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</si>
  <si>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</si>
  <si>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</si>
  <si>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</si>
  <si>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</si>
  <si>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</si>
  <si>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</si>
  <si>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</si>
  <si>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</si>
  <si>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</si>
  <si>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</si>
  <si>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</si>
  <si>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</si>
  <si>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</si>
  <si>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</si>
  <si>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</si>
  <si>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</si>
  <si>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</si>
  <si>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</si>
  <si>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</si>
  <si>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</si>
  <si>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</si>
  <si>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</si>
  <si>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</si>
  <si>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</si>
  <si>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</si>
  <si>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</si>
  <si>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</si>
  <si>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</si>
  <si>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</si>
  <si>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</si>
  <si>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</si>
  <si>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</si>
  <si>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</si>
  <si>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</si>
  <si>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</si>
  <si>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</si>
  <si>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</si>
  <si>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</si>
  <si>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</si>
  <si>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</si>
  <si>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</si>
  <si>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</si>
  <si>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</si>
  <si>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</si>
  <si>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</si>
  <si>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</si>
  <si>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</si>
  <si>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</si>
  <si>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</si>
  <si>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</si>
  <si>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</si>
  <si>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</si>
  <si>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</si>
  <si>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</si>
  <si>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</si>
  <si>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</si>
  <si>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</si>
  <si>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</si>
  <si>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</si>
  <si>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</si>
  <si>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</si>
  <si>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</si>
  <si>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</si>
  <si>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</si>
  <si>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</si>
  <si>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</si>
  <si>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</si>
  <si>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</si>
  <si>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</si>
  <si>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</si>
  <si>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</si>
  <si>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</si>
  <si>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</si>
  <si>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</si>
  <si>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</si>
  <si>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</si>
  <si>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</si>
  <si>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</si>
  <si>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</si>
  <si>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</si>
  <si>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</si>
  <si>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</si>
  <si>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</si>
  <si>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</si>
  <si>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</si>
  <si>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</si>
  <si>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</si>
  <si>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</si>
  <si>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</si>
  <si>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</si>
  <si>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</si>
  <si>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</si>
  <si>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</si>
  <si>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</si>
  <si>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</si>
  <si>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</si>
  <si>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</si>
  <si>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</si>
  <si>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</si>
  <si>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</si>
  <si>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</si>
  <si>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</si>
  <si>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</si>
  <si>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</si>
  <si>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</si>
  <si>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</si>
  <si>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</si>
  <si>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</si>
  <si>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</si>
  <si>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</si>
  <si>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</si>
  <si>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</si>
  <si>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</si>
  <si>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</si>
  <si>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</si>
  <si>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</si>
  <si>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</si>
  <si>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</si>
  <si>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</si>
  <si>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King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</si>
  <si>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</si>
  <si>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</si>
  <si>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</si>
  <si>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</si>
  <si>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</si>
  <si>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</si>
  <si>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</si>
  <si>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</si>
  <si>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</si>
  <si>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</si>
  <si>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</si>
  <si>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</si>
  <si>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</si>
  <si>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</si>
  <si>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</si>
  <si>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Loving County, Texas</t>
  </si>
  <si>
    <t>Lubbock County, Texas</t>
  </si>
  <si>
    <t>Lynn County, Texas</t>
  </si>
  <si>
    <t>McCulloch County, Texas</t>
  </si>
  <si>
    <t>McLennan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</si>
  <si>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</si>
  <si>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</si>
  <si>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</si>
  <si>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</si>
  <si>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</si>
  <si>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</si>
  <si>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</si>
  <si>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</si>
  <si>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</si>
  <si>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</si>
  <si>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</si>
  <si>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</si>
  <si>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</si>
  <si>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</si>
  <si>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</si>
  <si>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</si>
  <si>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</si>
  <si>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</si>
  <si>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</si>
  <si>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</si>
  <si>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</si>
  <si>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</si>
  <si>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</si>
  <si>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</si>
  <si>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</si>
  <si>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</si>
  <si>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</si>
  <si>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</si>
  <si>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</si>
  <si>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</si>
  <si>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</si>
  <si>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</si>
  <si>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</si>
  <si>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</si>
  <si>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</si>
  <si>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</si>
  <si>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</si>
  <si>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</si>
  <si>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</si>
  <si>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</si>
  <si>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</si>
  <si>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</si>
  <si>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</si>
  <si>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</si>
  <si>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</si>
  <si>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</si>
  <si>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</si>
  <si>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</si>
  <si>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</si>
  <si>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</si>
  <si>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</si>
  <si>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</si>
  <si>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</si>
  <si>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</si>
  <si>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</si>
  <si>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</si>
  <si>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</si>
  <si>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</si>
  <si>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</si>
  <si>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</si>
  <si>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</si>
  <si>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</si>
  <si>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</si>
  <si>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</si>
  <si>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</si>
  <si>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</si>
  <si>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</si>
  <si>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</si>
  <si>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</si>
  <si>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</si>
  <si>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</si>
  <si>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</si>
  <si>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</si>
  <si>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</si>
  <si>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</si>
  <si>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</si>
  <si>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</si>
  <si>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</si>
  <si>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</si>
  <si>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</si>
  <si>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</si>
  <si>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</si>
  <si>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</si>
  <si>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</si>
  <si>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</si>
  <si>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</si>
  <si>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</si>
  <si>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</si>
  <si>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</si>
  <si>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</si>
  <si>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</si>
  <si>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</si>
  <si>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</si>
  <si>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</si>
  <si>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</si>
  <si>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</si>
  <si>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</si>
  <si>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</si>
  <si>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</si>
  <si>
    <t>NAME</t>
  </si>
  <si>
    <t>LICENSE NUMBER</t>
  </si>
  <si>
    <t>CCN</t>
  </si>
  <si>
    <t>EXPIRATION DATE</t>
  </si>
  <si>
    <t>EFFECTIVE DATE</t>
  </si>
  <si>
    <t>ADDRESS</t>
  </si>
  <si>
    <t>CITY</t>
  </si>
  <si>
    <t>STATE</t>
  </si>
  <si>
    <t>ZIP</t>
  </si>
  <si>
    <t>COUNTY</t>
  </si>
  <si>
    <t>PHONE</t>
  </si>
  <si>
    <t>CEO/ADMINISTRATOR</t>
  </si>
  <si>
    <t>MAILING ADDRESS</t>
  </si>
  <si>
    <t>MAILING CITY</t>
  </si>
  <si>
    <t>MAILING STATE</t>
  </si>
  <si>
    <t>MAILING ZIP</t>
  </si>
  <si>
    <t>DESIGNATION/SERVICES/ACCREDITATION/STATUS</t>
  </si>
  <si>
    <t>ICU/CCU BEDS</t>
  </si>
  <si>
    <t>MED/SURG BEDS</t>
  </si>
  <si>
    <t>NICU BEDS</t>
  </si>
  <si>
    <t>POSTPARTUM BEDS</t>
  </si>
  <si>
    <t>ANTEPARTUM BEDS</t>
  </si>
  <si>
    <t>LDRP BEDS</t>
  </si>
  <si>
    <t>PEDIATRIC BEDS</t>
  </si>
  <si>
    <t>PSYCH BEDS</t>
  </si>
  <si>
    <t>SKILLED NURSING BEDS</t>
  </si>
  <si>
    <t>COMP MED REHAB BEDS</t>
  </si>
  <si>
    <t>CONTINUING CARE BEDS</t>
  </si>
  <si>
    <t>UNIVERSAL CARE BEDS</t>
  </si>
  <si>
    <t>CHEMICAL DEPENDENCY BEDS</t>
  </si>
  <si>
    <t>ACUTE REHABILITATION HOSPITAL OF PLANO</t>
  </si>
  <si>
    <t>11/30/2024</t>
  </si>
  <si>
    <t>11/29/2012</t>
  </si>
  <si>
    <t>2301 MARSH LANE SUITE 200</t>
  </si>
  <si>
    <t>TX</t>
  </si>
  <si>
    <t>WILSON, MARLA</t>
  </si>
  <si>
    <t>Comprehensive Medical Rehabilitation, Ctr for Improvement in HealthcareQuality, Diagnostic X-ray, Emergency Treatment, ESRD-Acute Services, For Profit, Hospital within a Hospital, Lab Services, Special Hospital</t>
  </si>
  <si>
    <t>01/31/2024</t>
  </si>
  <si>
    <t>01/21/2016</t>
  </si>
  <si>
    <t>12950 EAST FREEWAY SUITE 100</t>
  </si>
  <si>
    <t>Diagnostic X-ray, Emergency Department, For Profit, General Hospital, Lab Services, Physician Owned, Surgery</t>
  </si>
  <si>
    <t>ADVANCED DALLAS HOSPITALS AND CLINICS</t>
  </si>
  <si>
    <t>11/30/2023</t>
  </si>
  <si>
    <t>11/24/2021</t>
  </si>
  <si>
    <t>7502 GREENVILLE</t>
  </si>
  <si>
    <t>ADVENTHEALTH BEHAVIORAL HEALTH CENTER</t>
  </si>
  <si>
    <t>09/30/2024</t>
  </si>
  <si>
    <t>09/01/1992</t>
  </si>
  <si>
    <t>2407 SOUTH CLEAR CREEK ROAD</t>
  </si>
  <si>
    <t>ROBERTS, KEVIN</t>
  </si>
  <si>
    <t>2201 SOUTH CLEAR CREEK ROAD</t>
  </si>
  <si>
    <t>Diagnostic X-ray, Emergency Treatment, Joint Commission, Lab Services, Mental Health Services, Multi-Location, Non Profit, Special Hospital</t>
  </si>
  <si>
    <t>ADVENTHEALTH CENTRAL TEXAS</t>
  </si>
  <si>
    <t>01/01/1960</t>
  </si>
  <si>
    <t>Diagnostic X-ray, Emergency Department, ESRD-Acute Services, General Hospital, Joint Commission, Lab Services, Non Profit, Obstetrics, Surgery</t>
  </si>
  <si>
    <t>ADVENTHEALTH ROLLINS BROOK</t>
  </si>
  <si>
    <t>08/31/2024</t>
  </si>
  <si>
    <t>08/18/2000</t>
  </si>
  <si>
    <t>608 NORTH KEY AVENUE</t>
  </si>
  <si>
    <t>P O BOX 589</t>
  </si>
  <si>
    <t>Critical Access Hospital, Diagnostic X-ray, Emergency Department, General Hospital, Joint Commission, Lab Services, Non Profit, Surgery</t>
  </si>
  <si>
    <t>ALTUS BAYTOWN HOSPITAL, BAYTOWN MEDICAL CENTER</t>
  </si>
  <si>
    <t>04/30/2024</t>
  </si>
  <si>
    <t>04/09/2014</t>
  </si>
  <si>
    <t>11/03/2017</t>
  </si>
  <si>
    <t>6011 W SAM HOUSTON PKWY SOUTH</t>
  </si>
  <si>
    <t>VICKERS, DON</t>
  </si>
  <si>
    <t>03/31/2024</t>
  </si>
  <si>
    <t>04/01/2016</t>
  </si>
  <si>
    <t>JONES</t>
  </si>
  <si>
    <t>ARISE AUSTIN MEDICAL CENTER</t>
  </si>
  <si>
    <t>06/30/2025</t>
  </si>
  <si>
    <t>06/30/2013</t>
  </si>
  <si>
    <t>3003 BEE CAVE ROAD</t>
  </si>
  <si>
    <t>SHEN, MARK</t>
  </si>
  <si>
    <t>03/31/2025</t>
  </si>
  <si>
    <t>PATTERSON, PHILIP</t>
  </si>
  <si>
    <t>P O BOX 2589</t>
  </si>
  <si>
    <t>Diagnostic X-ray, Emergency Department, ESRD-Acute Services, General Hospital, Lab Services, Non Profit, Obstetrics, Surgery</t>
  </si>
  <si>
    <t>ASCENSION PROVIDENCE DEPAUL CENTER</t>
  </si>
  <si>
    <t>07/01/2010</t>
  </si>
  <si>
    <t>301 LONDONDERRY DRIVE</t>
  </si>
  <si>
    <t>Chemical Dependency Out Patient, Diagnostic X-ray, Emergency Treatment, Lab Services, Mental Health Services, Multi-Location, Non Profit, Special Hospital</t>
  </si>
  <si>
    <t>11/25/2019</t>
  </si>
  <si>
    <t>DAVIS, WILLIAM ANDY</t>
  </si>
  <si>
    <t>Diagnostic X-ray, Emergency Department, Lab Services, Medical, Non Profit, Special Hospital</t>
  </si>
  <si>
    <t>ASCENSION SETON EDGAR B DAVIS</t>
  </si>
  <si>
    <t>01/14/1966</t>
  </si>
  <si>
    <t>130 HAYS STREET</t>
  </si>
  <si>
    <t>ASCENSION SETON HAYS</t>
  </si>
  <si>
    <t>08/31/2025</t>
  </si>
  <si>
    <t>08/19/2009</t>
  </si>
  <si>
    <t>6001 KYLE PARKWAY</t>
  </si>
  <si>
    <t>DAVIS, ANDY</t>
  </si>
  <si>
    <t>ASCENSION SETON HIGHLAND LAKES</t>
  </si>
  <si>
    <t>02/13/1960</t>
  </si>
  <si>
    <t>3201 SOUTH WATER STREET</t>
  </si>
  <si>
    <t>PO BOX 1219</t>
  </si>
  <si>
    <t>ASCENSION SETON MEDICAL CENTER AUSTIN</t>
  </si>
  <si>
    <t>01/18/1960</t>
  </si>
  <si>
    <t>1201 WEST 38TH STREET</t>
  </si>
  <si>
    <t>ASCENSION SETON NORTHWEST</t>
  </si>
  <si>
    <t>07/01/2003</t>
  </si>
  <si>
    <t>11113 RESEARCH BOULEVARD</t>
  </si>
  <si>
    <t>ASCENSION SETON SMITHVILLE</t>
  </si>
  <si>
    <t>07/26/2011</t>
  </si>
  <si>
    <t>1201 HILL ROAD</t>
  </si>
  <si>
    <t>DAVIS, W ANDREW</t>
  </si>
  <si>
    <t>Diagnostic X-ray, Emergency Department, General Hospital, Joint Commission, Lab Services, Non Profit, Surgery</t>
  </si>
  <si>
    <t>ASCENSION SETON SOUTHWEST</t>
  </si>
  <si>
    <t>06/30/2024</t>
  </si>
  <si>
    <t>7900 FARM TO MARKET RD 1826</t>
  </si>
  <si>
    <t>ASCENSION SETON WILLIAMSON</t>
  </si>
  <si>
    <t>01/15/2008</t>
  </si>
  <si>
    <t>201 SETON PARKWAY</t>
  </si>
  <si>
    <t>11/16/2012</t>
  </si>
  <si>
    <t>2006 SOUTH LOOP 336 WEST SUITE 500</t>
  </si>
  <si>
    <t>SILVAS, JOSE</t>
  </si>
  <si>
    <t>Diagnostic X-ray, Emergency Treatment, For Profit, Lab Services, Medical, Mental Health Services, Physician Owned, Special Hospital</t>
  </si>
  <si>
    <t>12/31/2024</t>
  </si>
  <si>
    <t>12/31/2008</t>
  </si>
  <si>
    <t>11929 WEST AIRPORT BOULEVARD</t>
  </si>
  <si>
    <t>ZAID, AHMAD</t>
  </si>
  <si>
    <t>11929 WEST AIRPORT BOULEVARD STE 110</t>
  </si>
  <si>
    <t>Ctr for Improvement in HealthcareQuality, Diagnostic X-ray, Emergency Treatment, For Profit, Lab Services, Long-Term Acute Care, Medical, Physician Owned, Special Hospital</t>
  </si>
  <si>
    <t>BALLINGER MEMORIAL HOSPITAL DISTRICT</t>
  </si>
  <si>
    <t>01/31/2025</t>
  </si>
  <si>
    <t>12/01/1962</t>
  </si>
  <si>
    <t>FRICKE, RHETT</t>
  </si>
  <si>
    <t>P O BOX 617</t>
  </si>
  <si>
    <t>Critical Access Hospital, Diagnostic X-ray, Emergency Department, Lab Services, Medical, Non Profit, Special Hospital</t>
  </si>
  <si>
    <t>BAPTIST HOSPITALS OF SOUTHEAST TEXAS</t>
  </si>
  <si>
    <t>10/01/1999</t>
  </si>
  <si>
    <t>3080 COLLEGE STREET</t>
  </si>
  <si>
    <t>DOSS, JUSTIN</t>
  </si>
  <si>
    <t>3080 COLLEGE  STREET</t>
  </si>
  <si>
    <t>BAPTIST HOSPITALS OF SOUTHEAST TEXAS  FANNIN BEHAVIORAL CENTER</t>
  </si>
  <si>
    <t>3250 FANNIN</t>
  </si>
  <si>
    <t>BAPTIST MEDICAL CENTER</t>
  </si>
  <si>
    <t>03/23/1960</t>
  </si>
  <si>
    <t>111 DALLAS STREET</t>
  </si>
  <si>
    <t>STONE, MATTHEW</t>
  </si>
  <si>
    <t>111 DALLAS STREET ATTN: ADMINISTRATION</t>
  </si>
  <si>
    <t>Comprehensive Rehab Services, Diagnostic X-ray, Emergency Department, ESRD-Acute Services, For Profit, General Hospital, Lab Services, Mental Health Services, Pediatric - 15+ beds, Surgery</t>
  </si>
  <si>
    <t>BAPTIST NEIGHBORHOOD HOSPITAL HAUSMAN</t>
  </si>
  <si>
    <t>02/13/2013</t>
  </si>
  <si>
    <t>CRINION, SHANNON</t>
  </si>
  <si>
    <t>8686 NEW TRAILS DRIVE</t>
  </si>
  <si>
    <t>Det Norske Veritas Healthcare, Diagnostic X-ray, Emergency Department, For Profit, Lab Services, Medical, Multi-Location, Special Hospital</t>
  </si>
  <si>
    <t>BAPTIST NEIGHBORHOOD HOSPITAL KELLY</t>
  </si>
  <si>
    <t>01/09/2020</t>
  </si>
  <si>
    <t>8686 NEW TRAILS DRIVE SUITE 100</t>
  </si>
  <si>
    <t>BAPTIST NEIGHBORHOOD HOSPITAL OVERLOOK PARKWAY</t>
  </si>
  <si>
    <t>12/14/2012</t>
  </si>
  <si>
    <t>BAPTIST NEIGHBORHOOD HOSPITAL SCHERTZ PARKWAY</t>
  </si>
  <si>
    <t>04/03/2013</t>
  </si>
  <si>
    <t>SCHERTZ</t>
  </si>
  <si>
    <t>BAPTIST NEIGHBORHOOD HOSPITAL THOUSAND OAKS</t>
  </si>
  <si>
    <t>11/28/2011</t>
  </si>
  <si>
    <t>Det Norske Veritas Healthcare, Diagnostic X-ray, Emergency Department, For Profit, Lab Services, Medical, Special Hospital</t>
  </si>
  <si>
    <t>BAPTIST NEIGHBORHOOD HOSPITAL WESTOVER HILLS</t>
  </si>
  <si>
    <t>10/17/2012</t>
  </si>
  <si>
    <t>BAPTIST NEIGHBORHOOD HOSPITAL ZARZAMORA</t>
  </si>
  <si>
    <t>10/31/2016</t>
  </si>
  <si>
    <t>BAYLOR SCOTT &amp; WHITE  EMERGENCY HOSPITAL MANSFIELD</t>
  </si>
  <si>
    <t>05/31/2024</t>
  </si>
  <si>
    <t>07/09/2014</t>
  </si>
  <si>
    <t>1776 NORTH US 287 SUITE 100</t>
  </si>
  <si>
    <t>TRAN, THANH</t>
  </si>
  <si>
    <t>Diagnostic X-ray, Emergency Department, For Profit, Lab Services, Medical, Multi-Location, Special Hospital</t>
  </si>
  <si>
    <t>BAYLOR SCOTT &amp; WHITE ALL SAINTS MEDICAL CENTER - FORT WORTH</t>
  </si>
  <si>
    <t>WILLIAMS, CHARLES</t>
  </si>
  <si>
    <t>1400 8TH AVE ATTN: ADMINISTRATION</t>
  </si>
  <si>
    <t>BAYLOR SCOTT &amp; WHITE CONTINUING CARE HOSPITAL</t>
  </si>
  <si>
    <t>04/30/2025</t>
  </si>
  <si>
    <t>04/23/2007</t>
  </si>
  <si>
    <t>546 N KEGLEY RD ATTN: ADMINISTRATION</t>
  </si>
  <si>
    <t>BAYLOR SCOTT &amp; WHITE EMERGENCY HOSPITAL AUBREY</t>
  </si>
  <si>
    <t>12/15/2008</t>
  </si>
  <si>
    <t>BAYLOR SCOTT &amp; WHITE EMERGENCY HOSPITAL BURLESON</t>
  </si>
  <si>
    <t>05/14/2014</t>
  </si>
  <si>
    <t>12500 SOUTH FREEWAY SUITE 100</t>
  </si>
  <si>
    <t>Diagnostic X-ray, Emergency Department, For Profit, Lab Services, Medical, Special Hospital</t>
  </si>
  <si>
    <t>BAYLOR SCOTT &amp; WHITE EMERGENCY HOSPITAL COLLEYVILLE</t>
  </si>
  <si>
    <t>07/22/2014</t>
  </si>
  <si>
    <t>5500 COLLEYVILLE BOULEVARD</t>
  </si>
  <si>
    <t>COLLEYVILLE</t>
  </si>
  <si>
    <t>BAYLOR SCOTT &amp; WHITE EMERGENCY HOSPITAL GRAND PRAIRIE</t>
  </si>
  <si>
    <t>10/06/2017</t>
  </si>
  <si>
    <t>3095 KINGSWOOD BOULEVARD SUITE 100</t>
  </si>
  <si>
    <t>GRAND PRAIRIE</t>
  </si>
  <si>
    <t>BAYLOR SCOTT &amp; WHITE EMERGENCY HOSPITAL KELLER</t>
  </si>
  <si>
    <t>12/16/2013</t>
  </si>
  <si>
    <t>620 SOUTH MAIN SUITE 100</t>
  </si>
  <si>
    <t>BAYLOR SCOTT &amp; WHITE EMERGENCY HOSPITAL MURPHY</t>
  </si>
  <si>
    <t>01/09/2014</t>
  </si>
  <si>
    <t>511 FM 544 SUITE 100</t>
  </si>
  <si>
    <t>MURPHY</t>
  </si>
  <si>
    <t>BAYLOR SCOTT &amp; WHITE EMERGENCY HOSPITAL ROCKWALL</t>
  </si>
  <si>
    <t>04/10/2018</t>
  </si>
  <si>
    <t>1975 ALPHA SUITE 100</t>
  </si>
  <si>
    <t>BAYLOR SCOTT &amp; WHITE EMERGENCY MEDICAL CENTER - CEDAR PARK</t>
  </si>
  <si>
    <t>07/31/2025</t>
  </si>
  <si>
    <t>07/01/2019</t>
  </si>
  <si>
    <t>900 E WHITESTONE BLVD</t>
  </si>
  <si>
    <t>FOX, JAY</t>
  </si>
  <si>
    <t>900 E WHITESTONE BLVD ATTN: ADMINISTRATION</t>
  </si>
  <si>
    <t>Diagnostic X-ray, Emergency Department, Joint Commission, Lab Services, Medical, Multi-Location, Non Profit, Special Hospital</t>
  </si>
  <si>
    <t>BAYLOR SCOTT &amp; WHITE HEART AND VASCULAR HOSPITAL - DALLAS</t>
  </si>
  <si>
    <t>04/19/2002</t>
  </si>
  <si>
    <t>621 NORTH  HALL STREET</t>
  </si>
  <si>
    <t>VISH, NANCY</t>
  </si>
  <si>
    <t>621 NORTH  HALL STREET ATTN: ADMINISTRATION</t>
  </si>
  <si>
    <t>BAYLOR SCOTT &amp; WHITE HEART AND VASCULAR HOSPITAL - WAXAHACHIE</t>
  </si>
  <si>
    <t>07/25/2023</t>
  </si>
  <si>
    <t>2360 N IH 35 E STE 130&amp;220</t>
  </si>
  <si>
    <t>BAYLOR SCOTT &amp; WHITE INSTITUTE FOR REHABILITATION</t>
  </si>
  <si>
    <t>03/01/2011</t>
  </si>
  <si>
    <t>909 NORTH WASHINGTON AVENUE</t>
  </si>
  <si>
    <t>SMITH, DAVID</t>
  </si>
  <si>
    <t>4714 GETTYSBURG ROAD ATTN: MELANIE NOTARIO</t>
  </si>
  <si>
    <t>MECHANICSBURG</t>
  </si>
  <si>
    <t>PA</t>
  </si>
  <si>
    <t>Comprehensive Medical Rehabilitation, Diagnostic X-ray, Emergency Treatment, For Profit, Joint Commission, Lab Services, Special Hospital</t>
  </si>
  <si>
    <t>BAYLOR SCOTT &amp; WHITE INSTITUTE FOR REHABILITATION - FORT WORTH</t>
  </si>
  <si>
    <t>12/19/2008</t>
  </si>
  <si>
    <t>6601 HARRIS PARKWAY</t>
  </si>
  <si>
    <t>DELEON, J MICHAEL</t>
  </si>
  <si>
    <t>BAYLOR SCOTT &amp; WHITE INSTITUTE FOR REHABILITATION - FRISCO</t>
  </si>
  <si>
    <t>03/23/2011</t>
  </si>
  <si>
    <t>2990 LEGACY DRIVE</t>
  </si>
  <si>
    <t>SEYMOUR, RYAN</t>
  </si>
  <si>
    <t>4714 GETTYSBURG RD ATTN: MELANIE NOTARIO</t>
  </si>
  <si>
    <t>Comprehensive Medical Rehabilitation, Diagnostic X-ray, Emergency Treatment, For Profit, Lab Services, Special Hospital</t>
  </si>
  <si>
    <t>BAYLOR SCOTT &amp; WHITE INSTITUTE FOR REHABILITATION - LAKEWAY</t>
  </si>
  <si>
    <t>06/26/2018</t>
  </si>
  <si>
    <t>2000 MEDICAL DRIVE</t>
  </si>
  <si>
    <t>BAYLOR SCOTT &amp; WHITE MCLANE CHILDRENS MEDICAL CENTER</t>
  </si>
  <si>
    <t>09/23/2011</t>
  </si>
  <si>
    <t>1901 SW H K DODGEN LOOP</t>
  </si>
  <si>
    <t>1901 SW H K DODGEN LOOP ATTN: ADMINISTRATION</t>
  </si>
  <si>
    <t>BAYLOR SCOTT &amp; WHITE MEDICAL CENTER - AUSTIN</t>
  </si>
  <si>
    <t>01/10/2020</t>
  </si>
  <si>
    <t>5245 W HIGHWAY 290 ATTN: ADMINISTRATION</t>
  </si>
  <si>
    <t>Diagnostic X-ray, Emergency Department, General Hospital, Lab Services, Non Profit, Surgery</t>
  </si>
  <si>
    <t>BAYLOR SCOTT &amp; WHITE MEDICAL CENTER - BRENHAM</t>
  </si>
  <si>
    <t>700 MEDICAL PKWY</t>
  </si>
  <si>
    <t>BRENHAM</t>
  </si>
  <si>
    <t>WASHINGTON</t>
  </si>
  <si>
    <t>JENNINGS, JASON</t>
  </si>
  <si>
    <t>700 MEDICAL PKWY ATTN: ADMINISTRATION</t>
  </si>
  <si>
    <t>Diagnostic X-ray, Emergency Department, General Hospital, Lab Services, Non Profit, Obstetrics, Surgery</t>
  </si>
  <si>
    <t>BAYLOR SCOTT &amp; WHITE MEDICAL CENTER - BUDA</t>
  </si>
  <si>
    <t>08/29/2019</t>
  </si>
  <si>
    <t>5330 OVERPASS RD STE 110 ATTN: ADMINISTRATION</t>
  </si>
  <si>
    <t>02/29/2024</t>
  </si>
  <si>
    <t>03/01/2018</t>
  </si>
  <si>
    <t>GEBHART, RYAN</t>
  </si>
  <si>
    <t>12505 LEBANON RD ATTN: ADMINISTRATION</t>
  </si>
  <si>
    <t>BAYLOR SCOTT &amp; WHITE MEDICAL CENTER - COLLEGE STATION</t>
  </si>
  <si>
    <t>07/12/2013</t>
  </si>
  <si>
    <t>700 SCOTT AND WHITE DR ATTN: ADMINISTRATION</t>
  </si>
  <si>
    <t>BAYLOR SCOTT &amp; WHITE MEDICAL CENTER - FRISCO</t>
  </si>
  <si>
    <t>08/29/2002</t>
  </si>
  <si>
    <t>5601 WARREN PARKWAY</t>
  </si>
  <si>
    <t>SMITH, ELI</t>
  </si>
  <si>
    <t>Diagnostic X-ray, Emergency Department, For Profit, General Hospital, Joint Commission, Lab Services, Obstetrics, Physician Owned, Surgery</t>
  </si>
  <si>
    <t>BAYLOR SCOTT &amp; WHITE MEDICAL CENTER - GRAPEVINE</t>
  </si>
  <si>
    <t>10/20/1967</t>
  </si>
  <si>
    <t>MAHAJAN, NAMAN</t>
  </si>
  <si>
    <t>1650 W COLLEGE ST ATTN: ADMINISTRATION</t>
  </si>
  <si>
    <t>BAYLOR SCOTT &amp; WHITE MEDICAL CENTER - HILLCREST</t>
  </si>
  <si>
    <t>02/28/2025</t>
  </si>
  <si>
    <t>04/07/2009</t>
  </si>
  <si>
    <t>100 HILLCREST MEDICAL BLV</t>
  </si>
  <si>
    <t>100 HILLCREST MEDICAL BLVD ATTN: ADMINISTRATION</t>
  </si>
  <si>
    <t>Comprehensive Medical Rehabilitation, Diagnostic X-ray, Emergency Department, ESRD-Acute Services, General Hospital, Joint Commission, Lab Services, Non Profit, Obstetrics, Pediatric - 15+ beds, Surgery</t>
  </si>
  <si>
    <t>BAYLOR SCOTT &amp; WHITE MEDICAL CENTER - IRVING</t>
  </si>
  <si>
    <t>11/15/1964</t>
  </si>
  <si>
    <t>SCHAMP, CINDY</t>
  </si>
  <si>
    <t>1901 N MACARTHUR BLVD ATTN: ADMINISTRATION</t>
  </si>
  <si>
    <t>Comprehensive Rehab Services, Diagnostic X-ray, Emergency Department, ESRD-Acute Services, General Hospital, Joint Commission, Lab Services, Non Profit, Obstetrics, Surgery</t>
  </si>
  <si>
    <t>BAYLOR SCOTT &amp; WHITE MEDICAL CENTER - LAKE POINTE</t>
  </si>
  <si>
    <t>01/16/2008</t>
  </si>
  <si>
    <t>COLE, DONAS</t>
  </si>
  <si>
    <t>6800 SCENIC DR ATTN: ADMINISTRATION</t>
  </si>
  <si>
    <t>BAYLOR SCOTT &amp; WHITE MEDICAL CENTER - LAKEWAY</t>
  </si>
  <si>
    <t>09/01/2016</t>
  </si>
  <si>
    <t>100 MEDICAL PKWY</t>
  </si>
  <si>
    <t>100 MEDICAL PKWY ATTN: ADMINISTRATION</t>
  </si>
  <si>
    <t>Diagnostic X-ray, Emergency Department, General Hospital, Joint Commission, Lab Services, Multi-Location, Non Profit, Obstetrics, Surgery</t>
  </si>
  <si>
    <t>BAYLOR SCOTT &amp; WHITE MEDICAL CENTER - MARBLE FALLS</t>
  </si>
  <si>
    <t>07/02/2015</t>
  </si>
  <si>
    <t>OLS, TIMOTHY</t>
  </si>
  <si>
    <t>810 W HIGHWAY 71 ATTN: ADMINISTRATION</t>
  </si>
  <si>
    <t>BAYLOR SCOTT &amp; WHITE MEDICAL CENTER - MCKINNEY</t>
  </si>
  <si>
    <t>06/06/2012</t>
  </si>
  <si>
    <t>BOWEN, TIMOTHY</t>
  </si>
  <si>
    <t>5252 W UNIVERSITY DR ATTN: ADMINISTRATION</t>
  </si>
  <si>
    <t>BAYLOR SCOTT &amp; WHITE MEDICAL CENTER - PFLUGERVILLE</t>
  </si>
  <si>
    <t>11/13/2018</t>
  </si>
  <si>
    <t>2600 E PFLUGERVILLE PKWY STE 100 ATTN: ADMINISTRATION</t>
  </si>
  <si>
    <t>BAYLOR SCOTT &amp; WHITE MEDICAL CENTER - PLANO</t>
  </si>
  <si>
    <t>11/16/2004</t>
  </si>
  <si>
    <t>GARISON, JERRI</t>
  </si>
  <si>
    <t>4700 ALLIANCE BLVD ATTN: ADMINISTRATION</t>
  </si>
  <si>
    <t>Diagnostic X-ray, Emergency Department, ESRD-Acute Services, General Hospital, Lab Services, Non Profit, Surgery</t>
  </si>
  <si>
    <t>BAYLOR SCOTT &amp; WHITE MEDICAL CENTER - ROUND ROCK</t>
  </si>
  <si>
    <t>07/12/2007</t>
  </si>
  <si>
    <t>300 UNIVERSITY BLVD ATTN: ADMINISTRATION</t>
  </si>
  <si>
    <t>Emergency Department, ESRD-Acute Services, General Hospital, Hospital Waiver, Joint Commission, Lab Services, Non Profit, Obstetrics, Surgery</t>
  </si>
  <si>
    <t>BAYLOR SCOTT &amp; WHITE MEDICAL CENTER - SUNNYVALE</t>
  </si>
  <si>
    <t>09/30/2025</t>
  </si>
  <si>
    <t>09/11/2009</t>
  </si>
  <si>
    <t>231 SOUTH COLLINS ROAD</t>
  </si>
  <si>
    <t>BAYLOR SCOTT &amp; WHITE MEDICAL CENTER - TAYLOR</t>
  </si>
  <si>
    <t>09/01/2010</t>
  </si>
  <si>
    <t>305 MALLARD LN ATTN: ADMINISTRATION</t>
  </si>
  <si>
    <t>Critical Access Hospital, Diagnostic X-ray, Emergency Department, General Hospital, Lab Services, Non Profit, Surgery</t>
  </si>
  <si>
    <t>BAYLOR SCOTT &amp; WHITE MEDICAL CENTER - TEMPLE</t>
  </si>
  <si>
    <t>01/01/1964</t>
  </si>
  <si>
    <t>2401 S 31ST ST ATTN: ADMINISTRATION</t>
  </si>
  <si>
    <t>BAYLOR SCOTT &amp; WHITE MEDICAL CENTER - TROPHY  CLUB</t>
  </si>
  <si>
    <t>04/23/2004</t>
  </si>
  <si>
    <t>BAYLOR SCOTT &amp; WHITE MEDICAL CENTER - UPTOWN</t>
  </si>
  <si>
    <t>02/02/2011</t>
  </si>
  <si>
    <t>2727 EAST LEMMON AVENUE</t>
  </si>
  <si>
    <t>BAYLOR SCOTT &amp; WHITE MEDICAL CENTER - WAXAHACHIE</t>
  </si>
  <si>
    <t>10/31/2024</t>
  </si>
  <si>
    <t>10/31/2014</t>
  </si>
  <si>
    <t>TURNER, WILLIAM</t>
  </si>
  <si>
    <t>2400 N IH 35 E ATTN: ADMINISTRATION</t>
  </si>
  <si>
    <t>BAYLOR SCOTT &amp; WHITE ORTHOPEDIC AND SPINE HOSPITAL</t>
  </si>
  <si>
    <t>01/22/2010</t>
  </si>
  <si>
    <t>707 HIGHLANDER BOULEVARD</t>
  </si>
  <si>
    <t>BECK, ALLAN</t>
  </si>
  <si>
    <t>BAYLOR SCOTT &amp; WHITE PAVILION - TEMPLE</t>
  </si>
  <si>
    <t>02/26/2003</t>
  </si>
  <si>
    <t>1815 S 31ST ST</t>
  </si>
  <si>
    <t>1815 S 31ST ST ATTN: ADMINISTRATION</t>
  </si>
  <si>
    <t>BAYLOR SCOTT &amp; WHITE SURGICAL HOSPITAL - FORT WORTH</t>
  </si>
  <si>
    <t>10/09/2014</t>
  </si>
  <si>
    <t>1800 PARK PLACE AVENUE</t>
  </si>
  <si>
    <t>BAYLOR SCOTT &amp; WHITE SURGICAL HOSPITAL - LAS COLINAS</t>
  </si>
  <si>
    <t>10/20/2003</t>
  </si>
  <si>
    <t>400 WEST INTERSTATE 635</t>
  </si>
  <si>
    <t>DE LA GARZA, JOSIAH</t>
  </si>
  <si>
    <t>400 WEST INTERSTATE 635 SUITE 101</t>
  </si>
  <si>
    <t>BAYLOR SCOTT &amp; WHITE SURGICAL HOSPITAL AT SHERMAN</t>
  </si>
  <si>
    <t>05/31/2025</t>
  </si>
  <si>
    <t>06/01/2015</t>
  </si>
  <si>
    <t>3601 N CALAIS STREET</t>
  </si>
  <si>
    <t>BEST, NIKOLE</t>
  </si>
  <si>
    <t>BAYLOR SCOTT &amp; WHITE TEXAS SPINE &amp; JOINT HOSPITAL</t>
  </si>
  <si>
    <t>12/31/2023</t>
  </si>
  <si>
    <t>12/11/2002</t>
  </si>
  <si>
    <t>1814 ROSELAND BOULEVARD</t>
  </si>
  <si>
    <t>WAHL, TONY</t>
  </si>
  <si>
    <t>BAYLOR SCOTT &amp; WHITE THE HEART HOSPITAL - DENTON</t>
  </si>
  <si>
    <t>05/31/2013</t>
  </si>
  <si>
    <t>VALENTINE, MARK A</t>
  </si>
  <si>
    <t>1100 ALLIED DR ATTN: ADMINISTRATION</t>
  </si>
  <si>
    <t>BAYLOR SCOTT &amp; WHITE THE HEART HOSPITAL - MCKINNEY</t>
  </si>
  <si>
    <t>07/24/2019</t>
  </si>
  <si>
    <t>5268 W UNIVERSITY DR</t>
  </si>
  <si>
    <t>VALENTINE, MARK</t>
  </si>
  <si>
    <t>BAYLOR SCOTT &amp; WHITE THE HEART HOSPITAL - PLANO</t>
  </si>
  <si>
    <t>01/18/2007</t>
  </si>
  <si>
    <t>Diagnostic X-ray, Emergency Department, For Profit, General Hospital, Joint Commission, Lab Services, Physician Owned, Surgery</t>
  </si>
  <si>
    <t>BAYLOR ST LUKES MEDICAL CENTER - MCNAIR CAMPUS</t>
  </si>
  <si>
    <t>04/04/2019</t>
  </si>
  <si>
    <t>7200 CAMBRIDGE STREET</t>
  </si>
  <si>
    <t>7200 CAMBRIDGE STREET MC10-107</t>
  </si>
  <si>
    <t>ARMSTRONG, KYLE</t>
  </si>
  <si>
    <t>3500 GASTON AVENUE 219 HOBLITZELLE BUILDING ATTN: ADMINISTRATION</t>
  </si>
  <si>
    <t>BAYSIDE COMMUNITY HOSPITAL</t>
  </si>
  <si>
    <t>01/08/1960</t>
  </si>
  <si>
    <t>PASCASIO, ROBERT</t>
  </si>
  <si>
    <t>P O BOX 398</t>
  </si>
  <si>
    <t>BEAUMONT EMERGENCY HOSPITAL</t>
  </si>
  <si>
    <t>11/18/2020</t>
  </si>
  <si>
    <t>4004 COLLEGE STREET</t>
  </si>
  <si>
    <t>FRAZIER, JAMES P</t>
  </si>
  <si>
    <t>Diagnostic X-ray, Emergency Department, For Profit, Lab Services, Medical, Physician Owned, Special Hospital</t>
  </si>
  <si>
    <t>BEHAVIORAL HEALTH SERVICES AT NWTHS</t>
  </si>
  <si>
    <t>07/11/1993</t>
  </si>
  <si>
    <t>7201 EVANS</t>
  </si>
  <si>
    <t>P O BOX 1110</t>
  </si>
  <si>
    <t>Chemical Dependency Out Patient, Diagnostic X-ray, Emergency Treatment, For Profit, Joint Commission, Lab Services, Mental Health Services, Multi-Location, Special Hospital</t>
  </si>
  <si>
    <t>BEHAVIORAL HOSPITAL AT RENAISSANCE</t>
  </si>
  <si>
    <t>07/31/2024</t>
  </si>
  <si>
    <t>12/06/2007</t>
  </si>
  <si>
    <t>5510 RAPHAEL DRIVE</t>
  </si>
  <si>
    <t>SINGH, MANISH</t>
  </si>
  <si>
    <t>5501 SOUTH MCCOLL ATTN: LEGAL DEPARTMENT</t>
  </si>
  <si>
    <t>Diagnostic X-ray, Emergency Treatment, For Profit, Joint Commission, Lab Services, Mental Health Services, Multi-Location, Physician Owned, Special Hospital</t>
  </si>
  <si>
    <t>BELLVILLE MEDICAL CENTER</t>
  </si>
  <si>
    <t>12/30/2010</t>
  </si>
  <si>
    <t>44 NORTH CUMMINGS STREET</t>
  </si>
  <si>
    <t>P.O. BOX 997</t>
  </si>
  <si>
    <t>09/01/1999</t>
  </si>
  <si>
    <t>2600 HIGHWAY 118 NORTH</t>
  </si>
  <si>
    <t>Critical Access Hospital, Diagnostic X-ray, Emergency Department, For Profit, General Hospital, Lab Services, Obstetrics, Surgery</t>
  </si>
  <si>
    <t>BMC NORTH HOSPITAL</t>
  </si>
  <si>
    <t>02/01/2023</t>
  </si>
  <si>
    <t>16750 RED OAK DR</t>
  </si>
  <si>
    <t>BROWNFIELD REGIONAL MEDICAL CENTER</t>
  </si>
  <si>
    <t>10/31/2025</t>
  </si>
  <si>
    <t>10/12/1971</t>
  </si>
  <si>
    <t>NORRIS, CHUCK</t>
  </si>
  <si>
    <t>BRUSHY CREEK FAMILY HOSPITAL LLC</t>
  </si>
  <si>
    <t>11/15/2019</t>
  </si>
  <si>
    <t>230 DEER RIDGE DR</t>
  </si>
  <si>
    <t>HIGGINS, HENRY</t>
  </si>
  <si>
    <t>BSA HOSPITAL LLC</t>
  </si>
  <si>
    <t>01/01/2013</t>
  </si>
  <si>
    <t>CRUZ, MICHAEL A</t>
  </si>
  <si>
    <t>1600 WALLACE BLVD ATTN: ADMINISTRATION</t>
  </si>
  <si>
    <t>Comprehensive Medical Rehabilitation, Diagnostic X-ray, Emergency Department, For Profit, General Hospital, Lab Services, Obstetrics, Pediatric - 15+ beds, Surgery</t>
  </si>
  <si>
    <t>CAPROCK HOSPITAL</t>
  </si>
  <si>
    <t>02/27/2018</t>
  </si>
  <si>
    <t>3134 BRIARCREST DR</t>
  </si>
  <si>
    <t>DAVIS, BRENDA</t>
  </si>
  <si>
    <t>1630 BRIARCREST DR SUITE 100</t>
  </si>
  <si>
    <t>CARROLLTON REGIONAL MEDICAL CENTER</t>
  </si>
  <si>
    <t>02/29/2020</t>
  </si>
  <si>
    <t>4343 NORTH JOSEY LANE</t>
  </si>
  <si>
    <t>Diagnostic X-ray, Emergency Department, ESRD-Acute Services, For Profit, General Hospital, Lab Services, Obstetrics, Surgery</t>
  </si>
  <si>
    <t>CARRUS REHABILITATION HOSPITAL</t>
  </si>
  <si>
    <t>06/16/2010</t>
  </si>
  <si>
    <t>1810 WEST HIGHWAY 82 STE 100</t>
  </si>
  <si>
    <t>RAINS, JON M</t>
  </si>
  <si>
    <t>Comprehensive Rehab Services, Diagnostic X-ray, Emergency Treatment, For Profit, Lab Services, Special Hospital</t>
  </si>
  <si>
    <t>CARRUS SPECIALTY HOSPITAL</t>
  </si>
  <si>
    <t>02/18/2010</t>
  </si>
  <si>
    <t>1810 US HWY 82 WEST STE 200</t>
  </si>
  <si>
    <t>Diagnostic X-ray, Emergency Treatment, For Profit, Lab Services, Long-Term Acute Care, Medical, Special Hospital</t>
  </si>
  <si>
    <t>CECIL R BOMAR REHABILITATION CENTER</t>
  </si>
  <si>
    <t>Comprehensive Medical Rehabilitation, Diagnostic X-ray, Emergency Treatment, For Profit, Joint Commission, Lab Services, Multi-Location, Special Hospital</t>
  </si>
  <si>
    <t>CEDAR PARK REGIONAL MEDICAL CENTER</t>
  </si>
  <si>
    <t>11/07/2007</t>
  </si>
  <si>
    <t>1401 MEDICAL PARKWAY</t>
  </si>
  <si>
    <t>Diagnostic X-ray, Emergency Department, For Profit, General Hospital, Lab Services, Obstetrics, Surgery</t>
  </si>
  <si>
    <t>CENTRAL TEXAS REHABILITATION HOSPITAL</t>
  </si>
  <si>
    <t>04/26/2012</t>
  </si>
  <si>
    <t>700 W 45TH STREET</t>
  </si>
  <si>
    <t>PIERCE, TRENT</t>
  </si>
  <si>
    <t>700 WEST 45TH STREET</t>
  </si>
  <si>
    <t>Comprehensive Rehab Services, Diagnostic X-ray, Emergency Treatment, ESRD-Acute Services, For Profit, Lab Services, Special Hospital</t>
  </si>
  <si>
    <t>07/31/2019</t>
  </si>
  <si>
    <t>1604 ROCK PRAIRIE ROAD</t>
  </si>
  <si>
    <t>SHAW, KIMBERLY</t>
  </si>
  <si>
    <t>CHI ST JOSEPH HEALTH BURLESON HOSPITAL</t>
  </si>
  <si>
    <t>P O BOX 360</t>
  </si>
  <si>
    <t>Critical Access Hospital, Diagnostic X-ray, Emergency Department, Joint Commission, Lab Services, Medical, Non Profit, Special Hospital</t>
  </si>
  <si>
    <t>CHI ST JOSEPH HEALTH GRIMES HOSPITAL</t>
  </si>
  <si>
    <t>04/01/2001</t>
  </si>
  <si>
    <t>210 SOUTH JUDSON</t>
  </si>
  <si>
    <t>CHI ST JOSEPH HEALTH MADISON HOSPITAL</t>
  </si>
  <si>
    <t>100 WEST CROSS STREET</t>
  </si>
  <si>
    <t>P O BOX 698</t>
  </si>
  <si>
    <t>CHI ST JOSEPH HEALTH REHAB HOSP, AFFILIATE OF ENCOMPASS HEALTH</t>
  </si>
  <si>
    <t>07/22/2016</t>
  </si>
  <si>
    <t>1600 JOSEPH DRIVE SUITE 2000</t>
  </si>
  <si>
    <t>Comprehensive Medical Rehabilitation, Diagnostic X-ray, Emergency Treatment, ESRD-Acute Services, For Profit, Lab Services, Special Hospital</t>
  </si>
  <si>
    <t>CHI ST LUKES HEALTH - BRAZOSPORT</t>
  </si>
  <si>
    <t>TRAUTMAN, ROBERT</t>
  </si>
  <si>
    <t>Comprehensive Medical Rehabilitation, Diagnostic X-ray, Emergency Department, ESRD-Acute Services, General Hospital, Joint Commission, Lab Services, Non Profit, Obstetrics, Surgery</t>
  </si>
  <si>
    <t>01/04/1960</t>
  </si>
  <si>
    <t>BOSTWICK, MONTE</t>
  </si>
  <si>
    <t>PO BOX 1257</t>
  </si>
  <si>
    <t>Diagnostic X-ray, Emergency Department, General Hospital, Joint Commission, Lab Services, Non Profit, Obstetrics, Surgery</t>
  </si>
  <si>
    <t>CHI ST LUKES HEALTH - SPRINGWOODS VILLAGE</t>
  </si>
  <si>
    <t>01/04/2016</t>
  </si>
  <si>
    <t>2255 E MOSSY OAKS ROAD</t>
  </si>
  <si>
    <t>PARISI, JAMES</t>
  </si>
  <si>
    <t>Diagnostic X-ray, Emergency Department, General Hospital, Lab Services, Multi-Location, Non Profit, Surgery</t>
  </si>
  <si>
    <t>CHI ST LUKES HEALTH BAYLOR COLLEGE OF MEDICINE MEDICAL CENTER</t>
  </si>
  <si>
    <t>6720 BERTNER</t>
  </si>
  <si>
    <t>CHI ST LUKES HEALTH MEMORIAL LUFKIN</t>
  </si>
  <si>
    <t>1201 W FRANK AVE</t>
  </si>
  <si>
    <t>Comprehensive Rehab Services, Diagnostic X-ray, Emergency Department, ESRD-Acute Services, General Hospital, Lab Services, Non Profit, Obstetrics, Surgery</t>
  </si>
  <si>
    <t>CHILDRENS MEDICAL CENTER OF DALLAS</t>
  </si>
  <si>
    <t>08/05/1967</t>
  </si>
  <si>
    <t>1935 MEDICAL DISTRICT DRIVE</t>
  </si>
  <si>
    <t>DAVIS, MATTHEW</t>
  </si>
  <si>
    <t>CHILDRENS MEDICAL CENTER PLANO</t>
  </si>
  <si>
    <t>04/07/2015</t>
  </si>
  <si>
    <t>7601 PRESTON ROAD</t>
  </si>
  <si>
    <t>WALLS, VANESSA</t>
  </si>
  <si>
    <t>Diagnostic X-ray, Emergency Department, General Hospital, Joint Commission, Lab Services, Mental Health Services, Non Profit, Surgery</t>
  </si>
  <si>
    <t>CHILDRESS REGIONAL MEDICAL CENTER</t>
  </si>
  <si>
    <t>03/10/1970</t>
  </si>
  <si>
    <t>HOLCOMB, HOLLY</t>
  </si>
  <si>
    <t>P O BOX 1030 ATTN: ADMINISTRATION</t>
  </si>
  <si>
    <t>CHRISTUS CHILDRENS</t>
  </si>
  <si>
    <t>09/16/2012</t>
  </si>
  <si>
    <t>333 NORTH SANTA ROSA STREET</t>
  </si>
  <si>
    <t>DASKEVICH, CRIS</t>
  </si>
  <si>
    <t>333 NORTH SANTA ROSA STREET ATTN: ADMINISTRATION</t>
  </si>
  <si>
    <t>Diagnostic X-ray, Emergency Department, ESRD-Acute Services, General Hospital, Joint Commission, Lab Services, Non Profit, Obstetrics, Pediatric - 15+ beds, Surgery</t>
  </si>
  <si>
    <t>09/01/2017</t>
  </si>
  <si>
    <t>Diagnostic X-ray, Emergency Treatment, For Profit, Hospital within a Hospital, Joint Commission, Lab Services, Long-Term Acute Care, Medical, Special Hospital</t>
  </si>
  <si>
    <t>700 E MARSHALL AVENUE</t>
  </si>
  <si>
    <t>HANCOCK, N TODD</t>
  </si>
  <si>
    <t>CHRISTUS GOOD SHEPHERD MEDICAL CENTER - MARSHALL</t>
  </si>
  <si>
    <t>811 SOUTH WASHINGTON</t>
  </si>
  <si>
    <t>CHRISTUS MOTHER FRANCES HOSPITAL - JACKSONVILLE</t>
  </si>
  <si>
    <t>12/21/2000</t>
  </si>
  <si>
    <t>2026 SOUTH JACKSON</t>
  </si>
  <si>
    <t>CHRISTUS MOTHER FRANCES HOSPITAL - SOUTH TYLER</t>
  </si>
  <si>
    <t>02/02/2017</t>
  </si>
  <si>
    <t>8389 S BROADWAY AVENUE</t>
  </si>
  <si>
    <t>PROCTOR, JASON</t>
  </si>
  <si>
    <t>Diagnostic X-ray, Emergency Department, General Hospital, Joint Commission, Lab Services, Multi-Location, Non Profit, Surgery</t>
  </si>
  <si>
    <t>CHRISTUS MOTHER FRANCES HOSPITAL - SULPHUR SPRINGS</t>
  </si>
  <si>
    <t>07/12/2016</t>
  </si>
  <si>
    <t>115 AIRPORT ROAD</t>
  </si>
  <si>
    <t>HARVEY, PAUL</t>
  </si>
  <si>
    <t>Comprehensive Medical Rehabilitation, Diagnostic X-ray, Emergency Department, General Hospital, Joint Commission, Lab Services, Non Profit, Obstetrics, Surgery</t>
  </si>
  <si>
    <t>CHRISTUS MOTHER FRANCES HOSPITAL - TYLER</t>
  </si>
  <si>
    <t>CHRISTUS MOTHER FRANCES HOSPITAL - WINNSBORO</t>
  </si>
  <si>
    <t>01/31/1961</t>
  </si>
  <si>
    <t>719 WEST COKE ROAD</t>
  </si>
  <si>
    <t>CHRISTUS SANTA ROSA HOSPITAL - ALAMO HEIGHTS</t>
  </si>
  <si>
    <t>11/01/2017</t>
  </si>
  <si>
    <t>403 TREELINE PARK</t>
  </si>
  <si>
    <t>CHRISTUS SANTA ROSA HOSPITAL - MEDICAL CENTER</t>
  </si>
  <si>
    <t>11/01/2002</t>
  </si>
  <si>
    <t>2827 BABCOCK ROAD</t>
  </si>
  <si>
    <t>Diagnostic X-ray, Emergency Department, ESRD-Acute Services, General Hospital, Joint Commission, Lab Services, Non Profit, Surgery</t>
  </si>
  <si>
    <t>CHRISTUS SANTA ROSA HOSPITAL - NEW BRAUNFELS</t>
  </si>
  <si>
    <t>600 NORTH UNION AVENUE</t>
  </si>
  <si>
    <t>CHRISTUS SANTA ROSA HOSPITAL - SAN MARCOS</t>
  </si>
  <si>
    <t>04/01/2020</t>
  </si>
  <si>
    <t>1301 WONDER WORLD DRIVE</t>
  </si>
  <si>
    <t>CHRISTUS SANTA ROSA HOSPITAL - WESTOVER HILLS</t>
  </si>
  <si>
    <t>07/02/2009</t>
  </si>
  <si>
    <t>11212 STATE HIGHWAY 151</t>
  </si>
  <si>
    <t>Diagnostic X-ray, Emergency Department, ESRD-Acute Services, General Hospital, Joint Commission, Lab Services, Multi-Location, Non Profit, Obstetrics, Surgery</t>
  </si>
  <si>
    <t>CHRISTUS SOUTHEAST TEXAS - JASPER MEMORIAL</t>
  </si>
  <si>
    <t>11/29/1968</t>
  </si>
  <si>
    <t>TREVINO, PAUL</t>
  </si>
  <si>
    <t>CHRISTUS SOUTHEAST TEXAS - ST ELIZABETH</t>
  </si>
  <si>
    <t>05/14/1962</t>
  </si>
  <si>
    <t>P O BOX 5405</t>
  </si>
  <si>
    <t>CHRISTUS SOUTHEAST TEXAS ORTHOPEDIC SPECIALTY CENTER</t>
  </si>
  <si>
    <t>12/05/2013</t>
  </si>
  <si>
    <t>3650 LAUREL ST</t>
  </si>
  <si>
    <t>PO BOX 5405</t>
  </si>
  <si>
    <t>CHRISTUS SPOHN HOSPITAL ALICE</t>
  </si>
  <si>
    <t>03/15/1999</t>
  </si>
  <si>
    <t>2500 EAST MAIN STREET</t>
  </si>
  <si>
    <t>DOMINGUEZ, DOMINIC</t>
  </si>
  <si>
    <t>Diagnostic X-ray, Emergency Department, General Hospital, Joint Commission, Lab Services, Non Profit, Obstetrics, Pediatric - 15+ beds, Surgery</t>
  </si>
  <si>
    <t>CHRISTUS SPOHN HOSPITAL BEEVILLE</t>
  </si>
  <si>
    <t>02/01/1964</t>
  </si>
  <si>
    <t>1500 EAST HOUSTON HIGHWAY</t>
  </si>
  <si>
    <t>CHRISTUS SPOHN HOSPITAL CORPUS CHRISTI SHORELINE</t>
  </si>
  <si>
    <t>06/01/2003</t>
  </si>
  <si>
    <t>600 ELIZABETH STREET</t>
  </si>
  <si>
    <t>Comprehensive Medical Rehabilitation, Diagnostic X-ray, Emergency Department, ESRD-Acute Services, General Hospital, Joint Commission, Lab Services, Non Profit, Surgery</t>
  </si>
  <si>
    <t>CHRISTUS SPOHN HOSPITAL CORPUS CHRISTI SOUTH</t>
  </si>
  <si>
    <t>5950 SARATOGA BOULEVARD</t>
  </si>
  <si>
    <t>CHRISTUS SPOHN HOSPITAL KLEBERG</t>
  </si>
  <si>
    <t>1311 EAST GENERAL CAVAZOS BOULEVARD</t>
  </si>
  <si>
    <t>CHRISTUS ST  MICHAEL HEALTH SYSTEM</t>
  </si>
  <si>
    <t>12/01/1994</t>
  </si>
  <si>
    <t>2600 ST MICHAEL DRIVE</t>
  </si>
  <si>
    <t>ADAMS, JASON</t>
  </si>
  <si>
    <t>CHRISTUS ST MARY OUTPATIENT CENTER MID COUNTY</t>
  </si>
  <si>
    <t>04/25/2017</t>
  </si>
  <si>
    <t>8801 9TH AVE</t>
  </si>
  <si>
    <t>CHRISTUS ST MICHAEL HOSPITAL - ATLANTA</t>
  </si>
  <si>
    <t>01/03/2013</t>
  </si>
  <si>
    <t>1007 SOUTH WILLIAM STREET</t>
  </si>
  <si>
    <t>ATLANTA</t>
  </si>
  <si>
    <t>CASS</t>
  </si>
  <si>
    <t>CHRISTUS ST MICHAEL REHABILITATION HOSPITAL</t>
  </si>
  <si>
    <t>07/11/2022</t>
  </si>
  <si>
    <t>2400 ST MICHAEL DR</t>
  </si>
  <si>
    <t>2600 ST MICHAEL DR</t>
  </si>
  <si>
    <t>Comprehensive Medical Rehabilitation, Diagnostic X-ray, Emergency Treatment, Joint Commission, Lab Services, Multi-Location, Non Profit, Special Hospital</t>
  </si>
  <si>
    <t>CHRISTUS SURGICAL HOSPITAL</t>
  </si>
  <si>
    <t>04/01/2023</t>
  </si>
  <si>
    <t>6130 PARKWAY DR</t>
  </si>
  <si>
    <t>CHRISTUS TRINITY MOTHER FRANCES REHAB HOSP, PARTNER OF ENCOMPASS</t>
  </si>
  <si>
    <t>02/03/1993</t>
  </si>
  <si>
    <t>3131 TROUP HIGHWAY</t>
  </si>
  <si>
    <t>TILLER-ANDERSON, SHARLA</t>
  </si>
  <si>
    <t>CITIZENS MEDICAL CENTER</t>
  </si>
  <si>
    <t>OLSON, MICHAEL</t>
  </si>
  <si>
    <t>CLAY COUNTY MEMORIAL HOSPITAL</t>
  </si>
  <si>
    <t>310 WEST SOUTH STREET</t>
  </si>
  <si>
    <t>CLEARSKY REHABILITATION HOSPITAL OF FLOWER MOUND</t>
  </si>
  <si>
    <t>3100 PETERS COLONY ROAD</t>
  </si>
  <si>
    <t>Comprehensive Medical Rehabilitation, Diagnostic X-ray, Emergency Treatment, ESRD-Acute Services, For Profit, Joint Commission, Lab Services, Special Hospital</t>
  </si>
  <si>
    <t>CLEARSKY REHABILITATION HOSPITAL OF HARKER HEIGHTS LLC</t>
  </si>
  <si>
    <t>07/10/2023</t>
  </si>
  <si>
    <t>750 W CENTRAL TEXAS EXPRESSWAY</t>
  </si>
  <si>
    <t>MILLER, NATE</t>
  </si>
  <si>
    <t>CLEARSKY REHABILITATION HOSPITAL OF MANSFIELD</t>
  </si>
  <si>
    <t>06/09/2023</t>
  </si>
  <si>
    <t>267 N STATE HIGHWAY 360</t>
  </si>
  <si>
    <t>CLEARSKY REHABILITATION HOSPITAL OF WAXAHACHIE</t>
  </si>
  <si>
    <t>07/03/2023</t>
  </si>
  <si>
    <t>50 INDIAN DRIVE</t>
  </si>
  <si>
    <t>Comprehensive Medical Rehabilitation, Diagnostic X-ray, Emergency Treatment, For Profit, Lab Services, Multi-Location, Special Hospital</t>
  </si>
  <si>
    <t>201 EAST GRANT</t>
  </si>
  <si>
    <t>KITCHENS, KODY</t>
  </si>
  <si>
    <t>COGDELL MEMORIAL HOSPITAL</t>
  </si>
  <si>
    <t>07/03/2008</t>
  </si>
  <si>
    <t>HELMS, ELLA</t>
  </si>
  <si>
    <t>Critical Access Hospital, Det Norske Veritas Healthcare, Diagnostic X-ray, Emergency Department, General Hospital, Hospital Waiver, Lab Services, Non Profit, Obstetrics, Surgery</t>
  </si>
  <si>
    <t>COLEMAN COUNTY MEDICAL CENTER COMPANY</t>
  </si>
  <si>
    <t>03/01/2012</t>
  </si>
  <si>
    <t>310 SOUTH PECOS STREET</t>
  </si>
  <si>
    <t>FREEMAN, DONALD A</t>
  </si>
  <si>
    <t>COLLINGSWORTH GENERAL HOSPITAL</t>
  </si>
  <si>
    <t>04/01/2004</t>
  </si>
  <si>
    <t>1013 15TH STREET</t>
  </si>
  <si>
    <t>PO BOX 1112</t>
  </si>
  <si>
    <t>Critical Access Hospital, Diagnostic X-ray, Emergency Department, For Profit, Lab Services, Medical, Special Hospital</t>
  </si>
  <si>
    <t>10/06/1975</t>
  </si>
  <si>
    <t>VANEK, JAMES E</t>
  </si>
  <si>
    <t>COMANCHE COUNTY MEDICAL CENTER</t>
  </si>
  <si>
    <t>12/07/2011</t>
  </si>
  <si>
    <t>10201 HIGHWAY 16 NORTH</t>
  </si>
  <si>
    <t>08/14/1968</t>
  </si>
  <si>
    <t>614 EAKER STREET</t>
  </si>
  <si>
    <t>BOWMAN, BARBARA</t>
  </si>
  <si>
    <t>PO BOX 987</t>
  </si>
  <si>
    <t>CONNALLY MEMORIAL MEDICAL CENTER</t>
  </si>
  <si>
    <t>05/20/1960</t>
  </si>
  <si>
    <t>GILLESPIE, ROBERT</t>
  </si>
  <si>
    <t>CONTINUECARE HOSPITAL AT HENDRICK MEDICAL CENTER</t>
  </si>
  <si>
    <t>12/17/2014</t>
  </si>
  <si>
    <t>1900 PINE STREET 7TH FLOOR</t>
  </si>
  <si>
    <t>ROBERSON, JOE</t>
  </si>
  <si>
    <t>Diagnostic X-ray, Emergency Treatment, Hospital within a Hospital, Lab Services, Long-Term Acute Care, Medical, Non Profit, Special Hospital</t>
  </si>
  <si>
    <t>CONTINUECARE HOSPITAL AT MEDICAL CENTER ODESSA</t>
  </si>
  <si>
    <t>05/29/2015</t>
  </si>
  <si>
    <t>500 W 4TH STREET 4TH FLOOR</t>
  </si>
  <si>
    <t>HARRIS, LACI</t>
  </si>
  <si>
    <t>Ctr for Improvement in HealthcareQuality, Diagnostic X-ray, Emergency Treatment, Hospital within a Hospital, Lab Services, Long-Term Acute Care, Medical, Non Profit, Special Hospital</t>
  </si>
  <si>
    <t>COOK CHILDRENS MEDICAL CENTER</t>
  </si>
  <si>
    <t>801 SEVENTH AVENUE</t>
  </si>
  <si>
    <t>CYCHOL, NANCY</t>
  </si>
  <si>
    <t>COOK CHILDRENS MEDICAL CENTER - PROSPER</t>
  </si>
  <si>
    <t>11/29/2022</t>
  </si>
  <si>
    <t>4100 W UNIVERSITY DRIVE</t>
  </si>
  <si>
    <t>PROSPER</t>
  </si>
  <si>
    <t>MERRILL, RICK</t>
  </si>
  <si>
    <t>Diagnostic X-ray, Emergency Department, General Hospital, Lab Services, Non Profit, Pediatric - 15+ beds, Surgery</t>
  </si>
  <si>
    <t>COON MEMORIAL HOSPITAL AND HOME</t>
  </si>
  <si>
    <t>1411 DENVER AVENUE</t>
  </si>
  <si>
    <t>HARTLEY</t>
  </si>
  <si>
    <t>SCHNIEDERJAN, KACEY</t>
  </si>
  <si>
    <t>P O BOX 2014</t>
  </si>
  <si>
    <t>Critical Access Hospital, Diagnostic X-ray, Emergency Department, General Hospital, Lab Services, Non Profit, Obstetrics, Surgery</t>
  </si>
  <si>
    <t>10/31/2023</t>
  </si>
  <si>
    <t>10/08/1998</t>
  </si>
  <si>
    <t>2302 CORNERSTONE BOULEVARD</t>
  </si>
  <si>
    <t>WILSON, ANDREW</t>
  </si>
  <si>
    <t>CORNERSTONE SPECIALTY HOSPITALS AUSTIN</t>
  </si>
  <si>
    <t>02/01/2015</t>
  </si>
  <si>
    <t>4207 BURNET ROAD</t>
  </si>
  <si>
    <t>ROBERTS, CURT</t>
  </si>
  <si>
    <t>CORNERSTONE SPECIALTY HOSPITALS CONROE</t>
  </si>
  <si>
    <t>1500 GRAND LAKE DRIVE</t>
  </si>
  <si>
    <t>KRETSCHMER, SUZANNE</t>
  </si>
  <si>
    <t>Ctr for Improvement in HealthcareQuality, Diagnostic X-ray, Emergency Treatment, For Profit, Lab Services, Long-Term Acute Care, Medical, Special Hospital</t>
  </si>
  <si>
    <t>CORNERSTONE SPECIALTY HOSPITALS ROUND ROCK</t>
  </si>
  <si>
    <t>4681 COLLEGE PARK DRIVE</t>
  </si>
  <si>
    <t>Comprehensive Medical Rehabilitation, Diagnostic X-ray, Emergency Treatment, ESRD-Acute Services, For Profit, Lab Services, Long-Term Acute Care, Medical, Multi-Location, Special Hospital</t>
  </si>
  <si>
    <t>CORPUS CHRISTI MEDICAL CENTER BAY AREA</t>
  </si>
  <si>
    <t>09/15/1993</t>
  </si>
  <si>
    <t>7101 SOUTH PADRE ISLAND DRIVE</t>
  </si>
  <si>
    <t>Diagnostic X-ray, Emergency Department, ESRD-Acute Services, For Profit, General Hospital, Joint Commission, Lab Services, Obstetrics, Surgery</t>
  </si>
  <si>
    <t>CORPUS CHRISTI MEDICAL CENTER BAYVIEW</t>
  </si>
  <si>
    <t>05/03/2012</t>
  </si>
  <si>
    <t>6629 WOOLRIDGE ROAD</t>
  </si>
  <si>
    <t>CORPUS CHRISTI MEDICAL CENTER DOCTORS REGIONAL</t>
  </si>
  <si>
    <t>06/01/1998</t>
  </si>
  <si>
    <t>3315 SOUTH ALAMEDA</t>
  </si>
  <si>
    <t>Comprehensive Medical Rehabilitation, Diagnostic X-ray, Emergency Department, ESRD-Acute Services, For Profit, General Hospital, Joint Commission, Lab Services, Multi-Location, Obstetrics, Surgery</t>
  </si>
  <si>
    <t>CORPUS CHRISTI REHABILITATION HOSPITAL</t>
  </si>
  <si>
    <t>07/19/2013</t>
  </si>
  <si>
    <t>5726 ESPLANADE DRIVE</t>
  </si>
  <si>
    <t>PIERCE, MICHAEL</t>
  </si>
  <si>
    <t>CORYELL MEMORIAL HOSPITAL</t>
  </si>
  <si>
    <t>1507 WEST MAIN STREET</t>
  </si>
  <si>
    <t>BYROM, DAVID</t>
  </si>
  <si>
    <t>COVENANT CHILDRENS HOSPITAL</t>
  </si>
  <si>
    <t>03/19/2008</t>
  </si>
  <si>
    <t>4015 22ND PLACE</t>
  </si>
  <si>
    <t>THOMPSON, AMY</t>
  </si>
  <si>
    <t>PO BOX 1201</t>
  </si>
  <si>
    <t>COVENANT HOSPITAL LEVELLAND</t>
  </si>
  <si>
    <t>11/08/1971</t>
  </si>
  <si>
    <t>WHEELER, NEWMAN</t>
  </si>
  <si>
    <t>COVENANT HOSPITAL PLAINVIEW</t>
  </si>
  <si>
    <t>07/07/1970</t>
  </si>
  <si>
    <t>2601 DIMMIT ROAD</t>
  </si>
  <si>
    <t>MOGG, CASSIE</t>
  </si>
  <si>
    <t>01/01/2019</t>
  </si>
  <si>
    <t>3615 19TH STREET</t>
  </si>
  <si>
    <t>COVENANT SPECIALTY HOSPITAL</t>
  </si>
  <si>
    <t>02/16/2007</t>
  </si>
  <si>
    <t>3815 20TH STREET</t>
  </si>
  <si>
    <t>CATHEY, WALTER</t>
  </si>
  <si>
    <t>CRANE MEMORIAL HOSPITAL</t>
  </si>
  <si>
    <t>09/16/2008</t>
  </si>
  <si>
    <t>CRESCENT MEDICAL CENTER LANCASTER</t>
  </si>
  <si>
    <t>06/11/2013</t>
  </si>
  <si>
    <t>2600 WEST PLEASANT RUN ROAD</t>
  </si>
  <si>
    <t>KUMAR, RAJI</t>
  </si>
  <si>
    <t>Det Norske Veritas Healthcare, Diagnostic X-ray, Emergency Department, For Profit, General Hospital, Lab Services, Surgery</t>
  </si>
  <si>
    <t>CROCKETT MEDICAL CENTER</t>
  </si>
  <si>
    <t>01/16/2018</t>
  </si>
  <si>
    <t>CUERO REGIONAL HOSPITAL</t>
  </si>
  <si>
    <t>06/24/1970</t>
  </si>
  <si>
    <t>2550 NORTH ESPLANADE</t>
  </si>
  <si>
    <t>DE WITT</t>
  </si>
  <si>
    <t>FALCONE, LYNN</t>
  </si>
  <si>
    <t>CULBERSON HOSPITAL</t>
  </si>
  <si>
    <t>08/01/2004</t>
  </si>
  <si>
    <t>EISENHOWER-FM 2185</t>
  </si>
  <si>
    <t>PO BOX 609</t>
  </si>
  <si>
    <t>DALLAS MEDICAL CENTER</t>
  </si>
  <si>
    <t>03/01/2010</t>
  </si>
  <si>
    <t>GARZA, RUBEN</t>
  </si>
  <si>
    <t>DALLAS REGIONAL MEDICAL CENTER</t>
  </si>
  <si>
    <t>03/01/2015</t>
  </si>
  <si>
    <t>1011 NORTH GALLOWAY AVE</t>
  </si>
  <si>
    <t>MATCHETT, GLENDA</t>
  </si>
  <si>
    <t>12/07/2021</t>
  </si>
  <si>
    <t>8901 FM 1960 BYPASS RD W SUITE 105</t>
  </si>
  <si>
    <t>ADKINS, MICHAEL</t>
  </si>
  <si>
    <t>Ctr for Improvement in HealthcareQuality, Diagnostic X-ray, Emergency Department, For Profit, General Hospital, Lab Services, Physician Owned, Surgery</t>
  </si>
  <si>
    <t>DEL SOL MEDICAL CENTER A CAMPUS OF LPDS HEALTHCARE</t>
  </si>
  <si>
    <t>07/20/2009</t>
  </si>
  <si>
    <t>10301 GATEWAY BOULEVARD WEST</t>
  </si>
  <si>
    <t>HUFFSTUTLER, C DAVID</t>
  </si>
  <si>
    <t>1801 NORTH OREGON STREET</t>
  </si>
  <si>
    <t>DELL CHILDRENS MEDICAL CENTER</t>
  </si>
  <si>
    <t>06/13/2007</t>
  </si>
  <si>
    <t>Diagnostic X-ray, Emergency Department, General Hospital, Joint Commission, Lab Services, Mental Health Services, Non Profit, Obstetrics, Pediatric - 15+ beds, Surgery</t>
  </si>
  <si>
    <t>DELL CHILDRENS MEDICAL CENTER NORTH CAMPUS</t>
  </si>
  <si>
    <t>04/19/2023</t>
  </si>
  <si>
    <t>9010 N LAKE CREEK PARKWAY</t>
  </si>
  <si>
    <t>Diagnostic X-ray, Emergency Department, General Hospital, Hospital Waiver, Joint Commission, Lab Services, Multi-Location, Non Profit, Pediatric - 15+ beds, Surgery</t>
  </si>
  <si>
    <t>DELL SETON MEDICAL CENTER AT THE UNIVERSITY OF TEXAS</t>
  </si>
  <si>
    <t>05/10/2017</t>
  </si>
  <si>
    <t>1500 RED RIVER STREET</t>
  </si>
  <si>
    <t>DETAR HEALTHCARE SYSTEM</t>
  </si>
  <si>
    <t>01/11/1960</t>
  </si>
  <si>
    <t>506 EAST SAN ANTONIO STREET</t>
  </si>
  <si>
    <t>LEGER, BERNARD</t>
  </si>
  <si>
    <t>P O BOX 2089</t>
  </si>
  <si>
    <t>Comprehensive Medical Rehabilitation, Diagnostic X-ray, Emergency Department, ESRD-Acute Services, For Profit, General Hospital, Lab Services, Surgery</t>
  </si>
  <si>
    <t>11/01/2000</t>
  </si>
  <si>
    <t>101 MEDICAL DRIVE</t>
  </si>
  <si>
    <t>Diagnostic X-ray, Emergency Department, For Profit, General Hospital, Lab Services, Surgery</t>
  </si>
  <si>
    <t>DHR HEALTH BROWNSVILLE</t>
  </si>
  <si>
    <t>02/08/2023</t>
  </si>
  <si>
    <t>4750 N EXPRESSWAY 77</t>
  </si>
  <si>
    <t>Diagnostic X-ray, Emergency Department, For Profit, General Hospital, Hospital Waiver, Joint Commission, Lab Services, Multi-Location, Physician Owned, Surgery</t>
  </si>
  <si>
    <t>704 HOSPITAL DRIVE</t>
  </si>
  <si>
    <t>PO BOX 1016</t>
  </si>
  <si>
    <t>DOCTORS HOSPITAL AT RENAISSANCE</t>
  </si>
  <si>
    <t>07/25/2003</t>
  </si>
  <si>
    <t>5501 SOUTH MCCOLL</t>
  </si>
  <si>
    <t>DOCTORS HOSPITAL OF LAREDO</t>
  </si>
  <si>
    <t>05/08/1974</t>
  </si>
  <si>
    <t>10700 MCPHERSON ROAD</t>
  </si>
  <si>
    <t>1400 W TRENTON ROAD REGIONAL OPERATIONS CENTER ATTN: ACCOUNTS PAYABLE</t>
  </si>
  <si>
    <t>01/12/1960</t>
  </si>
  <si>
    <t>3533 SOUTH ALAMEDA</t>
  </si>
  <si>
    <t>HAMON, ERIC</t>
  </si>
  <si>
    <t>DRISCOLL CHILDRENS HOSPITAL NEONATAL CARE CENTER</t>
  </si>
  <si>
    <t>5950 SARATOGA BLVD 5TH FLOOR NICU</t>
  </si>
  <si>
    <t>EAST HOUSTON MEDICAL CENTER</t>
  </si>
  <si>
    <t>07/26/2022</t>
  </si>
  <si>
    <t>15149 WALLISVILLE ROAD</t>
  </si>
  <si>
    <t>EASTLAND MEMORIAL HOSPITAL</t>
  </si>
  <si>
    <t>304 SOUTH DAUGHERTY</t>
  </si>
  <si>
    <t>WRIGHT, LABAN JOE</t>
  </si>
  <si>
    <t>P O BOX 897</t>
  </si>
  <si>
    <t>10/31/2011</t>
  </si>
  <si>
    <t>303 SANDY CORNER ROAD</t>
  </si>
  <si>
    <t>EL PASO  LTAC HOSPITAL</t>
  </si>
  <si>
    <t>10/12/2006</t>
  </si>
  <si>
    <t>1221 NORTH COTTON, 3RD FLOOR</t>
  </si>
  <si>
    <t>02/08/2012</t>
  </si>
  <si>
    <t>STOUT, CINDY A</t>
  </si>
  <si>
    <t>ELECTRA MEMORIAL HOSPITAL</t>
  </si>
  <si>
    <t>06/23/1976</t>
  </si>
  <si>
    <t>1207 SOUTH BAILEY STREET</t>
  </si>
  <si>
    <t>MCCAIN, REBECCA J</t>
  </si>
  <si>
    <t>P O BOX 1112</t>
  </si>
  <si>
    <t>ELITE HOSPITAL KINGWOOD</t>
  </si>
  <si>
    <t>01/26/2018</t>
  </si>
  <si>
    <t>23330 HIGHWAY 59 N</t>
  </si>
  <si>
    <t>BRYNES, JEREMY</t>
  </si>
  <si>
    <t>ELITECARE EMERGENCY HOSPITAL</t>
  </si>
  <si>
    <t>03/29/2021</t>
  </si>
  <si>
    <t>2530 GULF FREEWAY S</t>
  </si>
  <si>
    <t>LEAGUE CITY</t>
  </si>
  <si>
    <t>BUSH, CHAD</t>
  </si>
  <si>
    <t>EMINENT MEDICAL CENTER</t>
  </si>
  <si>
    <t>10/07/2016</t>
  </si>
  <si>
    <t>LOPP, RHONDA</t>
  </si>
  <si>
    <t>Det Norske Veritas Healthcare, Diagnostic X-ray, Emergency Department, For Profit, General Hospital, Lab Services, Physician Owned, Surgery</t>
  </si>
  <si>
    <t>ENCOMPASS HEALTH REHABILITATION HOSPITAL OF ABILENE</t>
  </si>
  <si>
    <t>09/28/2009</t>
  </si>
  <si>
    <t>6401 DIRECTORS PARKWAY</t>
  </si>
  <si>
    <t>DAVIS, BOYD</t>
  </si>
  <si>
    <t>Comprehensive Rehab Services, Diagnostic X-ray, Emergency Treatment, ESRD-Acute Services, For Profit, Joint Commission, Lab Services, Special Hospital</t>
  </si>
  <si>
    <t>ENCOMPASS HEALTH REHABILITATION HOSPITAL OF ARLINGTON</t>
  </si>
  <si>
    <t>05/01/1990</t>
  </si>
  <si>
    <t>3200 MATLOCK ROAD</t>
  </si>
  <si>
    <t>ENCOMPASS HEALTH REHABILITATION HOSPITAL OF AUSTIN</t>
  </si>
  <si>
    <t>04/18/2012</t>
  </si>
  <si>
    <t>330 WEST BEN WHITE BLVD</t>
  </si>
  <si>
    <t>SUAREZ, LAUREN</t>
  </si>
  <si>
    <t>ENCOMPASS HEALTH REHABILITATION HOSPITAL OF CITY VIEW</t>
  </si>
  <si>
    <t>07/09/1990</t>
  </si>
  <si>
    <t>6701 OAKMONT BOULEVARD</t>
  </si>
  <si>
    <t>CODY, KYLLAN</t>
  </si>
  <si>
    <t>ENCOMPASS HEALTH REHABILITATION HOSPITAL OF CYPRESS</t>
  </si>
  <si>
    <t>10/21/2011</t>
  </si>
  <si>
    <t>13031 WORTHAM CENTER DRIVE</t>
  </si>
  <si>
    <t>ENCOMPASS HEALTH REHABILITATION HOSPITAL OF DALLAS</t>
  </si>
  <si>
    <t>08/26/2010</t>
  </si>
  <si>
    <t>7930 NORTHAVEN ROAD</t>
  </si>
  <si>
    <t>GARRETT, SHARON</t>
  </si>
  <si>
    <t>ENCOMPASS HEALTH REHABILITATION HOSPITAL OF HUMBLE</t>
  </si>
  <si>
    <t>01/01/2014</t>
  </si>
  <si>
    <t>19002 MCKAY DRIVE</t>
  </si>
  <si>
    <t>STRADER, JONATHAN</t>
  </si>
  <si>
    <t>ENCOMPASS HEALTH REHABILITATION HOSPITAL OF KATY</t>
  </si>
  <si>
    <t>08/28/2019</t>
  </si>
  <si>
    <t>23331 GRAND RESERVE DRIVE</t>
  </si>
  <si>
    <t>HARDIN, NICHOLAS</t>
  </si>
  <si>
    <t>ENCOMPASS HEALTH REHABILITATION HOSPITAL OF MIDLAND ODESSA</t>
  </si>
  <si>
    <t>01/27/1993</t>
  </si>
  <si>
    <t>1800 HERITAGE BOULEVARD</t>
  </si>
  <si>
    <t>HUDSON, JASON</t>
  </si>
  <si>
    <t>ENCOMPASS HEALTH REHABILITATION HOSPITAL OF PEARLAND</t>
  </si>
  <si>
    <t>10/12/2017</t>
  </si>
  <si>
    <t>2121 BUSINESS CENTER DRIVE</t>
  </si>
  <si>
    <t>CABIRO, MICHAEL</t>
  </si>
  <si>
    <t>2121 BUSINESS CENTER DRIVE ATTN: ADMINISTRATION</t>
  </si>
  <si>
    <t>ENCOMPASS HEALTH REHABILITATION HOSPITAL OF PLANO</t>
  </si>
  <si>
    <t>03/25/1991</t>
  </si>
  <si>
    <t>2800 WEST 15TH STREET</t>
  </si>
  <si>
    <t>ENCOMPASS HEALTH REHABILITATION HOSPITAL OF RICHARDSON</t>
  </si>
  <si>
    <t>01/08/2008</t>
  </si>
  <si>
    <t>3351 WATERVIEW PARKWAY</t>
  </si>
  <si>
    <t>ENCOMPASS HEALTH REHABILITATION HOSPITAL OF ROUND ROCK</t>
  </si>
  <si>
    <t>06/12/2008</t>
  </si>
  <si>
    <t>1400 HESTERS CROSSING</t>
  </si>
  <si>
    <t>ENCOMPASS HEALTH REHABILITATION HOSPITAL OF SAN ANTONIO</t>
  </si>
  <si>
    <t>05/02/1988</t>
  </si>
  <si>
    <t>9119 CINNAMON HILL</t>
  </si>
  <si>
    <t>MEADE, ANDREW</t>
  </si>
  <si>
    <t>ENCOMPASS HEALTH REHABILITATION HOSPITAL OF SUGAR LAND</t>
  </si>
  <si>
    <t>10/04/2010</t>
  </si>
  <si>
    <t>VARGHESE, BINDU</t>
  </si>
  <si>
    <t>ENCOMPASS HEALTH REHABILITATION HOSPITAL OF TEXARKANA</t>
  </si>
  <si>
    <t>04/13/1992</t>
  </si>
  <si>
    <t>515 WEST 12TH STREET</t>
  </si>
  <si>
    <t>WALLACE, TODD</t>
  </si>
  <si>
    <t>ENCOMPASS HEALTH REHABILITATION HOSPITAL OF THE MID-CITIES</t>
  </si>
  <si>
    <t>09/30/2010</t>
  </si>
  <si>
    <t>2304 STATE HIGHWAY 121</t>
  </si>
  <si>
    <t>DONAHOE, ASHLEY</t>
  </si>
  <si>
    <t>ENCOMPASS HEALTH REHABILITATION HOSPITAL OF THE WOODLANDS</t>
  </si>
  <si>
    <t>06/01/1993</t>
  </si>
  <si>
    <t>18550 IH 45 SOUTH</t>
  </si>
  <si>
    <t>SIMMONS, ANGELA L</t>
  </si>
  <si>
    <t>ENCOMPASS HEALTH REHABILITATION HOSPITAL OF WACO</t>
  </si>
  <si>
    <t>07/14/2021</t>
  </si>
  <si>
    <t>3600 SOUTH LOOP 340 HIGHWAY</t>
  </si>
  <si>
    <t>HARRIS, DONNA W</t>
  </si>
  <si>
    <t>ENCOMPASS HEALTH REHABILITATION HOSPITAL OF WICHITA FALLS</t>
  </si>
  <si>
    <t>07/06/1992</t>
  </si>
  <si>
    <t>3901 ARMORY ROAD</t>
  </si>
  <si>
    <t>GREGORY, JODY</t>
  </si>
  <si>
    <t>ENCOMPASS HEALTH REHABILITATION HOSPITAL THE VINTAGE</t>
  </si>
  <si>
    <t>04/13/2012</t>
  </si>
  <si>
    <t>20180 CHASEWOOD PARK DRIVE</t>
  </si>
  <si>
    <t>USELMAN, KRISTA</t>
  </si>
  <si>
    <t>ENCOMPASS HEALTH REHABILITATION HOSPITAL VISION PARK</t>
  </si>
  <si>
    <t>ENNIS REGIONAL MEDICAL CENTER</t>
  </si>
  <si>
    <t>07/20/2007</t>
  </si>
  <si>
    <t>2201 WEST LAMPASAS STREET</t>
  </si>
  <si>
    <t>COMER, JEFF</t>
  </si>
  <si>
    <t>05/02/2023</t>
  </si>
  <si>
    <t>2230 JOE BATTLE BLVD</t>
  </si>
  <si>
    <t>QUINTANA, JESUS JAY A</t>
  </si>
  <si>
    <t>Comprehensive Medical Rehabilitation, Ctr for Improvement in HealthcareQuality, Diagnostic X-ray, Emergency Treatment, For Profit, Lab Services, Special Hospital</t>
  </si>
  <si>
    <t>2101 S COULTER STREET</t>
  </si>
  <si>
    <t>3514 CEDAR SPRINGS ROAD</t>
  </si>
  <si>
    <t>FAITH COMMUNITY HOSPITAL</t>
  </si>
  <si>
    <t>09/15/2015</t>
  </si>
  <si>
    <t>215 CHISHOLM TRAIL</t>
  </si>
  <si>
    <t>BEAMAN, FRANK</t>
  </si>
  <si>
    <t>FIRST BAPTIST MEDICAL CENTER</t>
  </si>
  <si>
    <t>03/02/2016</t>
  </si>
  <si>
    <t>8111 MEADOW RD</t>
  </si>
  <si>
    <t>FIRST SURGICAL HOSPITAL</t>
  </si>
  <si>
    <t>09/30/2019</t>
  </si>
  <si>
    <t>4801 BISSONNET STREET</t>
  </si>
  <si>
    <t>BELLAIRE</t>
  </si>
  <si>
    <t>VARON, JACOB</t>
  </si>
  <si>
    <t>FISHER COUNTY HOSPITAL DISTRICT</t>
  </si>
  <si>
    <t>07/12/1976</t>
  </si>
  <si>
    <t>DRAWER F</t>
  </si>
  <si>
    <t>FORT DUNCAN REGIONAL MEDICAL CENTER</t>
  </si>
  <si>
    <t>09/07/1969</t>
  </si>
  <si>
    <t>3333 NORTH FOSTER MALDONADO</t>
  </si>
  <si>
    <t>MONTALVO, ELADIO</t>
  </si>
  <si>
    <t>Comprehensive Medical Rehabilitation, Diagnostic X-ray, Emergency Department, ESRD-Acute Services, For Profit, General Hospital, Joint Commission, Lab Services, Obstetrics, Surgery</t>
  </si>
  <si>
    <t>FOUNDATION SURGICAL HOSPITAL OF SAN ANTONIO</t>
  </si>
  <si>
    <t>06/28/2007</t>
  </si>
  <si>
    <t>9522 HUEBNER ROAD</t>
  </si>
  <si>
    <t>FREESTONE MEDICAL CENTER</t>
  </si>
  <si>
    <t>01/01/2017</t>
  </si>
  <si>
    <t>125 NEWMAN STREET</t>
  </si>
  <si>
    <t>YEARY, JOHN</t>
  </si>
  <si>
    <t>Ctr for Improvement in HealthcareQuality, Diagnostic X-ray, Emergency Department, General Hospital, Lab Services, Non Profit, Surgery</t>
  </si>
  <si>
    <t>FRIO REGIONAL HOSPITAL</t>
  </si>
  <si>
    <t>12/07/1962</t>
  </si>
  <si>
    <t>200 S IH-35</t>
  </si>
  <si>
    <t>HUGHSON, JOHN</t>
  </si>
  <si>
    <t>GLEN ROSE MEDICAL CENTER</t>
  </si>
  <si>
    <t>08/01/2013</t>
  </si>
  <si>
    <t>1021 HOLDEN STREET</t>
  </si>
  <si>
    <t>HONEA, MICHAEL</t>
  </si>
  <si>
    <t>PO BOX 2099</t>
  </si>
  <si>
    <t>GOLDEN PLAINS COMMUNITY HOSPITAL</t>
  </si>
  <si>
    <t>10/18/2011</t>
  </si>
  <si>
    <t>GOODALL-WITCHER HOSPITAL</t>
  </si>
  <si>
    <t>WILLMANN, ADAM B</t>
  </si>
  <si>
    <t>PO BOX 549</t>
  </si>
  <si>
    <t>GRACE SURGICAL HOSPITAL</t>
  </si>
  <si>
    <t>11/17/2020</t>
  </si>
  <si>
    <t>02/01/2014</t>
  </si>
  <si>
    <t>1301 MONTGOMERY ROAD</t>
  </si>
  <si>
    <t>KERNELL, ROBERT SHANE</t>
  </si>
  <si>
    <t>PO BOX 1390</t>
  </si>
  <si>
    <t>GUADALUPE REGIONAL MEDICAL CENTER</t>
  </si>
  <si>
    <t>08/30/1965</t>
  </si>
  <si>
    <t>1215 EAST COURT STREET</t>
  </si>
  <si>
    <t>HAYNES, ROBERT</t>
  </si>
  <si>
    <t>Chemical Dependency Out Patient, Comprehensive Medical Rehabilitation, Diagnostic X-ray, Emergency Department, General Hospital, Joint Commission, Lab Services, Non Profit, Obstetrics, Surgery</t>
  </si>
  <si>
    <t>HAMILTON GENERAL HOSPITAL</t>
  </si>
  <si>
    <t>08/30/1988</t>
  </si>
  <si>
    <t>400 NORTH BROWN AVENUE</t>
  </si>
  <si>
    <t>HOOPER, GRADY</t>
  </si>
  <si>
    <t>Critical Access Hospital, Det Norske Veritas Healthcare, Diagnostic X-ray, Emergency Department, General Hospital, Lab Services, Non Profit, Surgery</t>
  </si>
  <si>
    <t>HAMILTON HOSPITAL</t>
  </si>
  <si>
    <t>901 WEST HAMILTON STREET</t>
  </si>
  <si>
    <t>HUFF, MICHAEL</t>
  </si>
  <si>
    <t>P O BOX 158</t>
  </si>
  <si>
    <t>HANSFORD COUNTY HOSPITAL</t>
  </si>
  <si>
    <t>707 SOUTH ROLAND</t>
  </si>
  <si>
    <t>BAILEY, JONATHAN</t>
  </si>
  <si>
    <t>HARDEMAN COUNTY MEMORIAL HOSPITAL</t>
  </si>
  <si>
    <t>03/28/1967</t>
  </si>
  <si>
    <t>402 MERCER STREET</t>
  </si>
  <si>
    <t>THOMAS, DENNIS</t>
  </si>
  <si>
    <t>P O BOX 90</t>
  </si>
  <si>
    <t>HARLINGEN MEDICAL CENTER</t>
  </si>
  <si>
    <t>09/25/2002</t>
  </si>
  <si>
    <t>5501 SOUTH EXPRESSWAY 77</t>
  </si>
  <si>
    <t>CONSTANTINE-CASTILLO, CANDIDA</t>
  </si>
  <si>
    <t>Diagnostic X-ray, Emergency Department, For Profit, General Hospital, Joint Commission, Lab Services, Obstetrics, Surgery</t>
  </si>
  <si>
    <t>05/15/1963</t>
  </si>
  <si>
    <t>PORSA, ESMAEIL</t>
  </si>
  <si>
    <t>4800 FOURNACE PL SUITE 600 E</t>
  </si>
  <si>
    <t>11/29/2007</t>
  </si>
  <si>
    <t>5656 KELLEY STREET</t>
  </si>
  <si>
    <t>HASKELL MEMORIAL HOSPITAL</t>
  </si>
  <si>
    <t>02/15/1960</t>
  </si>
  <si>
    <t>1 NORTH AVENUE N</t>
  </si>
  <si>
    <t>STEVENS, J MICHELLE</t>
  </si>
  <si>
    <t>P O BOX 1117</t>
  </si>
  <si>
    <t>HCA HOUSTON HEALTHCARE CLEAR LAKE</t>
  </si>
  <si>
    <t>01/16/1972</t>
  </si>
  <si>
    <t>CALIVA, TODD</t>
  </si>
  <si>
    <t>Comprehensive Medical Rehabilitation, Diagnostic X-ray, Emergency Department, For Profit, General Hospital, Hospital Waiver, Joint Commission, Lab Services, Obstetrics, Pediatric - 15+ beds, Surgery</t>
  </si>
  <si>
    <t>HCA HOUSTON HEALTHCARE CONROE</t>
  </si>
  <si>
    <t>504 MEDICAL CENTER BOULEVARD</t>
  </si>
  <si>
    <t>DAVIS, CHRISTOPHER MATT</t>
  </si>
  <si>
    <t>HCA HOUSTON HEALTHCARE KINGWOOD</t>
  </si>
  <si>
    <t>05/15/1991</t>
  </si>
  <si>
    <t>22999 US HIGHWAY 59</t>
  </si>
  <si>
    <t>CORBEIL, JOHN</t>
  </si>
  <si>
    <t>22999 U S HIGHWAY 59 N</t>
  </si>
  <si>
    <t>Comprehensive Rehab Services, Diagnostic X-ray, Emergency Department, ESRD-Acute Services, For Profit, General Hospital, Joint Commission, Lab Services, Obstetrics, Surgery</t>
  </si>
  <si>
    <t>HCA HOUSTON HEALTHCARE MAINLAND</t>
  </si>
  <si>
    <t>04/01/2011</t>
  </si>
  <si>
    <t>6801 EMMETT F LOWERY EXPRESSWAY</t>
  </si>
  <si>
    <t>TEXAS CITY</t>
  </si>
  <si>
    <t>500 MEDICAL CENTER BOULEVARD</t>
  </si>
  <si>
    <t>Comprehensive Medical Rehabilitation, Diagnostic X-ray, Emergency Department, For Profit, General Hospital, Joint Commission, Lab Services, Multi-Location, Obstetrics, Surgery</t>
  </si>
  <si>
    <t>HCA HOUSTON HEALTHCARE MEDICAL CENTER</t>
  </si>
  <si>
    <t>08/01/2017</t>
  </si>
  <si>
    <t>1313 HERMANN DRIVE</t>
  </si>
  <si>
    <t>OSENTOWSKI, CHRIS</t>
  </si>
  <si>
    <t>Diagnostic X-ray, Emergency Department, ESRD-Acute Services, For Profit, General Hospital, Joint Commission, Lab Services, Surgery</t>
  </si>
  <si>
    <t>HCA HOUSTON HEALTHCARE NORTH CYPRESS</t>
  </si>
  <si>
    <t>08/31/2018</t>
  </si>
  <si>
    <t>21214 NORTHWEST FREEWAY</t>
  </si>
  <si>
    <t>CYPRESS</t>
  </si>
  <si>
    <t>22999 HWY 59</t>
  </si>
  <si>
    <t>Diagnostic X-ray, Emergency Department, ESRD-Acute Services, For Profit, General Hospital, Joint Commission, Lab Services, Multi-Location, Surgery</t>
  </si>
  <si>
    <t>HCA HOUSTON HEALTHCARE NORTHWEST</t>
  </si>
  <si>
    <t>06/02/2008</t>
  </si>
  <si>
    <t>710 CYPRESS CREEK PARKWAY</t>
  </si>
  <si>
    <t>DAVIS, SCOTT</t>
  </si>
  <si>
    <t>Comprehensive Medical Rehabilitation, Diagnostic X-ray, Emergency Department, ESRD-Acute Services, For Profit, General Hospital, Joint Commission, Lab Services, Obstetrics, Physician Owned, Surgery</t>
  </si>
  <si>
    <t>HCA HOUSTON HEALTHCARE PEARLAND</t>
  </si>
  <si>
    <t>12/18/2014</t>
  </si>
  <si>
    <t>11100 SHADOW CREEK PARKWAY</t>
  </si>
  <si>
    <t>Diagnostic X-ray, Emergency Department, For Profit, General Hospital, Joint Commission, Lab Services, Surgery</t>
  </si>
  <si>
    <t>HCA HOUSTON HEALTHCARE SOUTHEAST</t>
  </si>
  <si>
    <t>11/15/1961</t>
  </si>
  <si>
    <t>MCDANIEL, YASMENE</t>
  </si>
  <si>
    <t>HCA HOUSTON HEALTHCARE TOMBALL</t>
  </si>
  <si>
    <t>07/01/2017</t>
  </si>
  <si>
    <t>605 HOLDERRIETH BOULEVARD</t>
  </si>
  <si>
    <t>MARMERSTEIN, ROBERT</t>
  </si>
  <si>
    <t>605 HOLDERRIETH BOULEVARD ATTN: ADMINISTRATION</t>
  </si>
  <si>
    <t>Comprehensive Medical Rehabilitation, Diagnostic X-ray, Emergency Department, ESRD-Acute Services, For Profit, General Hospital, Joint Commission, Lab Services, Mental Health Services, Obstetrics, Surgery</t>
  </si>
  <si>
    <t>HCA HOUSTON HEALTHCARE WEST</t>
  </si>
  <si>
    <t>05/24/1974</t>
  </si>
  <si>
    <t>12141 RICHMOND AVENUE</t>
  </si>
  <si>
    <t>MARIETTA, MEGAN</t>
  </si>
  <si>
    <t>HCA HOUSTON REHABILITATION HOSPITAL SOUTHEAST</t>
  </si>
  <si>
    <t>05/18/2023</t>
  </si>
  <si>
    <t>4801 E SAM HOUSTON PARKWAY SOUTH</t>
  </si>
  <si>
    <t>Comprehensive Medical Rehabilitation, Diagnostic X-ray, Emergency Treatment, For Profit, Joint Commission, Lab Services, Multi-Location, Skilled Nursing Facility, Special Hospital</t>
  </si>
  <si>
    <t>HEALTHBRIDGE CHILDRENS HOSPITAL-HOUSTON LTD</t>
  </si>
  <si>
    <t>2929 WOODLAND PARK DRIVE</t>
  </si>
  <si>
    <t>TALLEY, JOEL</t>
  </si>
  <si>
    <t>HEART HOSPITAL OF AUSTIN, A CAMPUS OF ST DAVIDS MEDICAL CENTER</t>
  </si>
  <si>
    <t>12/07/2010</t>
  </si>
  <si>
    <t>3801 NORTH LAMAR</t>
  </si>
  <si>
    <t>STEWARD, TODD</t>
  </si>
  <si>
    <t>919 EAST 32ND STREET</t>
  </si>
  <si>
    <t>2008 NINE ROAD</t>
  </si>
  <si>
    <t>JONES, TIM</t>
  </si>
  <si>
    <t>PO BOX 1150</t>
  </si>
  <si>
    <t>01/07/1960</t>
  </si>
  <si>
    <t>1020 SOUTH 4TH STREET</t>
  </si>
  <si>
    <t>01/19/1960</t>
  </si>
  <si>
    <t>HOLLAND, BRAD</t>
  </si>
  <si>
    <t>10/27/2020</t>
  </si>
  <si>
    <t>1501 BURNETT RD</t>
  </si>
  <si>
    <t>BATY, KRISTA</t>
  </si>
  <si>
    <t>HENDRICK MEDICAL CENTER SOUTH</t>
  </si>
  <si>
    <t>6250 US HIGHWAY 83</t>
  </si>
  <si>
    <t>HEREFORD REGIONAL MEDICAL CENTER</t>
  </si>
  <si>
    <t>12/05/2011</t>
  </si>
  <si>
    <t>540 WEST 15TH STREET</t>
  </si>
  <si>
    <t>Diagnostic X-ray, Emergency Department, General Hospital, Lab Services, Mental Health Services, Non Profit, Obstetrics, Surgery</t>
  </si>
  <si>
    <t>HILL REGIONAL HOSPITAL</t>
  </si>
  <si>
    <t>12/20/1961</t>
  </si>
  <si>
    <t>101 CIRCLE DRIVE</t>
  </si>
  <si>
    <t>KUMAR, RAJESWARI VINODH</t>
  </si>
  <si>
    <t>HORIZON MEDICAL CENTER OF DENTON</t>
  </si>
  <si>
    <t>07/29/2016</t>
  </si>
  <si>
    <t>ERWIN, DENNISE</t>
  </si>
  <si>
    <t>HOUSTON METHODIST BAYTOWN HOSPITAL</t>
  </si>
  <si>
    <t>01/06/1960</t>
  </si>
  <si>
    <t>BERNARD, DAVID P</t>
  </si>
  <si>
    <t>4401 GARTH RD ATTN: CEO, ADMINISTRATOR</t>
  </si>
  <si>
    <t>Diagnostic X-ray, Emergency Department, ESRD-Acute Services, General Hospital, Hospital Waiver, Lab Services, Non Profit, Obstetrics, Surgery</t>
  </si>
  <si>
    <t>HOUSTON METHODIST CLEAR LAKE HOSPITAL</t>
  </si>
  <si>
    <t>LITTLE, CARL</t>
  </si>
  <si>
    <t>HOUSTON METHODIST CONTINUING CARE HOSPITAL</t>
  </si>
  <si>
    <t>KEMPF, GARY</t>
  </si>
  <si>
    <t>Det Norske Veritas Healthcare, Diagnostic X-ray, Emergency Treatment, Lab Services, Long-Term Acute Care, Medical, Non Profit, Special Hospital</t>
  </si>
  <si>
    <t>HOUSTON METHODIST CONTINUING CARE HOSPITAL - TMC</t>
  </si>
  <si>
    <t>07/14/2022</t>
  </si>
  <si>
    <t>6501 FANNIN ST FL 8-9</t>
  </si>
  <si>
    <t>HOUSTON METHODIST HOSPITAL</t>
  </si>
  <si>
    <t>BOOM, MARC</t>
  </si>
  <si>
    <t>Comprehensive Medical Rehabilitation, Diagnostic X-ray, Emergency Department, ESRD-Acute Services, General Hospital, Hospital Waiver, Lab Services, Mental Health Services, Non Profit, Obstetrics, Skilled Nursing Facility, Surgery</t>
  </si>
  <si>
    <t>HOUSTON METHODIST SUGAR LAND HOSPITAL</t>
  </si>
  <si>
    <t>02/17/1998</t>
  </si>
  <si>
    <t>HOUSTON METHODIST THE WOODLANDS HOSPITAL</t>
  </si>
  <si>
    <t>04/17/2017</t>
  </si>
  <si>
    <t>17201 I 45 S</t>
  </si>
  <si>
    <t>HOUSTON METHODIST WEST HOSPITAL</t>
  </si>
  <si>
    <t>12/10/2010</t>
  </si>
  <si>
    <t>VOSS, WAYNE M</t>
  </si>
  <si>
    <t>HOUSTON METHODIST WILLOWBROOK HOSPITAL</t>
  </si>
  <si>
    <t>12/06/2000</t>
  </si>
  <si>
    <t>BARBER, KEITH</t>
  </si>
  <si>
    <t>HOUSTON PHYSICIANS HOSPITAL</t>
  </si>
  <si>
    <t>05/12/2005</t>
  </si>
  <si>
    <t>333 NORTH TEXAS AVENUE</t>
  </si>
  <si>
    <t>WOMACK, HEATHER</t>
  </si>
  <si>
    <t>333 NORTH TEXAS AVENUE SUITE 1000</t>
  </si>
  <si>
    <t>HUNT REGIONAL HEALTHCARE</t>
  </si>
  <si>
    <t>09/17/1971</t>
  </si>
  <si>
    <t>BOLES, STEVEN L</t>
  </si>
  <si>
    <t>P O DRAWER 1059</t>
  </si>
  <si>
    <t>Comprehensive Medical Rehabilitation, Diagnostic X-ray, Emergency Department, ESRD-Acute Services, General Hospital, Lab Services, Non Profit, Obstetrics, Surgery</t>
  </si>
  <si>
    <t>HUNTSVILLE MEMORIAL HOSPITAL</t>
  </si>
  <si>
    <t>02/26/2020</t>
  </si>
  <si>
    <t>110 MEMORIAL HOSPITAL DRIVE</t>
  </si>
  <si>
    <t>SHANNON, PATRICK</t>
  </si>
  <si>
    <t>PO BOX 4001</t>
  </si>
  <si>
    <t>IRAAN GENERAL HOSPITAL</t>
  </si>
  <si>
    <t>05/08/2008</t>
  </si>
  <si>
    <t>600 HIGHWAY 349 NORTH</t>
  </si>
  <si>
    <t>RYBOLT, JASON</t>
  </si>
  <si>
    <t>POST OFFICE BOX 665</t>
  </si>
  <si>
    <t>JACKSON COUNTY HOSPITAL</t>
  </si>
  <si>
    <t>03/29/1973</t>
  </si>
  <si>
    <t>1013 SOUTH WELLS STREET</t>
  </si>
  <si>
    <t>SMIGA, LANCE</t>
  </si>
  <si>
    <t>JOHN PETER SMITH HOSPITAL</t>
  </si>
  <si>
    <t>01/05/1960</t>
  </si>
  <si>
    <t>DUNCAN, KAREN</t>
  </si>
  <si>
    <t>JPS HEALTH NETWORK - TRINITY SPRINGS NORTH</t>
  </si>
  <si>
    <t>12/22/2015</t>
  </si>
  <si>
    <t>1000 ST LOUIS AVENUE</t>
  </si>
  <si>
    <t>KATE DISHMAN REHABILITATION HOSPITAL</t>
  </si>
  <si>
    <t>01/18/2008</t>
  </si>
  <si>
    <t>2830 CALDER ST 6TH FLOOR SOUTH</t>
  </si>
  <si>
    <t>KELL WEST REGIONAL HOSPITAL</t>
  </si>
  <si>
    <t>01/15/1999</t>
  </si>
  <si>
    <t>5420 KELL BOULEVARD WEST</t>
  </si>
  <si>
    <t>MYERS, JERRY</t>
  </si>
  <si>
    <t>KIMBLE HOSPITAL</t>
  </si>
  <si>
    <t>10/25/2011</t>
  </si>
  <si>
    <t>349 REID ROAD</t>
  </si>
  <si>
    <t>KINDRED HOSPITAL - SAN ANTONIO CENTRAL</t>
  </si>
  <si>
    <t>06/28/2016</t>
  </si>
  <si>
    <t>KINDRED HOSPITAL CLEAR LAKE</t>
  </si>
  <si>
    <t>05/31/2005</t>
  </si>
  <si>
    <t>350 BLOSSOM STREET</t>
  </si>
  <si>
    <t>GRADNEY, ANGEL</t>
  </si>
  <si>
    <t>Diagnostic X-ray, Emergency Treatment, For Profit, Joint Commission, Lab Services, Long-Term Acute Care, Medical, Physician Owned, Special Hospital</t>
  </si>
  <si>
    <t>KINDRED HOSPITAL DALLAS CENTRAL</t>
  </si>
  <si>
    <t>06/30/2009</t>
  </si>
  <si>
    <t>8050 MEADOW ROAD</t>
  </si>
  <si>
    <t>ANYEBE, ABIOLA</t>
  </si>
  <si>
    <t>Comprehensive Medical Rehabilitation, Diagnostic X-ray, Emergency Treatment, ESRD-Acute Services, For Profit, Lab Services, Long-Term Acute Care, Medical, Special Hospital</t>
  </si>
  <si>
    <t>KINDRED HOSPITAL EL PASO</t>
  </si>
  <si>
    <t>03/01/2001</t>
  </si>
  <si>
    <t>1740 CURIE DRIVE</t>
  </si>
  <si>
    <t>JONES, AMERICA</t>
  </si>
  <si>
    <t>KINDRED HOSPITAL HOUSTON MEDICAL CENTER</t>
  </si>
  <si>
    <t>07/26/1991</t>
  </si>
  <si>
    <t>RODRIGUEZ, LAURA</t>
  </si>
  <si>
    <t>Comprehensive Medical Rehabilitation, Diagnostic X-ray, Emergency Treatment, For Profit, Joint Commission, Lab Services, Long-Term Acute Care, Medical, Special Hospital</t>
  </si>
  <si>
    <t>KINDRED HOSPITAL HOUSTON NW</t>
  </si>
  <si>
    <t>11/24/1993</t>
  </si>
  <si>
    <t>11297 FALLBROOK DRIVE</t>
  </si>
  <si>
    <t>Comprehensive Medical Rehabilitation, Diagnostic X-ray, Emergency Treatment, ESRD-Acute Services, For Profit, Joint Commission, Lab Services, Long-Term Acute Care, Medical, Special Hospital</t>
  </si>
  <si>
    <t>KINDRED HOSPITAL SUGAR LAND</t>
  </si>
  <si>
    <t>03/01/2003</t>
  </si>
  <si>
    <t>1550 FIRST COLONY BOULEVARD</t>
  </si>
  <si>
    <t>PO BOX 740054 KINDRED HEALTHCARE</t>
  </si>
  <si>
    <t>LOUISVILLE</t>
  </si>
  <si>
    <t>KY</t>
  </si>
  <si>
    <t>KINDRED HOSPITAL-SAN ANTONIO</t>
  </si>
  <si>
    <t>01/05/1989</t>
  </si>
  <si>
    <t>BAMIRO, OLULANA</t>
  </si>
  <si>
    <t>KINDRED HOSPITAL-TARRANT COUNTY</t>
  </si>
  <si>
    <t>11/30/1992</t>
  </si>
  <si>
    <t>1000 NORTH COOPER STREET</t>
  </si>
  <si>
    <t>RICHARD, CHRISTINA</t>
  </si>
  <si>
    <t>09/01/1995</t>
  </si>
  <si>
    <t>7800 OAKMONT BOULEVARD</t>
  </si>
  <si>
    <t>HUNTER, BRIDGETTE</t>
  </si>
  <si>
    <t>Diagnostic X-ray, Emergency Treatment, For Profit, Joint Commission, Lab Services, Long-Term Acute Care, Medical, Special Hospital</t>
  </si>
  <si>
    <t>10/10/1961</t>
  </si>
  <si>
    <t>1401 EAST EIGHTH STREET</t>
  </si>
  <si>
    <t>LOPEZ, RENE</t>
  </si>
  <si>
    <t>KNOX COUNTY HOSPITAL</t>
  </si>
  <si>
    <t>701 SOUTHEAST 5TH STREET</t>
  </si>
  <si>
    <t>KUEHLER, STEPHEN A</t>
  </si>
  <si>
    <t>P O BOX 608</t>
  </si>
  <si>
    <t>1540 RESEARCH ST</t>
  </si>
  <si>
    <t>Diagnostic X-ray, Emergency Treatment, ESRD-Acute Services, For Profit, Joint Commission, Lab Services, Long-Term Acute Care, Medical, Special Hospital</t>
  </si>
  <si>
    <t>KYLE ER &amp; HOSPITAL</t>
  </si>
  <si>
    <t>03/06/2019</t>
  </si>
  <si>
    <t>5615 KYLE CENTER DR</t>
  </si>
  <si>
    <t>VO, TOM</t>
  </si>
  <si>
    <t>6030 S RICE AVE SUITE C</t>
  </si>
  <si>
    <t>LAKE GRANBURY MEDICAL CENTER</t>
  </si>
  <si>
    <t>03/01/1976</t>
  </si>
  <si>
    <t>1310 PALUXY ROAD</t>
  </si>
  <si>
    <t>JUNKINS, CURT</t>
  </si>
  <si>
    <t>LAKE TRAVIS ER LLC</t>
  </si>
  <si>
    <t>02/07/2018</t>
  </si>
  <si>
    <t>5012 N FM 620 RD</t>
  </si>
  <si>
    <t>08/01/1979</t>
  </si>
  <si>
    <t>1500 SOUTH SUNSET</t>
  </si>
  <si>
    <t>LAREDO MEDICAL CENTER</t>
  </si>
  <si>
    <t>1700 EAST SAUNDERS STREET</t>
  </si>
  <si>
    <t>LEAL, JORGE E</t>
  </si>
  <si>
    <t>P O DRAWER 2068</t>
  </si>
  <si>
    <t>LAREDO REHABILITATION HOSPITAL</t>
  </si>
  <si>
    <t>01/16/2015</t>
  </si>
  <si>
    <t>2005 A BUSTAMANTE STREET</t>
  </si>
  <si>
    <t>HUANG, HANNA</t>
  </si>
  <si>
    <t>Comprehensive Medical Rehabilitation, Diagnostic X-ray, Emergency Treatment, For Profit, Hospital within a Hospital, Joint Commission, Lab Services, Special Hospital</t>
  </si>
  <si>
    <t>05/11/2006</t>
  </si>
  <si>
    <t>LAS PALMAS DEL SOL REHABILITATION HOSPITAL EAST</t>
  </si>
  <si>
    <t>11/30/2021</t>
  </si>
  <si>
    <t>1395 GEORGE DIETER DRIVE</t>
  </si>
  <si>
    <t>HUFFSTUTLER, DAVID</t>
  </si>
  <si>
    <t>10301 GATEWAY WEST BLVD</t>
  </si>
  <si>
    <t>Comprehensive Medical Rehabilitation, Diagnostic X-ray, Emergency Treatment, ESRD-Acute Services, For Profit, Joint Commission, Lab Services, Multi-Location, Special Hospital</t>
  </si>
  <si>
    <t>LAS PALMAS MEDICAL CENTER A CAMPUS OF LPDS HEALTHCARE</t>
  </si>
  <si>
    <t>09/12/1964</t>
  </si>
  <si>
    <t>Diagnostic X-ray, Emergency Department, ESRD-Acute Services, For Profit, General Hospital, Joint Commission, Lab Services, Obstetrics, Pediatric - 15+ beds, Surgery</t>
  </si>
  <si>
    <t>LAS PALMAS REHABILITATION HOSPITAL A CAMPUS OF LPDS HEALTHCARE</t>
  </si>
  <si>
    <t>11/17/2003</t>
  </si>
  <si>
    <t>300 WAYMORE</t>
  </si>
  <si>
    <t>HUFSTUTLER, C DAVID</t>
  </si>
  <si>
    <t>Comprehensive Rehab Services, Diagnostic X-ray, Emergency Treatment, ESRD-Acute Services, For Profit, Joint Commission, Lab Services, Multi-Location, Special Hospital</t>
  </si>
  <si>
    <t>02/01/1977</t>
  </si>
  <si>
    <t>1400 NORTH TEXANA STREET</t>
  </si>
  <si>
    <t>BOWEN, JACK STEPHEN</t>
  </si>
  <si>
    <t>LEGENT NORTH HOUSTON SURGICAL HOSPITAL</t>
  </si>
  <si>
    <t>12/30/2021</t>
  </si>
  <si>
    <t>24429 TOMBALL PARKWAY</t>
  </si>
  <si>
    <t>BEDDINGFIELD, KATHLEEN</t>
  </si>
  <si>
    <t>LEGENT ORTHOPEDIC + SPINE</t>
  </si>
  <si>
    <t>08/31/2015</t>
  </si>
  <si>
    <t>5330 NORTH LOOP 1604 WEST</t>
  </si>
  <si>
    <t>LEBLANC, TERRI</t>
  </si>
  <si>
    <t>LEGENT ORTHOPEDIC HOSPITAL</t>
  </si>
  <si>
    <t>08/19/2019</t>
  </si>
  <si>
    <t>1401 E TRINITY MILLS RD</t>
  </si>
  <si>
    <t>LEGENT SURGICAL HOSPITAL PLANO</t>
  </si>
  <si>
    <t>11/06/2013</t>
  </si>
  <si>
    <t>4100 MAPLESHADE LANE</t>
  </si>
  <si>
    <t>LIBERTY DAYTON REGIONAL MEDICAL CENTER</t>
  </si>
  <si>
    <t>10/01/2014</t>
  </si>
  <si>
    <t>1353 NORTH TRAVIS</t>
  </si>
  <si>
    <t>CAMPBELL, RHONDA</t>
  </si>
  <si>
    <t>LEBLANC, CHRIS</t>
  </si>
  <si>
    <t>LIFECARE HOSPITALS OF PLANO</t>
  </si>
  <si>
    <t>6800 PRESTON ROAD</t>
  </si>
  <si>
    <t>LILLIAN M HUDSPETH MEMORIAL HOSPITAL</t>
  </si>
  <si>
    <t>308 HUDSPETH AVENUE</t>
  </si>
  <si>
    <t>SMITH, STEPHEN</t>
  </si>
  <si>
    <t>308 HUDSPETH</t>
  </si>
  <si>
    <t>02/23/1973</t>
  </si>
  <si>
    <t>701 MCCLINTIC</t>
  </si>
  <si>
    <t>PRICE, LARRY</t>
  </si>
  <si>
    <t>LONGVIEW REGIONAL MEDICAL CENTER</t>
  </si>
  <si>
    <t>06/01/1980</t>
  </si>
  <si>
    <t>2901 NORTH FOURTH STREET</t>
  </si>
  <si>
    <t>GORDON, STEVE</t>
  </si>
  <si>
    <t>PO BOX 14000</t>
  </si>
  <si>
    <t>Comprehensive Medical Rehabilitation, Diagnostic X-ray, Emergency Department, ESRD-Acute Services, For Profit, General Hospital, Lab Services, Obstetrics, Surgery</t>
  </si>
  <si>
    <t>LONGVIEW REHABILITATION HOSPITAL</t>
  </si>
  <si>
    <t>03/01/2023</t>
  </si>
  <si>
    <t>LUBBOCK HEART &amp; SURGICAL HOSPITAL</t>
  </si>
  <si>
    <t>06/20/2012</t>
  </si>
  <si>
    <t>4810 NORTH LOOP 289</t>
  </si>
  <si>
    <t>LUMBERTON HOSPITAL LLC</t>
  </si>
  <si>
    <t>12/13/2019</t>
  </si>
  <si>
    <t>220 BLANCO STREET</t>
  </si>
  <si>
    <t>LUMBERTON</t>
  </si>
  <si>
    <t>HARDIN</t>
  </si>
  <si>
    <t>LYNN COUNTY HOSPITAL DISTRICT</t>
  </si>
  <si>
    <t>01/04/1971</t>
  </si>
  <si>
    <t>RICHBURG, MELANIE</t>
  </si>
  <si>
    <t>P O BOX 1310</t>
  </si>
  <si>
    <t>04/23/2012</t>
  </si>
  <si>
    <t>COOKE, NANCY</t>
  </si>
  <si>
    <t>PO BOX 640</t>
  </si>
  <si>
    <t>MATAGORDA REGIONAL MEDICAL CENTER</t>
  </si>
  <si>
    <t>104 7TH STREET</t>
  </si>
  <si>
    <t>ROBICHEAUX, JAMES WARREN</t>
  </si>
  <si>
    <t>MAYHILL HOSPITAL</t>
  </si>
  <si>
    <t>01/13/2011</t>
  </si>
  <si>
    <t>2809 MAYHILL ROAD SOUTH</t>
  </si>
  <si>
    <t>DOHERTY, HOLLY</t>
  </si>
  <si>
    <t>Chemical Dependency Out Patient, Diagnostic X-ray, Emergency Treatment, For Profit, Joint Commission, Lab Services, Medical, Mental Health Services, Special Hospital</t>
  </si>
  <si>
    <t>06/01/1967</t>
  </si>
  <si>
    <t>2500 HIGHWAY 305 SOUTH</t>
  </si>
  <si>
    <t>RAMIREZ, JAIME</t>
  </si>
  <si>
    <t>P O BOX 1200</t>
  </si>
  <si>
    <t>MEDICAL ARTS HOSPITAL</t>
  </si>
  <si>
    <t>05/13/2009</t>
  </si>
  <si>
    <t>2200 NORTH BRYAN AVENUE</t>
  </si>
  <si>
    <t>OLIVAREZ, FREDDY</t>
  </si>
  <si>
    <t>MEDICAL CENTER HOSPITAL</t>
  </si>
  <si>
    <t>TIPPIN, RUSSELL</t>
  </si>
  <si>
    <t>P O DRAWER 7239 ATTN: ADMINISTRATION</t>
  </si>
  <si>
    <t>MEDICAL CITY ALLIANCE</t>
  </si>
  <si>
    <t>02/05/2015</t>
  </si>
  <si>
    <t>WALLACE, GLENN</t>
  </si>
  <si>
    <t>MEDICAL CITY ARLINGTON</t>
  </si>
  <si>
    <t>06/29/1964</t>
  </si>
  <si>
    <t>BARBARIN, LASHARNDRA</t>
  </si>
  <si>
    <t>MEDICAL CITY DALLAS HOSPITAL</t>
  </si>
  <si>
    <t>09/26/1974</t>
  </si>
  <si>
    <t>MEDICAL CITY DENTON</t>
  </si>
  <si>
    <t>12/14/1973</t>
  </si>
  <si>
    <t>3535 SOUTH I-35 EAST</t>
  </si>
  <si>
    <t>EDGAR, STEVEN</t>
  </si>
  <si>
    <t>3535 SOUTH I-35 EAST ATTN: ADMINISTRATION</t>
  </si>
  <si>
    <t>MEDICAL CITY FORT WORTH</t>
  </si>
  <si>
    <t>06/02/1976</t>
  </si>
  <si>
    <t>900 EIGHTH AVENUE</t>
  </si>
  <si>
    <t>HOOVER, JOHN</t>
  </si>
  <si>
    <t>Comprehensive Medical Rehabilitation, Diagnostic X-ray, Emergency Department, ESRD-Acute Services, For Profit, General Hospital, Joint Commission, Lab Services, Surgery</t>
  </si>
  <si>
    <t>MEDICAL CITY FRISCO A MEDICAL CENTER OF PLANO FACILITY</t>
  </si>
  <si>
    <t>5500 FRISCO SQUARE BLVD</t>
  </si>
  <si>
    <t>3901 WEST 15TH STREET</t>
  </si>
  <si>
    <t>MEDICAL CITY HEART &amp; SPINE HOSPITALS</t>
  </si>
  <si>
    <t>09/12/2019</t>
  </si>
  <si>
    <t>11970 NORTH CENTRAL EXPRESSWAY</t>
  </si>
  <si>
    <t>7777 FOREST LANE</t>
  </si>
  <si>
    <t>Diagnostic X-ray, Emergency Department, For Profit, General Hospital, Joint Commission, Lab Services, Multi-Location, Surgery</t>
  </si>
  <si>
    <t>MEDICAL CITY LAS COLINAS</t>
  </si>
  <si>
    <t>07/08/1997</t>
  </si>
  <si>
    <t>O&amp;apos;NEAL, JESSICA</t>
  </si>
  <si>
    <t>MEDICAL CITY LEWISVILLE</t>
  </si>
  <si>
    <t>02/28/1976</t>
  </si>
  <si>
    <t>WALKER, JOHN</t>
  </si>
  <si>
    <t>MEDICAL CITY MCKINNEY</t>
  </si>
  <si>
    <t>LYNCH, ERNEST</t>
  </si>
  <si>
    <t>MEDICAL CITY NORTH HILLS</t>
  </si>
  <si>
    <t>05/05/1961</t>
  </si>
  <si>
    <t>4401 BOOTH CALLOWAY ROAD</t>
  </si>
  <si>
    <t>Diagnostic X-ray, Emergency Department, ESRD-Acute Services, For Profit, General Hospital, Lab Services, Surgery</t>
  </si>
  <si>
    <t>MEDICAL CITY PLANO</t>
  </si>
  <si>
    <t>12/31/1974</t>
  </si>
  <si>
    <t>MEDICAL CITY WEATHERFORD</t>
  </si>
  <si>
    <t>10/01/2017</t>
  </si>
  <si>
    <t>KAMBER, SEAN</t>
  </si>
  <si>
    <t>MEDINA REGIONAL HOSPITAL</t>
  </si>
  <si>
    <t>07/27/2009</t>
  </si>
  <si>
    <t>BELL, BILLIE</t>
  </si>
  <si>
    <t>MEMORIAL HERMANN - TEXAS MEDICAL CENTER</t>
  </si>
  <si>
    <t>6411 FANNIN</t>
  </si>
  <si>
    <t>HARALSON, GREGORY</t>
  </si>
  <si>
    <t>Comprehensive Rehab Services, Diagnostic X-ray, Emergency Department, ESRD-Acute Services, General Hospital, Joint Commission, Lab Services, Non Profit, Obstetrics, Pediatric - 15+ beds, Skilled Nursing Facility, Surgery</t>
  </si>
  <si>
    <t>MEMORIAL HERMANN | ROCKETS ORTHOPEDIC HOSPITAL</t>
  </si>
  <si>
    <t>04/11/2015</t>
  </si>
  <si>
    <t>5410 WEST LOOP SOUTH</t>
  </si>
  <si>
    <t>MEMORIAL HERMANN CYPRESS HOSPITAL</t>
  </si>
  <si>
    <t>02/23/2017</t>
  </si>
  <si>
    <t>27800 NORTHWEST FREEWAY</t>
  </si>
  <si>
    <t>MEMORIAL HERMANN GREATER HEIGHTS HOSPITAL</t>
  </si>
  <si>
    <t>11/29/1965</t>
  </si>
  <si>
    <t>1635 NORTH LOOP WEST</t>
  </si>
  <si>
    <t>MEMORIAL HERMANN KATY HOSPITAL</t>
  </si>
  <si>
    <t>08/18/1981</t>
  </si>
  <si>
    <t>ASHWORTH, JERRY</t>
  </si>
  <si>
    <t>Diagnostic X-ray, Emergency Department, ESRD-Acute Services, General Hospital, Hospital Waiver, Joint Commission, Lab Services, Non Profit, Obstetrics, Surgery</t>
  </si>
  <si>
    <t>MEMORIAL HERMANN MEMORIAL CITY MEDICAL CENTER</t>
  </si>
  <si>
    <t>04/16/1971</t>
  </si>
  <si>
    <t>O&amp;apos;SULLIVAN, PAUL</t>
  </si>
  <si>
    <t>MEMORIAL HERMANN NORTHEAST HOSPITAL</t>
  </si>
  <si>
    <t>01/01/2007</t>
  </si>
  <si>
    <t>KENDRICK, JUSTIN</t>
  </si>
  <si>
    <t>MEMORIAL HERMANN PEARLAND HOSPITAL</t>
  </si>
  <si>
    <t>03/04/2016</t>
  </si>
  <si>
    <t>16100 SOUTH FREEWAY</t>
  </si>
  <si>
    <t>CARDENAS, NOEL</t>
  </si>
  <si>
    <t>04/29/2009</t>
  </si>
  <si>
    <t>21720 KINGSLAND BLVD, SUITE 102</t>
  </si>
  <si>
    <t>ABBOTT, RHONDA</t>
  </si>
  <si>
    <t>Comprehensive Rehab Services, Diagnostic X-ray, Emergency Treatment, For Profit, Joint Commission, Lab Services, Physician Owned, Special Hospital</t>
  </si>
  <si>
    <t>MEMORIAL HERMANN SOUTHEAST HOSPITAL</t>
  </si>
  <si>
    <t>11/30/1963</t>
  </si>
  <si>
    <t>11800 ASTORIA BOULEVARD</t>
  </si>
  <si>
    <t>MEMORIAL HERMANN SOUTHWEST HOSPITAL</t>
  </si>
  <si>
    <t>12/22/1976</t>
  </si>
  <si>
    <t>7600 BEECHNUT</t>
  </si>
  <si>
    <t>PATEL, MALISHA</t>
  </si>
  <si>
    <t>7600 BEECHNUT ATTN: ADMINISTRATION</t>
  </si>
  <si>
    <t>08/31/2007</t>
  </si>
  <si>
    <t>300 KINGWOOD MEDICAL DRIVE</t>
  </si>
  <si>
    <t>ELLER, MELINDA</t>
  </si>
  <si>
    <t>MEMORIAL HERMANN SUGAR LAND HOSPITAL</t>
  </si>
  <si>
    <t>08/01/1983</t>
  </si>
  <si>
    <t>MEMORIAL HERMANN SURGICAL HOSPITAL FIRST COLONY</t>
  </si>
  <si>
    <t>09/04/2012</t>
  </si>
  <si>
    <t>16906 SOUTH WEST FREEWAY</t>
  </si>
  <si>
    <t>SMITH, DANIEL E</t>
  </si>
  <si>
    <t>MEMORIAL HERMANN THE WOODLANDS MEDICAL CENTER</t>
  </si>
  <si>
    <t>01/21/1985</t>
  </si>
  <si>
    <t>9250 PINECROFT</t>
  </si>
  <si>
    <t>MEMORIAL HOSPITAL</t>
  </si>
  <si>
    <t>1110 N SARAH DEWITT DRIVE</t>
  </si>
  <si>
    <t>ANZALDUA, BRANDON</t>
  </si>
  <si>
    <t>PO BOX 587</t>
  </si>
  <si>
    <t>209 NW 8TH STREET</t>
  </si>
  <si>
    <t>224 EAST SECOND STREET</t>
  </si>
  <si>
    <t>TURNER, JEFF</t>
  </si>
  <si>
    <t>01/09/1960</t>
  </si>
  <si>
    <t>815 NORTH VIRGINIA STREET</t>
  </si>
  <si>
    <t>P O BOX 25</t>
  </si>
  <si>
    <t>MERIDIAN HOSPITAL PLLC</t>
  </si>
  <si>
    <t>12/01/2020</t>
  </si>
  <si>
    <t>9430 KATY FREEWAY</t>
  </si>
  <si>
    <t>BAVISHI, ANISH</t>
  </si>
  <si>
    <t>Diagnostic X-ray, Emergency Treatment, For Profit, Lab Services, Medical, Special Hospital</t>
  </si>
  <si>
    <t>MESQUITE REHABILITATION INSTITUTE</t>
  </si>
  <si>
    <t>08/23/2010</t>
  </si>
  <si>
    <t>1023 NORTH BELT LINE ROAD</t>
  </si>
  <si>
    <t>ROWE, BRENDA</t>
  </si>
  <si>
    <t>MESQUITE SPECIALTY HOSPITAL</t>
  </si>
  <si>
    <t>09/22/2006</t>
  </si>
  <si>
    <t>1024 NORTH GALLOWAY AVENUE</t>
  </si>
  <si>
    <t>METHODIST  DALLAS MEDICAL CENTER</t>
  </si>
  <si>
    <t>1441 NORTH BECKLEY AVENUE</t>
  </si>
  <si>
    <t>PHILLIPS, JOHN</t>
  </si>
  <si>
    <t>METHODIST CHARLTON MEDICAL CENTER</t>
  </si>
  <si>
    <t>12/01/1975</t>
  </si>
  <si>
    <t>LAUKAITIS, FRAN</t>
  </si>
  <si>
    <t>06/01/1963</t>
  </si>
  <si>
    <t>7700 FLOYD CURL DRIVE</t>
  </si>
  <si>
    <t>MILLER, DANIEL</t>
  </si>
  <si>
    <t>Comprehensive Medical Rehabilitation, Diagnostic X-ray, Emergency Department, For Profit, General Hospital, Joint Commission, Lab Services, Obstetrics, Pediatric - 15+ beds, Surgery</t>
  </si>
  <si>
    <t>METHODIST HOSPITAL | ATASCOSA</t>
  </si>
  <si>
    <t>1905 HIGHWAY 97 EAST</t>
  </si>
  <si>
    <t>SEILER, GREGORY</t>
  </si>
  <si>
    <t>8109 FREDERICKSBURG RD</t>
  </si>
  <si>
    <t>METHODIST HOSPITAL | LANDMARK</t>
  </si>
  <si>
    <t>08/24/2023</t>
  </si>
  <si>
    <t>5510 PRESIDIO PKWY</t>
  </si>
  <si>
    <t>15727 ANTHEM PKWY</t>
  </si>
  <si>
    <t>METHODIST HOSPITAL | STONE OAK</t>
  </si>
  <si>
    <t>01/02/2009</t>
  </si>
  <si>
    <t>1139 EAST SONTERRA BLVD</t>
  </si>
  <si>
    <t>METHODIST HOSPITAL FOR SURGERY</t>
  </si>
  <si>
    <t>10/22/2010</t>
  </si>
  <si>
    <t>17101 DALLAS PARKWAY</t>
  </si>
  <si>
    <t>ADDISON</t>
  </si>
  <si>
    <t>KLAWITER, THOMAS</t>
  </si>
  <si>
    <t>METHODIST HOSPITAL HILL COUNTRY</t>
  </si>
  <si>
    <t>03/31/2023</t>
  </si>
  <si>
    <t>MILLER, DAN</t>
  </si>
  <si>
    <t>METHODIST HOSPITAL STONE OAK REHABILITATION CENTER</t>
  </si>
  <si>
    <t>06/30/2020</t>
  </si>
  <si>
    <t>METHODIST MANSFIELD MEDICAL CENTER</t>
  </si>
  <si>
    <t>11/29/2006</t>
  </si>
  <si>
    <t>FRESQUEZ, JUAN M</t>
  </si>
  <si>
    <t>PO BOX 719</t>
  </si>
  <si>
    <t>01/21/2010</t>
  </si>
  <si>
    <t>8000 WEST ELDORADO PARKWAY</t>
  </si>
  <si>
    <t>METHODIST MIDLOTHIAN MEDICAL CENTER</t>
  </si>
  <si>
    <t>11/04/2020</t>
  </si>
  <si>
    <t>1201 EAST US HIGHWAY 287</t>
  </si>
  <si>
    <t>GANSKE, JARY</t>
  </si>
  <si>
    <t>METHODIST REHABILITATION HOSPITAL</t>
  </si>
  <si>
    <t>3020 WEST WHEATLAND ROAD</t>
  </si>
  <si>
    <t>MOORE, SHARI</t>
  </si>
  <si>
    <t>3020 WEST WHEATLAND ROAD ATTN: SHARI MOORE, DIRECTOR</t>
  </si>
  <si>
    <t>METHODIST RICHARDSON MEDICAL CENTER</t>
  </si>
  <si>
    <t>10/01/2011</t>
  </si>
  <si>
    <t>2831 E PRES GEORGE BUSH HWY</t>
  </si>
  <si>
    <t>HUTCHENRIDER, E KENNETH</t>
  </si>
  <si>
    <t>METHODIST RICHARDSON MEDICAL CENTER CAMPUS FOR CONTINUING CARE</t>
  </si>
  <si>
    <t>401 W CAMPBELL ROAD</t>
  </si>
  <si>
    <t>METHODIST SOUTHLAKE MEDICAL CENTER</t>
  </si>
  <si>
    <t>06/01/2021</t>
  </si>
  <si>
    <t>421 EAST STATE HWY 114</t>
  </si>
  <si>
    <t>CHACKO, BENSON</t>
  </si>
  <si>
    <t>METHODIST SPECIALTY &amp; TRANSPLANT HOSPITAL</t>
  </si>
  <si>
    <t>07/01/2002</t>
  </si>
  <si>
    <t>8026 FLOYD CURL DRIVE</t>
  </si>
  <si>
    <t>Comprehensive Medical Rehabilitation, Diagnostic X-ray, Emergency Department, For Profit, General Hospital, Joint Commission, Lab Services, Mental Health Services, Multi-Location, Surgery</t>
  </si>
  <si>
    <t>METHODIST TEXSAN HOSPITAL, A METHODIST HOSPITAL FACILITY</t>
  </si>
  <si>
    <t>01/31/2011</t>
  </si>
  <si>
    <t>6700 IH-10 WEST</t>
  </si>
  <si>
    <t>Comprehensive Medical Rehabilitation, Diagnostic X-ray, Emergency Department, For Profit, General Hospital, Joint Commission, Lab Services, Multi-Location, Surgery</t>
  </si>
  <si>
    <t>METROPOLITAN METHODIST HOSPITAL</t>
  </si>
  <si>
    <t>10/31/2001</t>
  </si>
  <si>
    <t>1310 MCCULLOUGH AVENUE</t>
  </si>
  <si>
    <t>01/01/2011</t>
  </si>
  <si>
    <t>303 SANDY CORNER ROAD MID COAST HEALTH SYSTEM</t>
  </si>
  <si>
    <t>MID-JEFFERSON EXTENDED CARE HOSPITAL OF BEAUMONT</t>
  </si>
  <si>
    <t>05/13/2019</t>
  </si>
  <si>
    <t>860 SOUTH EIGHTH STREET</t>
  </si>
  <si>
    <t>MIDLAND MEMORIAL HOSPITAL</t>
  </si>
  <si>
    <t>BOWERMAN, STEPHEN</t>
  </si>
  <si>
    <t>Det Norske Veritas Healthcare, Diagnostic X-ray, Emergency Department, ESRD-Acute Services, General Hospital, Lab Services, Non Profit, Obstetrics, Surgery</t>
  </si>
  <si>
    <t>MISSION REGIONAL MEDICAL CENTER</t>
  </si>
  <si>
    <t>900 SOUTH BRYAN ROAD</t>
  </si>
  <si>
    <t>DAWSON, KANE</t>
  </si>
  <si>
    <t>MISSION TRAIL BAPTIST HOSPITAL</t>
  </si>
  <si>
    <t>06/14/2011</t>
  </si>
  <si>
    <t>3333 RESEARCH PLAZA</t>
  </si>
  <si>
    <t>Diagnostic X-ray, Emergency Department, ESRD-Acute Services, For Profit, General Hospital, Hospital Waiver, Lab Services, Multi-Location, Obstetrics, Surgery</t>
  </si>
  <si>
    <t>MITCHELL COUNTY HOSPITAL</t>
  </si>
  <si>
    <t>997 WEST I-20</t>
  </si>
  <si>
    <t>MUENSTER MEMORIAL HOSPITAL</t>
  </si>
  <si>
    <t>605 NORTH MAPLE STREET</t>
  </si>
  <si>
    <t>P O BOX 370</t>
  </si>
  <si>
    <t>MULESHOE AREA MEDICAL CENTER</t>
  </si>
  <si>
    <t>708 SOUTH FIRST STREET</t>
  </si>
  <si>
    <t>01/29/1975</t>
  </si>
  <si>
    <t>4920 N E STALLINGS DRIVE</t>
  </si>
  <si>
    <t>PATTERSON, JEFF</t>
  </si>
  <si>
    <t>1204 NORTH MOUND STREET</t>
  </si>
  <si>
    <t>NAVARRO REGIONAL HOSPITAL</t>
  </si>
  <si>
    <t>3201 WEST HIGHWAY 22</t>
  </si>
  <si>
    <t>NEW BRAUNFELS ER &amp; HOSPITAL</t>
  </si>
  <si>
    <t>02/14/2022</t>
  </si>
  <si>
    <t>3221 COMMERCIAL CIRCLE</t>
  </si>
  <si>
    <t>NEW BRAUNFELS REGIONAL REHABILITATION HOSPITAL</t>
  </si>
  <si>
    <t>07/05/2011</t>
  </si>
  <si>
    <t>2041 SUNDANCE PARKWAY</t>
  </si>
  <si>
    <t>NILEST, NICHOLAS</t>
  </si>
  <si>
    <t>NEXUS CHILDRENS HOSPITAL - DALLAS LLC</t>
  </si>
  <si>
    <t>09/22/2023</t>
  </si>
  <si>
    <t>9525 GREENVILLE AVE</t>
  </si>
  <si>
    <t>ELSESSER, BILL</t>
  </si>
  <si>
    <t>NEXUS CHILDRENS HOSPITAL - THE WOODLANDS</t>
  </si>
  <si>
    <t>08/01/2021</t>
  </si>
  <si>
    <t>9182 SIX PINES DRIVE</t>
  </si>
  <si>
    <t>THOMPSON, RANDY</t>
  </si>
  <si>
    <t>NOCONA GENERAL HOSPITAL</t>
  </si>
  <si>
    <t>04/23/1974</t>
  </si>
  <si>
    <t>100 PARK ROAD</t>
  </si>
  <si>
    <t>MEEKINS, LANCE</t>
  </si>
  <si>
    <t>NORTH AUSTIN MEDICAL CENTER</t>
  </si>
  <si>
    <t>07/01/2005</t>
  </si>
  <si>
    <t>12221 MOPAC EXPRESSWAY NORTH</t>
  </si>
  <si>
    <t>NORTH CENTRAL BAPTIST HOSPITAL</t>
  </si>
  <si>
    <t>09/01/2006</t>
  </si>
  <si>
    <t>520 MADISON OAK</t>
  </si>
  <si>
    <t>Comprehensive Medical Rehabilitation, Diagnostic X-ray, Emergency Department, For Profit, General Hospital, Lab Services, Multi-Location, Obstetrics, Pediatric - 15+ beds, Surgery</t>
  </si>
  <si>
    <t>12/21/2007</t>
  </si>
  <si>
    <t>9301 NORTH CENTRAL EXPRESSWAY  #100</t>
  </si>
  <si>
    <t>PATTERSON, LEIGH</t>
  </si>
  <si>
    <t>NORTH RUNNELS HOSPITAL</t>
  </si>
  <si>
    <t>11/08/1973</t>
  </si>
  <si>
    <t>LEWIS, NICHOLAS</t>
  </si>
  <si>
    <t>POST OFFICE BOX 185</t>
  </si>
  <si>
    <t>NORTH TEXAS MEDICAL CENTER</t>
  </si>
  <si>
    <t>12/01/2018</t>
  </si>
  <si>
    <t>1900 HOSPITAL BOULEVARD</t>
  </si>
  <si>
    <t>SLEDGE, THOMAS</t>
  </si>
  <si>
    <t>NORTHEAST BAPTIST HOSPITAL</t>
  </si>
  <si>
    <t>8811 VILLAGE DRIVE</t>
  </si>
  <si>
    <t>Comprehensive Medical Rehabilitation, Diagnostic X-ray, Emergency Department, ESRD-Acute Services, For Profit, General Hospital, Lab Services, Mental Health Services, Multi-Location, Surgery</t>
  </si>
  <si>
    <t>NORTHEAST METHODIST HOSPITAL</t>
  </si>
  <si>
    <t>12412 JUDSON ROAD</t>
  </si>
  <si>
    <t>Comprehensive Medical Rehabilitation, Diagnostic X-ray, Emergency Department, ESRD-Acute Services, For Profit, General Hospital, Joint Commission, Lab Services, Multi-Location, Surgery</t>
  </si>
  <si>
    <t>NORTHWEST HILLS SURGICAL HOSPITAL</t>
  </si>
  <si>
    <t>03/20/1995</t>
  </si>
  <si>
    <t>6818 AUSTIN CENTER BOULEVARD</t>
  </si>
  <si>
    <t>CARROLL, DANIEL</t>
  </si>
  <si>
    <t>6818 AUSTIN CENTER BLVD STE 100</t>
  </si>
  <si>
    <t>NORTHWEST TEXAS HOSPITAL</t>
  </si>
  <si>
    <t>1501 SOUTH COULTER STREET</t>
  </si>
  <si>
    <t>Comprehensive Medical Rehabilitation, Diagnostic X-ray, Emergency Department, ESRD-Acute Services, For Profit, General Hospital, Joint Commission, Lab Services, Obstetrics, Pediatric - 15+ beds, Surgery</t>
  </si>
  <si>
    <t>NORTHWEST TEXAS SURGERY CENTER</t>
  </si>
  <si>
    <t>07/01/2015</t>
  </si>
  <si>
    <t>3501 SONCY ROAD SUITE 118</t>
  </si>
  <si>
    <t>RANDALL</t>
  </si>
  <si>
    <t>1501 S COULTER</t>
  </si>
  <si>
    <t>OAKBEND MEDICAL CENTER</t>
  </si>
  <si>
    <t>FREUDENBERGER, JOSEPH</t>
  </si>
  <si>
    <t>10/16/2009</t>
  </si>
  <si>
    <t>22003 SOUTHWEST FREEWAY</t>
  </si>
  <si>
    <t>OAKBEND MEDICAL CENTER - WHARTON HOSPITAL CAMPUS</t>
  </si>
  <si>
    <t>04/27/2018</t>
  </si>
  <si>
    <t>10141 HWY 59 ROAD</t>
  </si>
  <si>
    <t>OCHILTREE GENERAL HOSPITAL</t>
  </si>
  <si>
    <t>12/15/1966</t>
  </si>
  <si>
    <t>3101 GARRETT DRIVE</t>
  </si>
  <si>
    <t>JUDICE, KELLY</t>
  </si>
  <si>
    <t>ODESSA REGIONAL MEDICAL CENTER</t>
  </si>
  <si>
    <t>04/15/1975</t>
  </si>
  <si>
    <t>BROWN, STACEY L</t>
  </si>
  <si>
    <t>Det Norske Veritas Healthcare, Diagnostic X-ray, Emergency Department, ESRD-Acute Services, For Profit, General Hospital, Lab Services, Obstetrics, Pediatric - 15+ beds, Physician Owned, Surgery</t>
  </si>
  <si>
    <t>OTTO KAISER MEMORIAL HOSPITAL</t>
  </si>
  <si>
    <t>09/15/1975</t>
  </si>
  <si>
    <t>3349 S HIGHWAY 181</t>
  </si>
  <si>
    <t>LEE, DAVID</t>
  </si>
  <si>
    <t>02/16/1960</t>
  </si>
  <si>
    <t>311 GREEN AVENUE</t>
  </si>
  <si>
    <t>PALESTINE REGIONAL MEDICAL CENTER</t>
  </si>
  <si>
    <t>12/14/1987</t>
  </si>
  <si>
    <t>2900 SOUTH LOOP 256</t>
  </si>
  <si>
    <t>PALESTINE REGIONAL MEDICAL CENTER - REHAB &amp; PSYCHIATRIC CAMPUS</t>
  </si>
  <si>
    <t>11/25/2002</t>
  </si>
  <si>
    <t>4000 SOUTH LOOP 256</t>
  </si>
  <si>
    <t>07/30/1970</t>
  </si>
  <si>
    <t>400 SOUTHWEST 25TH AVENUE</t>
  </si>
  <si>
    <t>KORKMAS, ROSS</t>
  </si>
  <si>
    <t>PAM HEALTH REHABILITATION HOSPITAL NORTHEAST SAN ANTONIO</t>
  </si>
  <si>
    <t>01/27/2022</t>
  </si>
  <si>
    <t>11407 WAYLAND WAY</t>
  </si>
  <si>
    <t>1828 GOOD HOPE RD</t>
  </si>
  <si>
    <t>ENOLA</t>
  </si>
  <si>
    <t>PAM HEALTH REHABILITATION HOSPITAL OF EL PASO</t>
  </si>
  <si>
    <t>09/06/2019</t>
  </si>
  <si>
    <t>1600 E CLIFF DRIVE</t>
  </si>
  <si>
    <t>Comprehensive Medical Rehabilitation, Ctr for Improvement in HealthcareQuality, Diagnostic X-ray, Emergency Treatment, For Profit, Lab Services, Medical, Special Hospital</t>
  </si>
  <si>
    <t>PAM HEALTH REHABILITATION HOSPITAL OF HOUSTON HEIGHTS</t>
  </si>
  <si>
    <t>09/04/2019</t>
  </si>
  <si>
    <t>1917 ASHLAND STREET 4TH FLOOR</t>
  </si>
  <si>
    <t>PAM HEALTH REHABILITATION HOSPITAL OF SUGAR LAND</t>
  </si>
  <si>
    <t>7622 BRANFORD PLACE</t>
  </si>
  <si>
    <t>1828 GOOD HOPE ROAD SUITE 102</t>
  </si>
  <si>
    <t>PAM REHABILITATION HOSPITAL OF ALLEN</t>
  </si>
  <si>
    <t>04/08/2013</t>
  </si>
  <si>
    <t>1001 RAINTREE CIRCLE</t>
  </si>
  <si>
    <t>1828 GOOD HOPE ROAD SUITE 102 POST ACUTE MEDICAL</t>
  </si>
  <si>
    <t>PAM REHABILITATION HOSPITAL OF BEAUMONT</t>
  </si>
  <si>
    <t>06/01/2016</t>
  </si>
  <si>
    <t>3340 PLAZA 10 BOULEVARD</t>
  </si>
  <si>
    <t>PAM REHABILITATION HOSPITAL OF CLEAR LAKE</t>
  </si>
  <si>
    <t>05/07/2015</t>
  </si>
  <si>
    <t>110 EAST MEDICAL CENTER BOULEVARD</t>
  </si>
  <si>
    <t>HAUSER, CLAUDIA</t>
  </si>
  <si>
    <t>PAM REHABILITATION HOSPITAL OF CLEAR LAKE - NORTH CAMPUS</t>
  </si>
  <si>
    <t>1828 GOOD HOPE RD SUITE 102</t>
  </si>
  <si>
    <t>PAM REHABILITATION HOSPITAL OF CORPUS CHRISTI</t>
  </si>
  <si>
    <t>03/29/2018</t>
  </si>
  <si>
    <t>BERNAL, HECTOR</t>
  </si>
  <si>
    <t>PAM REHABILITATION HOSPITAL OF HUMBLE</t>
  </si>
  <si>
    <t>18839 MCKAY BLVD</t>
  </si>
  <si>
    <t>PAM REHABILITATION HOSPITAL OF RICHARDSON</t>
  </si>
  <si>
    <t>07/02/2020</t>
  </si>
  <si>
    <t>401 W CAMPBELL RD 5TH FLOOR</t>
  </si>
  <si>
    <t>PAM REHABILITATION HOSPITAL OF ROUND ROCK</t>
  </si>
  <si>
    <t>11/05/2018</t>
  </si>
  <si>
    <t>351 SETON PARKWAY</t>
  </si>
  <si>
    <t>Comprehensive Medical Rehabilitation, Diagnostic X-ray, Emergency Treatment, For Profit, Lab Services, Physician Owned, Special Hospital</t>
  </si>
  <si>
    <t>PAM REHABILITATION HOSPITAL OF VICTORIA</t>
  </si>
  <si>
    <t>12/19/2013</t>
  </si>
  <si>
    <t>101 JAMES COLEMAN DRIVE</t>
  </si>
  <si>
    <t>BEYER, TOMMY</t>
  </si>
  <si>
    <t>PAM SPECIALTY HOSPITAL OF CORPUS CHRISTI BAYFRONT</t>
  </si>
  <si>
    <t>04/12/2018</t>
  </si>
  <si>
    <t>345 S WATER ST 3RD FLOOR</t>
  </si>
  <si>
    <t>Diagnostic X-ray, Emergency Treatment, ESRD-Acute Services, For Profit, Hospital within a Hospital, Joint Commission, Lab Services, Long-Term Acute Care, Medical, Special Hospital</t>
  </si>
  <si>
    <t>PAM SPECIALTY HOSPITAL OF CORPUS CHRISTI NORTH</t>
  </si>
  <si>
    <t>11/03/2014</t>
  </si>
  <si>
    <t>600 ELIZABETH STREET 3RD FLOOR</t>
  </si>
  <si>
    <t>Diagnostic X-ray, Emergency Treatment, For Profit, Hospital within a Hospital, Joint Commission, Lab Services, Long-Term Acute Care, Medical, Multi-Location, Special Hospital</t>
  </si>
  <si>
    <t>PAM SPECIALTY HOSPITAL OF LULING</t>
  </si>
  <si>
    <t>12/17/2006</t>
  </si>
  <si>
    <t>200 MEMORIAL DRIVE</t>
  </si>
  <si>
    <t>KUYKENDOLL, JANA</t>
  </si>
  <si>
    <t>PAM SPECIALTY HOSPITAL OF NEW BRAUNFELS</t>
  </si>
  <si>
    <t>08/17/2011</t>
  </si>
  <si>
    <t>1445 HANZ DRIVE</t>
  </si>
  <si>
    <t>WUCHTER, GREGORY</t>
  </si>
  <si>
    <t>1828 GOOD HOPE RD SUITE 101</t>
  </si>
  <si>
    <t>PAM SPECIALTY HOSPITAL OF SAN ANTONIO</t>
  </si>
  <si>
    <t>01/20/2017</t>
  </si>
  <si>
    <t>5418 N LOOP 1604 WEST</t>
  </si>
  <si>
    <t>Diagnostic X-ray, Emergency Treatment, For Profit, Joint Commission, Lab Services, Medical, Special Hospital</t>
  </si>
  <si>
    <t>PAM SPECIALTY HOSPITAL OF SAN ANTONIO MEDICAL CENTER</t>
  </si>
  <si>
    <t>8902 FLOYD CURL DRIVE</t>
  </si>
  <si>
    <t>PAM SPECIALTY HOSPITAL OF TEXARKANA NORTH</t>
  </si>
  <si>
    <t>2400 ST MICHAEL DRIVE 2ND FLOOR</t>
  </si>
  <si>
    <t>LINDSEY, JAY</t>
  </si>
  <si>
    <t>PAM SPECIALTY HOSPITAL OF VICTORIA NORTH</t>
  </si>
  <si>
    <t>12/13/2006</t>
  </si>
  <si>
    <t>102 MEDICAL DRIVE</t>
  </si>
  <si>
    <t>1828 GOOD HOPE ROAD STE 102 POST ACUTE MEDICAL</t>
  </si>
  <si>
    <t>PAM SPECIALTY HOSPITAL OF VICTORIA SOUTHEAST</t>
  </si>
  <si>
    <t>09/18/2019</t>
  </si>
  <si>
    <t>2701 HOSPITAL DR 6TH FLOOR</t>
  </si>
  <si>
    <t>PAMPA REGIONAL MEDICAL CENTER</t>
  </si>
  <si>
    <t>06/08/2012</t>
  </si>
  <si>
    <t>ONE MEDICAL PLAZA</t>
  </si>
  <si>
    <t>GILL, JONATHAN</t>
  </si>
  <si>
    <t>PARIS REGIONAL MEDICAL CENTER NORTH CAMPUS</t>
  </si>
  <si>
    <t>08/05/2001</t>
  </si>
  <si>
    <t>865 DESHONG DRIVE</t>
  </si>
  <si>
    <t>HYDE, STEVE</t>
  </si>
  <si>
    <t>PARKLAND MEMORIAL HOSPITAL</t>
  </si>
  <si>
    <t>06/10/1960</t>
  </si>
  <si>
    <t>5200 - 5201 HARRY HINES BOULEVARD</t>
  </si>
  <si>
    <t>CERISE, FRED</t>
  </si>
  <si>
    <t>PARKVIEW HOSPITAL</t>
  </si>
  <si>
    <t>05/10/1965</t>
  </si>
  <si>
    <t>901 SWEETWATER STREET</t>
  </si>
  <si>
    <t>GAITHER, CECIL</t>
  </si>
  <si>
    <t>P O BOX 1030</t>
  </si>
  <si>
    <t>01/16/1963</t>
  </si>
  <si>
    <t>600 SOUTH BONHAM</t>
  </si>
  <si>
    <t>PARMER MEDICAL CENTER</t>
  </si>
  <si>
    <t>1307 CLEVELAND STREET</t>
  </si>
  <si>
    <t>QUILLIN, GAYLA</t>
  </si>
  <si>
    <t>PATIENTS EMERGENCY ROOM AND HOSPITAL</t>
  </si>
  <si>
    <t>08/31/2021</t>
  </si>
  <si>
    <t>10133 INTERSTATE 10 EAST</t>
  </si>
  <si>
    <t>CHUNG, DOUGLAS</t>
  </si>
  <si>
    <t>BRISCOE, BETSY</t>
  </si>
  <si>
    <t>P O BOX 1648</t>
  </si>
  <si>
    <t>PERMIAN REGIONAL MEDICAL CENTER</t>
  </si>
  <si>
    <t>06/25/1962</t>
  </si>
  <si>
    <t>720 HOSPITAL DRIVE</t>
  </si>
  <si>
    <t>BOOTH, DONNY</t>
  </si>
  <si>
    <t>P O BOX 2108</t>
  </si>
  <si>
    <t>Det Norske Veritas Healthcare, Diagnostic X-ray, Emergency Department, General Hospital, Lab Services, Non Profit, Obstetrics, Surgery</t>
  </si>
  <si>
    <t>PETERSON REGIONAL MEDICAL CENTER</t>
  </si>
  <si>
    <t>04/08/2008</t>
  </si>
  <si>
    <t>551 HILL COUNTRY DRIVE</t>
  </si>
  <si>
    <t>EDMONDSON, CORY</t>
  </si>
  <si>
    <t>PHYSICIANS SURGICAL HOSPITALS LLC</t>
  </si>
  <si>
    <t>06/01/2007</t>
  </si>
  <si>
    <t>6819 PLUM CREEK DRIVE</t>
  </si>
  <si>
    <t>BATEMAN, BRYAN</t>
  </si>
  <si>
    <t>Det Norske Veritas Healthcare, Diagnostic X-ray, Emergency Department, For Profit, General Hospital, Hospital Waiver, Lab Services, Physician Owned, Surgery</t>
  </si>
  <si>
    <t>7100 WEST 9TH AVENUE</t>
  </si>
  <si>
    <t>PLAINS MEMORIAL HOSPITAL</t>
  </si>
  <si>
    <t>05/08/1964</t>
  </si>
  <si>
    <t>ROSIER, ELISHA</t>
  </si>
  <si>
    <t>PROVIDENCE HOSPITAL</t>
  </si>
  <si>
    <t>06/29/2007</t>
  </si>
  <si>
    <t>230 CALLE DEL NORTE</t>
  </si>
  <si>
    <t>07/06/2015</t>
  </si>
  <si>
    <t>1611 SPUR 576 (BROADWAY STREET)</t>
  </si>
  <si>
    <t>HORTON, JIM</t>
  </si>
  <si>
    <t>PO BOX 327</t>
  </si>
  <si>
    <t>Critical Access Hospital, Diagnostic X-ray, Emergency Department, ESRD-Acute Services, Lab Services, Medical, Non Profit, Special Hospital</t>
  </si>
  <si>
    <t>REAGAN MEMORIAL HOSPITAL</t>
  </si>
  <si>
    <t>09/16/2016</t>
  </si>
  <si>
    <t>1300 N MAIN AVE</t>
  </si>
  <si>
    <t>VOELKEL, JONATHON</t>
  </si>
  <si>
    <t>REBA MCENTIRE CENTER FOR REHABILITATION</t>
  </si>
  <si>
    <t>1200 REBA MCENTIRE LANE</t>
  </si>
  <si>
    <t>MALINAK, MATT</t>
  </si>
  <si>
    <t>REEVES REGIONAL HEALTH</t>
  </si>
  <si>
    <t>10/20/2022</t>
  </si>
  <si>
    <t>2349 MEDICAL DRIVE</t>
  </si>
  <si>
    <t>MCKINNEY, BRENDA</t>
  </si>
  <si>
    <t>Critical Access Hospital, Diagnostic X-ray, Emergency Department, ESRD-Acute Services, General Hospital, Lab Services, Non Profit, Obstetrics, Surgery</t>
  </si>
  <si>
    <t>107 SWIFT STREET</t>
  </si>
  <si>
    <t>WASICEK, COREY</t>
  </si>
  <si>
    <t>REHABILITATION HOSPITAL AT RENAISSANCE</t>
  </si>
  <si>
    <t>02/21/2006</t>
  </si>
  <si>
    <t>5403 DOCTORS DRIVE</t>
  </si>
  <si>
    <t>Comprehensive Medical Rehabilitation, Diagnostic X-ray, Emergency Treatment, For Profit, Joint Commission, Lab Services, Medical, Multi-Location, Physician Owned, Special Hospital</t>
  </si>
  <si>
    <t>RESOLUTE BAPTIST HOSPITAL</t>
  </si>
  <si>
    <t>04/24/2014</t>
  </si>
  <si>
    <t>555 CREEKSIDE CROSSING</t>
  </si>
  <si>
    <t>BERNARD, MARK</t>
  </si>
  <si>
    <t>REUNION REHABILITATION HOSPITAL ARLINGTON</t>
  </si>
  <si>
    <t>03/30/2023</t>
  </si>
  <si>
    <t>4351 CENTREWAY PLACE</t>
  </si>
  <si>
    <t>SMART, ROB</t>
  </si>
  <si>
    <t>REUNION REHABILITATION HOSPITAL PLANO</t>
  </si>
  <si>
    <t>05/01/2023</t>
  </si>
  <si>
    <t>3600 MAPLESHADE LANE</t>
  </si>
  <si>
    <t>BURGESS, TY</t>
  </si>
  <si>
    <t>450 CENTURY PARKWAY STE 220</t>
  </si>
  <si>
    <t>Comprehensive Medical Rehabilitation, Diagnostic X-ray, Emergency Treatment, For Profit, Hospital Waiver, Lab Services, Physician Owned, Special Hospital</t>
  </si>
  <si>
    <t>RICE MEDICAL CENTER</t>
  </si>
  <si>
    <t>12/01/2009</t>
  </si>
  <si>
    <t>600 SOUTH AUSTIN ROAD</t>
  </si>
  <si>
    <t>SUNDERMAN, KURT</t>
  </si>
  <si>
    <t>Critical Access Hospital, Diagnostic X-ray, Emergency Department, For Profit, General Hospital, Lab Services, Surgery</t>
  </si>
  <si>
    <t>RIO GRANDE REGIONAL HOSPITAL</t>
  </si>
  <si>
    <t>09/13/1982</t>
  </si>
  <si>
    <t>DISQUE, LAURA</t>
  </si>
  <si>
    <t>RIVER OAKS HOSPITALS &amp; CLINICS</t>
  </si>
  <si>
    <t>10/22/2019</t>
  </si>
  <si>
    <t>4200 TWELVE OAKS DRIVE</t>
  </si>
  <si>
    <t>06/01/1976</t>
  </si>
  <si>
    <t>200 EAST ARIZONA</t>
  </si>
  <si>
    <t>DIPPEL, DOUGLAS KEITH</t>
  </si>
  <si>
    <t>P O BOX 690</t>
  </si>
  <si>
    <t>ROUND ROCK  MEDICAL CENTER</t>
  </si>
  <si>
    <t>08/31/1983</t>
  </si>
  <si>
    <t>2400 ROUND ROCK AVENUE</t>
  </si>
  <si>
    <t>BARCLAY, JEREMY</t>
  </si>
  <si>
    <t>ROYSE CITY EMERGENCY HOSPITAL</t>
  </si>
  <si>
    <t>07/26/2023</t>
  </si>
  <si>
    <t>890 S ERBY CAMPBELL BLVD</t>
  </si>
  <si>
    <t>ROYSE CITY</t>
  </si>
  <si>
    <t>SABINE COUNTY HOSPITAL</t>
  </si>
  <si>
    <t>02/25/2008</t>
  </si>
  <si>
    <t>PO BOX 750</t>
  </si>
  <si>
    <t>8903 FLOYD CURL DRIVE</t>
  </si>
  <si>
    <t>SCENIC MOUNTAIN MEDICAL CENTER, A STEWARD FAMILY HOSPITAL</t>
  </si>
  <si>
    <t>04/13/2019</t>
  </si>
  <si>
    <t>1601 WEST ELEVENTH PLACE</t>
  </si>
  <si>
    <t>YENIGELLA, MALLIK</t>
  </si>
  <si>
    <t>Diagnostic X-ray, Emergency Department, For Profit, General Hospital, Lab Services, Mental Health Services, Surgery</t>
  </si>
  <si>
    <t>SCHLEICHER COUNTY MEDICAL CENTER</t>
  </si>
  <si>
    <t>02/06/2013</t>
  </si>
  <si>
    <t>102 NORTH HIGHWAY 277</t>
  </si>
  <si>
    <t>CARTER, BILLIE</t>
  </si>
  <si>
    <t>Critical Access Hospital, Diagnostic X-ray, Emergency Department, For Profit, Lab Services, Medical, Skilled Nursing Facility, Special Hospital</t>
  </si>
  <si>
    <t>Ctr for Improvement in HealthcareQuality, Diagnostic X-ray, Emergency Department, For Profit, Lab Services, Medical, Special Hospital</t>
  </si>
  <si>
    <t>SELECT REHABILITATION HOSPITAL OF DENTON</t>
  </si>
  <si>
    <t>11/05/2008</t>
  </si>
  <si>
    <t>2620 SCRIPTURE STREET</t>
  </si>
  <si>
    <t>CARLSON, ANDREW</t>
  </si>
  <si>
    <t>Comprehensive Rehab Services, Diagnostic X-ray, Emergency Treatment, For Profit, Joint Commission, Lab Services, Special Hospital</t>
  </si>
  <si>
    <t>MYLES, TREMAYNE</t>
  </si>
  <si>
    <t>Diagnostic X-ray, Emergency Treatment, For Profit, Hospital within a Hospital, Lab Services, Long-Term Acute Care, Medical, Special Hospital</t>
  </si>
  <si>
    <t>SELECT SPECIALTY HOSPITAL - DALLAS PLANO</t>
  </si>
  <si>
    <t>06/03/2022</t>
  </si>
  <si>
    <t>1100 ALLIED DR 4TH FLOOR</t>
  </si>
  <si>
    <t>VARNELL, MISTI</t>
  </si>
  <si>
    <t>SETON MEDICAL CENTER HARKER HEIGHTS</t>
  </si>
  <si>
    <t>05/07/2012</t>
  </si>
  <si>
    <t>850 WEST CENTRAL TEXAS EXPRESSWAY</t>
  </si>
  <si>
    <t>SWINDLE, PATRICK</t>
  </si>
  <si>
    <t>SEYMOUR HOSPITAL</t>
  </si>
  <si>
    <t>08/10/1969</t>
  </si>
  <si>
    <t>200 STADIUM DRIVE</t>
  </si>
  <si>
    <t>HARDIN, LESLIE</t>
  </si>
  <si>
    <t>SHAMROCK GENERAL HOSPITAL</t>
  </si>
  <si>
    <t>10/01/2021</t>
  </si>
  <si>
    <t>1000 S MAIN ST</t>
  </si>
  <si>
    <t>SHAMROCK</t>
  </si>
  <si>
    <t>PO BOX 511</t>
  </si>
  <si>
    <t>PLYMELL, SHANE</t>
  </si>
  <si>
    <t>P O BOX 1879</t>
  </si>
  <si>
    <t>Diagnostic X-ray, Emergency Department, General Hospital, Lab Services, Non Profit, Obstetrics, Pediatric - 15+ beds, Surgery</t>
  </si>
  <si>
    <t>SHANNON MEDICAL CENTER SOUTH</t>
  </si>
  <si>
    <t>10/24/2020</t>
  </si>
  <si>
    <t>3501 KNICKERBOCKER RD</t>
  </si>
  <si>
    <t>PO BOX 1879</t>
  </si>
  <si>
    <t>Diagnostic X-ray, Emergency Department, General Hospital, Lab Services, Multi-Location, Non Profit, Obstetrics, Surgery</t>
  </si>
  <si>
    <t>SHANNON MEDICAL CENTER ST JOHNS CAMPUS</t>
  </si>
  <si>
    <t>01/01/1999</t>
  </si>
  <si>
    <t>2018 PULLIAM STREET</t>
  </si>
  <si>
    <t>Chemical Dependency In Patient, Comprehensive Medical Rehabilitation, Diagnostic X-ray, Emergency Treatment, Lab Services, Mental Health Services, Multi-Location, Non Profit, Skilled Nursing Facility, Special Hospital</t>
  </si>
  <si>
    <t>SHANNON REHABILITATION HOSPITAL AN AFFILIATE OF ENCOMPASS HEALTH</t>
  </si>
  <si>
    <t>03/16/2021</t>
  </si>
  <si>
    <t>6046 APPALOOSA TRAIL</t>
  </si>
  <si>
    <t>WATKINS, TRACIE</t>
  </si>
  <si>
    <t>03/20/1966</t>
  </si>
  <si>
    <t>815 MARKET STREET</t>
  </si>
  <si>
    <t>GLENDENING, MARY</t>
  </si>
  <si>
    <t>SOLARA SPECIALTY HOSPITALS HARLINGEN</t>
  </si>
  <si>
    <t>10/06/2006</t>
  </si>
  <si>
    <t>SOLARA SPECIALTY HOSPITALS HARLINGEN - BROWNSVILLE</t>
  </si>
  <si>
    <t>09/30/2007</t>
  </si>
  <si>
    <t>333 LORENALY DRIVE</t>
  </si>
  <si>
    <t>SOLARA SPECIALTY HOSPITALS MCALLEN</t>
  </si>
  <si>
    <t>301 WEST EXPRESSWAY 83 8TH FLOOR</t>
  </si>
  <si>
    <t>SANCHEZ, ALBERT</t>
  </si>
  <si>
    <t>Ctr for Improvement in HealthcareQuality, Diagnostic X-ray, Emergency Treatment, For Profit, Hospital within a Hospital, Lab Services, Long-Term Acute Care, Medical, Special Hospital</t>
  </si>
  <si>
    <t>SOUTH PLAINS REHAB HOSPITAL, AN AFFILIATE OF UMC AND ENCOMPASS</t>
  </si>
  <si>
    <t>05/06/2019</t>
  </si>
  <si>
    <t>5406 COLGATE STREET</t>
  </si>
  <si>
    <t>ELDER, BETH</t>
  </si>
  <si>
    <t>SOUTH TEXAS HEALTH SYSTEM BEHAVIORAL</t>
  </si>
  <si>
    <t>10/01/2007</t>
  </si>
  <si>
    <t>2102 WEST TRENTON ROAD</t>
  </si>
  <si>
    <t>AMES, LANCE</t>
  </si>
  <si>
    <t>1400 WEST TRENTON ROAD ATTN: ACCOUNTS PAYABLE</t>
  </si>
  <si>
    <t>Chemical Dependency In Patient, Diagnostic X-ray, Emergency Treatment, For Profit, Joint Commission, Lab Services, Mental Health Services, Multi-Location, Special Hospital</t>
  </si>
  <si>
    <t>SOUTH TEXAS HEALTH SYSTEM EDINBURG</t>
  </si>
  <si>
    <t>02/04/1969</t>
  </si>
  <si>
    <t>1102 WEST TRENTON ROAD</t>
  </si>
  <si>
    <t>SOUTH TEXAS HEALTH SYSTEM HEART</t>
  </si>
  <si>
    <t>1900 SOUTH D STREET</t>
  </si>
  <si>
    <t>SOUTH TEXAS HEALTH SYSTEM MCALLEN</t>
  </si>
  <si>
    <t>301 WEST EXPRESSWAY 83</t>
  </si>
  <si>
    <t>SOUTH TEXAS REHABILITATION HOSPITAL</t>
  </si>
  <si>
    <t>04/01/2005</t>
  </si>
  <si>
    <t>425 EAST ALTON GLOOR BOULEVARD</t>
  </si>
  <si>
    <t>GARZA, LEO</t>
  </si>
  <si>
    <t>SOUTH TEXAS SPINE &amp; SURGICAL HOSPITAL</t>
  </si>
  <si>
    <t>08/26/2002</t>
  </si>
  <si>
    <t>18600 NORTH HARDY OAK BOULEVARD</t>
  </si>
  <si>
    <t>KAUFFMAN, ANGIE</t>
  </si>
  <si>
    <t>ST DAVIDS GEORGETOWN HOSPITAL  A ST DAVIDS MEDICAL CENTER FACILI</t>
  </si>
  <si>
    <t>10/29/2008</t>
  </si>
  <si>
    <t>2000 SCENIC DRIVE</t>
  </si>
  <si>
    <t>GEORGETOWN</t>
  </si>
  <si>
    <t>P O BOX 4039</t>
  </si>
  <si>
    <t>ST DAVIDS MEDICAL CENTER</t>
  </si>
  <si>
    <t>ST DAVIDS REHABILITATION HOSPITAL, A ST DAVIDS  MEDICAL CENTER</t>
  </si>
  <si>
    <t>01/15/2013</t>
  </si>
  <si>
    <t>1005 EAST 32ND STREET</t>
  </si>
  <si>
    <t>Comprehensive Medical Rehabilitation, Diagnostic X-ray, Emergency Treatment, Lab Services, Multi-Location, Non Profit, Special Hospital</t>
  </si>
  <si>
    <t>ST DAVIDS SOUTH AUSTIN MEDICAL CENTER</t>
  </si>
  <si>
    <t>09/07/1982</t>
  </si>
  <si>
    <t>LAIRD, CHARLES</t>
  </si>
  <si>
    <t>ST DAVIDS SURGICAL HOSPITAL A CAMPUS OF NORTH AUSTIN MEDICAL CTR</t>
  </si>
  <si>
    <t>09/23/2016</t>
  </si>
  <si>
    <t>1201 W LOUIS HENNA BLVD</t>
  </si>
  <si>
    <t>ST JOSEPH MEDICAL CENTER</t>
  </si>
  <si>
    <t>08/20/2006</t>
  </si>
  <si>
    <t>1401 ST JOSEPH PARKWAY</t>
  </si>
  <si>
    <t>KLEPIN, MICHAEL</t>
  </si>
  <si>
    <t>ST JOSEPH REGIONAL HEALTH CENTER</t>
  </si>
  <si>
    <t>04/15/1971</t>
  </si>
  <si>
    <t>2801 FRANCISCAN DRIVE</t>
  </si>
  <si>
    <t>ST LUKES BAPTIST HOSPITAL</t>
  </si>
  <si>
    <t>7930 FLOYD CURL DRIVE</t>
  </si>
  <si>
    <t>Comprehensive Medical Rehabilitation, Diagnostic X-ray, Emergency Department, ESRD-Acute Services, For Profit, General Hospital, Lab Services, Multi-Location, Obstetrics, Surgery</t>
  </si>
  <si>
    <t>12/31/2013</t>
  </si>
  <si>
    <t>GARNER, MARIO</t>
  </si>
  <si>
    <t>ST LUKES LAKESIDE HOSPITAL LLC</t>
  </si>
  <si>
    <t>09/18/2009</t>
  </si>
  <si>
    <t>10/29/2010</t>
  </si>
  <si>
    <t>4600 EAST SAM HOUSTON PARKWAY SOUTH</t>
  </si>
  <si>
    <t>FOSTER, STEVEN</t>
  </si>
  <si>
    <t>ST LUKES SUGAR LAND HOSPITAL</t>
  </si>
  <si>
    <t>02/09/2012</t>
  </si>
  <si>
    <t>1317 LAKE POINTE PARKWAY</t>
  </si>
  <si>
    <t>ST LUKES THE WOODLANDS HOSPITAL</t>
  </si>
  <si>
    <t>03/10/2003</t>
  </si>
  <si>
    <t>17200 ST LUKES WAY</t>
  </si>
  <si>
    <t>ST MICHAELS ELITE HOSPITAL</t>
  </si>
  <si>
    <t>08/31/2019</t>
  </si>
  <si>
    <t>16000 SOUTHWEST FREEWAY SUITE 100</t>
  </si>
  <si>
    <t>HUTCHINGS, DIANE</t>
  </si>
  <si>
    <t>STARR COUNTY MEMORIAL HOSPITAL</t>
  </si>
  <si>
    <t>02/05/1975</t>
  </si>
  <si>
    <t>128 NORTH FM ROAD 3167</t>
  </si>
  <si>
    <t>MUNOZ, THALIA H</t>
  </si>
  <si>
    <t>STAT SPECIALTY HOSPITAL</t>
  </si>
  <si>
    <t>05/15/2019</t>
  </si>
  <si>
    <t>2600 VETERANS BLVD</t>
  </si>
  <si>
    <t>STAT SPECIALTY HOSPITAL OF EAGLE PASS</t>
  </si>
  <si>
    <t>12/17/2020</t>
  </si>
  <si>
    <t>2114 N VETERANS BLVD</t>
  </si>
  <si>
    <t>STAT SPECIALTY HOSPITAL OF LAREDO</t>
  </si>
  <si>
    <t>11/14/2019</t>
  </si>
  <si>
    <t>2502 NE BOB BULLOCK LOOP</t>
  </si>
  <si>
    <t>GONZALEZ, ALAN</t>
  </si>
  <si>
    <t>Ctr for Improvement in HealthcareQuality, Diagnostic X-ray, Emergency Department, For Profit, Lab Services, Medical, Physician Owned, Special Hospital</t>
  </si>
  <si>
    <t>STEPHENS MEMORIAL HOSPITAL</t>
  </si>
  <si>
    <t>10/01/2013</t>
  </si>
  <si>
    <t>200 SOUTH GENEVA</t>
  </si>
  <si>
    <t>ROLAND, BRIAN</t>
  </si>
  <si>
    <t>09/16/1965</t>
  </si>
  <si>
    <t>SURGERY SPECIALTY HOSPITALS OF AMERICA SOUTHEAST HOUSTON</t>
  </si>
  <si>
    <t>04/16/1999</t>
  </si>
  <si>
    <t>4301-B VISTA</t>
  </si>
  <si>
    <t>CHAN, ERIC</t>
  </si>
  <si>
    <t>SWEENY COMMUNITY HOSPITAL</t>
  </si>
  <si>
    <t>03/29/1965</t>
  </si>
  <si>
    <t>305 NORTH MCKINNEY STREET</t>
  </si>
  <si>
    <t>PARK, KELLY</t>
  </si>
  <si>
    <t>SWISHER MEMORIAL HOSPITAL</t>
  </si>
  <si>
    <t>BREWER, LUKE</t>
  </si>
  <si>
    <t>PO BOX 808</t>
  </si>
  <si>
    <t>TEMPLE REHABILITATION HOSPITAL</t>
  </si>
  <si>
    <t>23621 SW H K DODGEN LOOP</t>
  </si>
  <si>
    <t>TEXARKANA EMERGENCY CENTER &amp; HOSPITAL</t>
  </si>
  <si>
    <t>07/10/2020</t>
  </si>
  <si>
    <t>4646 COWHORN CREEK RD</t>
  </si>
  <si>
    <t>YOUNG, MATTHEW</t>
  </si>
  <si>
    <t>6621 FANNIN STREET</t>
  </si>
  <si>
    <t>WALLACE, MARK A</t>
  </si>
  <si>
    <t>1919 SOUTH BRAESWOOD  STE 3211</t>
  </si>
  <si>
    <t>Diagnostic X-ray, Emergency Department, General Hospital, Hospital Waiver, Joint Commission, Lab Services, Non Profit, Obstetrics, Pediatric - 15+ beds, Surgery</t>
  </si>
  <si>
    <t>TEXAS CHILDRENS HOSPITAL THE WOODLANDS</t>
  </si>
  <si>
    <t>03/22/2017</t>
  </si>
  <si>
    <t>17600 INTERSTATE 45 SOUTH</t>
  </si>
  <si>
    <t>TEXAS CHILDRENS HOSPITAL WEST CAMPUS</t>
  </si>
  <si>
    <t>02/21/2011</t>
  </si>
  <si>
    <t>18200 KATY FREEWAY</t>
  </si>
  <si>
    <t>1919 SOUTH BRAESWOOD SUITE 3211</t>
  </si>
  <si>
    <t>KRETZ, BLAKE</t>
  </si>
  <si>
    <t>Chemical Dependency Out Patient, Diagnostic X-ray, Emergency Department, ESRD-Acute Services, General Hospital, Joint Commission, Lab Services, Mental Health Services, Non Profit, Obstetrics, Surgery</t>
  </si>
  <si>
    <t>TEXAS HEALTH CENTER FOR DIAGNOSTICS &amp; SURGERY PLANO</t>
  </si>
  <si>
    <t>12/31/2004</t>
  </si>
  <si>
    <t>09/05/2012</t>
  </si>
  <si>
    <t>ABERNATHY, CLINT</t>
  </si>
  <si>
    <t>SOSEBEE, TONYA</t>
  </si>
  <si>
    <t>PAI, AJITH</t>
  </si>
  <si>
    <t>DELEON, JOSEPH</t>
  </si>
  <si>
    <t>TEXAS HEALTH HARRIS METHODIST HOSPITAL HURST-EULESS-BEDFORD</t>
  </si>
  <si>
    <t>450639</t>
  </si>
  <si>
    <t>03/27/1973</t>
  </si>
  <si>
    <t>TEXAS HEALTH HARRIS METHODIST HOSPITAL SOUTHLAKE</t>
  </si>
  <si>
    <t>10/07/2004</t>
  </si>
  <si>
    <t>BERNARD, TRACI</t>
  </si>
  <si>
    <t>10/20/1987</t>
  </si>
  <si>
    <t>EISENMANN, CLAUDIA</t>
  </si>
  <si>
    <t>TEXAS HEALTH HEART &amp; VASCULAR HOSPITAL  ARLINGTON</t>
  </si>
  <si>
    <t>10/13/2010</t>
  </si>
  <si>
    <t>EMERSON, SHERRI</t>
  </si>
  <si>
    <t>TEXAS HEALTH HOSPITAL CLEARFORK</t>
  </si>
  <si>
    <t>05/25/2016</t>
  </si>
  <si>
    <t>5400 CLEARFORK MAIN ST</t>
  </si>
  <si>
    <t>LEE, BRETT D</t>
  </si>
  <si>
    <t>TEXAS HEALTH HOSPITAL MANSFIELD</t>
  </si>
  <si>
    <t>10/30/2020</t>
  </si>
  <si>
    <t>2300 LONE STAR ROAD</t>
  </si>
  <si>
    <t>TEXAS HEALTH HOSPITAL ROCKWALL</t>
  </si>
  <si>
    <t>3150 HORIZON ROAD</t>
  </si>
  <si>
    <t>PERRIN, CYNTHIA</t>
  </si>
  <si>
    <t>Diagnostic X-ray, Emergency Department, For Profit, General Hospital, Lab Services, Obstetrics, Physician Owned, Surgery</t>
  </si>
  <si>
    <t>TEXAS HEALTH HUGULEY HOSPITAL</t>
  </si>
  <si>
    <t>05/01/2012</t>
  </si>
  <si>
    <t>11801 SOUTH FREEWAY</t>
  </si>
  <si>
    <t>JOHNSON, PENNY</t>
  </si>
  <si>
    <t>PO BOX 6337</t>
  </si>
  <si>
    <t>Diagnostic X-ray, Emergency Department, General Hospital, Hospital Waiver, Joint Commission, Lab Services, Mental Health Services, Non Profit, Obstetrics, Surgery</t>
  </si>
  <si>
    <t>11/13/2000</t>
  </si>
  <si>
    <t>THRASH, AMANDA</t>
  </si>
  <si>
    <t>1105 CENTRAL EXPY N SUITE 100</t>
  </si>
  <si>
    <t>TEXAS HEALTH PRESBYTERIAN HOSPITAL DALLAS</t>
  </si>
  <si>
    <t>04/01/1966</t>
  </si>
  <si>
    <t>3000 N I 35</t>
  </si>
  <si>
    <t>REECER, JEFF</t>
  </si>
  <si>
    <t>TEXAS HEALTH PRESBYTERIAN HOSPITAL FLOWER MOUND</t>
  </si>
  <si>
    <t>04/22/2010</t>
  </si>
  <si>
    <t>4400 LONG PRAIRIE ROAD</t>
  </si>
  <si>
    <t>WHITE, TOYA</t>
  </si>
  <si>
    <t>P O BOX 1108</t>
  </si>
  <si>
    <t>TEXAS HEALTH PRESBYTERIAN HOSPITAL PLANO</t>
  </si>
  <si>
    <t>450771</t>
  </si>
  <si>
    <t>01/01/1991</t>
  </si>
  <si>
    <t>HAY, FRASER</t>
  </si>
  <si>
    <t>09/14/1989</t>
  </si>
  <si>
    <t>1301 PENNSYLVANIA AVENUE 4TH FLOOR</t>
  </si>
  <si>
    <t>DUFFEY, PAMELA</t>
  </si>
  <si>
    <t>Diagnostic X-ray, Emergency Treatment, Hospital within a Hospital, Joint Commission, Lab Services, Long-Term Acute Care, Medical, Non Profit, Special Hospital</t>
  </si>
  <si>
    <t>TEXAS INSTITUTE FOR SURGERY AT TEXAS HEALTH PRESBYTERIAN DALLAS</t>
  </si>
  <si>
    <t>10/29/2004</t>
  </si>
  <si>
    <t>7115 GREENVILLE AVENUE</t>
  </si>
  <si>
    <t>CROLEY, JOHN</t>
  </si>
  <si>
    <t>7115 GREENVILLE AVENUE SUITE 215</t>
  </si>
  <si>
    <t>TEXAS NEUROREHAB CENTER</t>
  </si>
  <si>
    <t>08/18/1986</t>
  </si>
  <si>
    <t>1106 WEST DITTMAR BUILDING 9</t>
  </si>
  <si>
    <t>PRETTYMAN, ED</t>
  </si>
  <si>
    <t>TEXAS ORTHOPEDIC HOSPITAL</t>
  </si>
  <si>
    <t>02/07/1995</t>
  </si>
  <si>
    <t>7401 SOUTH MAIN</t>
  </si>
  <si>
    <t>BECKER, ERIC</t>
  </si>
  <si>
    <t>TEXAS REHABILITATION HOSPITAL OF ARLINGTON</t>
  </si>
  <si>
    <t>06/22/2015</t>
  </si>
  <si>
    <t>900 W ARBROOK BLVD</t>
  </si>
  <si>
    <t>HUFFMAN, TERESA</t>
  </si>
  <si>
    <t>TEXAS REHABILITATION HOSPITAL OF FORT WORTH</t>
  </si>
  <si>
    <t>04/11/2011</t>
  </si>
  <si>
    <t>425 ALABAMA AVENUE</t>
  </si>
  <si>
    <t>DAGGETT, JACOB</t>
  </si>
  <si>
    <t>Comprehensive Medical Rehabilitation, Ctr for Improvement in HealthcareQuality, Diagnostic X-ray, Emergency Treatment, ESRD-Acute Services, For Profit, Lab Services, Special Hospital</t>
  </si>
  <si>
    <t>TEXAS REHABILITATION HOSPITAL OF KELLER</t>
  </si>
  <si>
    <t>791 S MAIN STREET</t>
  </si>
  <si>
    <t>TEXAS RURAL HOSPITALS</t>
  </si>
  <si>
    <t>07/03/2017</t>
  </si>
  <si>
    <t>300 EAST CROCKETT</t>
  </si>
  <si>
    <t>CLEVELAND</t>
  </si>
  <si>
    <t>Ctr for Improvement in HealthcareQuality, Diagnostic X-ray, Emergency Department, For Profit, General Hospital, Lab Services, Surgery</t>
  </si>
  <si>
    <t>TEXAS SCOTTISH RITE HOSPITAL FOR CHILDREN</t>
  </si>
  <si>
    <t>12/28/1977</t>
  </si>
  <si>
    <t>2222 WELBORN STREET</t>
  </si>
  <si>
    <t>WALKER, ROBERT L</t>
  </si>
  <si>
    <t>PO BOX 190567</t>
  </si>
  <si>
    <t>TEXAS SURGICAL HOSPITAL</t>
  </si>
  <si>
    <t>2301 MARSH LANE</t>
  </si>
  <si>
    <t>TEXOMA MEDICAL CENTER</t>
  </si>
  <si>
    <t>12/29/2009</t>
  </si>
  <si>
    <t>5016 SOUTH US HIGHWAY 75</t>
  </si>
  <si>
    <t>THE COLONY ER HOSPITAL</t>
  </si>
  <si>
    <t>09/20/2017</t>
  </si>
  <si>
    <t>4780 STATE HWY 121</t>
  </si>
  <si>
    <t>THE COLONY</t>
  </si>
  <si>
    <t>THE CORPUS CHRISTI MEDICAL CENTER - NORTHWEST</t>
  </si>
  <si>
    <t>13725 NORTHWEST BLVD</t>
  </si>
  <si>
    <t>Comprehensive Rehab Services, Diagnostic X-ray, Emergency Department, For Profit, Joint Commission, Lab Services, Medical, Mental Health Services, Multi-Location, Special Hospital</t>
  </si>
  <si>
    <t>THE CORPUS CHRISTI MEDICAL CENTER - THE HEART HOSPITAL</t>
  </si>
  <si>
    <t>7002 WILLIAMS DRIVE</t>
  </si>
  <si>
    <t>THE HEIGHTS HOSPITAL</t>
  </si>
  <si>
    <t>06/13/2005</t>
  </si>
  <si>
    <t>5656 BEE CAVES ROAD   STE M-302</t>
  </si>
  <si>
    <t>THE HOSPITALS OF PROVIDENCE EAST CAMPUS</t>
  </si>
  <si>
    <t>05/06/2008</t>
  </si>
  <si>
    <t>3280 JOE BATTLE BOULEVARD</t>
  </si>
  <si>
    <t>HOPPER, TASHA</t>
  </si>
  <si>
    <t>Diagnostic X-ray, Emergency Department, ESRD-Acute Services, For Profit, General Hospital, Hospital Waiver, Joint Commission, Lab Services, Obstetrics, Surgery</t>
  </si>
  <si>
    <t>THE HOSPITALS OF PROVIDENCE HORIZON CITY CAMPUS</t>
  </si>
  <si>
    <t>08/28/2017</t>
  </si>
  <si>
    <t>13600 HORIZON BOULEVARD SUITE 100</t>
  </si>
  <si>
    <t>LOZANO, ALLIE</t>
  </si>
  <si>
    <t>THE HOSPITALS OF PROVIDENCE MEMORIAL CAMPUS</t>
  </si>
  <si>
    <t>2001 NORTH OREGON STREET</t>
  </si>
  <si>
    <t>ANDERSON, ROB J</t>
  </si>
  <si>
    <t>THE HOSPITALS OF PROVIDENCE NORTHEAST CAMPUS</t>
  </si>
  <si>
    <t>10/08/2018</t>
  </si>
  <si>
    <t>11274 MCCOMBS STREET</t>
  </si>
  <si>
    <t>THE HOSPITALS OF PROVIDENCE SIERRA CAMPUS</t>
  </si>
  <si>
    <t>12/04/1975</t>
  </si>
  <si>
    <t>1625 MEDICAL CENTER DRIVE</t>
  </si>
  <si>
    <t>THE HOSPITALS OF PROVIDENCE SPINE &amp; PAIN MANAGEMENT CENTER</t>
  </si>
  <si>
    <t>02/12/2020</t>
  </si>
  <si>
    <t>1755 CURIE DRIVE SUITE A</t>
  </si>
  <si>
    <t>THE HOSPITALS OF PROVIDENCE TRANSMOUNTAIN CAMPUS</t>
  </si>
  <si>
    <t>11/15/2016</t>
  </si>
  <si>
    <t>2000 TRANSMOUNTAIN RD</t>
  </si>
  <si>
    <t>BYRD, DAVID</t>
  </si>
  <si>
    <t>THE MEDICAL CENTER OF SOUTHEAST TEXAS</t>
  </si>
  <si>
    <t>SNOW, JOSH</t>
  </si>
  <si>
    <t>PO BOX 1648</t>
  </si>
  <si>
    <t>THE PHYSICIANS CENTRE HOSPITAL</t>
  </si>
  <si>
    <t>05/03/2000</t>
  </si>
  <si>
    <t>ENGLE, HAROLD</t>
  </si>
  <si>
    <t>7600 FANNIN STREET</t>
  </si>
  <si>
    <t>BAMBURG, JEANNA</t>
  </si>
  <si>
    <t>802 NORTH MINTER AVENUE</t>
  </si>
  <si>
    <t>P O BOX 729</t>
  </si>
  <si>
    <t>TIRR MEMORIAL HERMANN</t>
  </si>
  <si>
    <t>03/04/2013</t>
  </si>
  <si>
    <t>1333 MOURSUND STREET</t>
  </si>
  <si>
    <t>Comprehensive Medical Rehabilitation, Diagnostic X-ray, Emergency Treatment, Joint Commission, Lab Services, Non Profit, Special Hospital</t>
  </si>
  <si>
    <t>TITUS REGIONAL MEDICAL CENTER</t>
  </si>
  <si>
    <t>MOUNT PLEASANT</t>
  </si>
  <si>
    <t>SCOGGIN, TERRY</t>
  </si>
  <si>
    <t>TMC BEHAVIORAL HEALTH CENTER</t>
  </si>
  <si>
    <t>2601 CORNERSTONE DRIVE</t>
  </si>
  <si>
    <t>TMC BONHAM HOSPITAL</t>
  </si>
  <si>
    <t>504 LIPSCOMB</t>
  </si>
  <si>
    <t>ZERINGUE, CHRIS</t>
  </si>
  <si>
    <t>TOPS SURGICAL SPECIALTY HOSPITAL</t>
  </si>
  <si>
    <t>04/08/1991</t>
  </si>
  <si>
    <t>MAGNESS, JAMES G</t>
  </si>
  <si>
    <t>TOWNSEN MEMORIAL HOSPITAL</t>
  </si>
  <si>
    <t>1475 FM 1960 BYPASS E</t>
  </si>
  <si>
    <t>LE, KENNETH</t>
  </si>
  <si>
    <t>TRUSTPOINT REHABILITATION HOSPITAL OF LUBBOCK</t>
  </si>
  <si>
    <t>06/16/2015</t>
  </si>
  <si>
    <t>4302 PRINCETON STREET</t>
  </si>
  <si>
    <t>HOLSEY, APRIL</t>
  </si>
  <si>
    <t>TYLER CONTINUE CARE HOSPITAL</t>
  </si>
  <si>
    <t>05/14/2004</t>
  </si>
  <si>
    <t>800 E DAWSON 4TH FLOOR</t>
  </si>
  <si>
    <t>HYDE, STEPHANIE</t>
  </si>
  <si>
    <t>TYLER COUNTY HOSPITAL</t>
  </si>
  <si>
    <t>1100 WEST BLUFF STREET</t>
  </si>
  <si>
    <t>WILLIAMS, SONDRA</t>
  </si>
  <si>
    <t>Ctr for Improvement in HealthcareQuality, Diagnostic X-ray, Emergency Department, For Profit, General Hospital, Lab Services, Multi-Location, Surgery</t>
  </si>
  <si>
    <t>UNITED REGIONAL HEALTH CARE SYSTEM</t>
  </si>
  <si>
    <t>01/22/1998</t>
  </si>
  <si>
    <t>COWLING, PHYLLIS</t>
  </si>
  <si>
    <t>UNIVERSITY HOSPITAL</t>
  </si>
  <si>
    <t>11/01/1968</t>
  </si>
  <si>
    <t>4502 MEDICAL DRIVE</t>
  </si>
  <si>
    <t>4502 MEDICAL DRIVE MS-65-1</t>
  </si>
  <si>
    <t>11/10/1977</t>
  </si>
  <si>
    <t>602 INDIANA AVENUE</t>
  </si>
  <si>
    <t>FUNDERBURK, MARK</t>
  </si>
  <si>
    <t>P O BOX 5980</t>
  </si>
  <si>
    <t>Diagnostic X-ray, Emergency Department, ESRD-Acute Services, General Hospital, Lab Services, Non Profit, Obstetrics, Pediatric - 15+ beds, Surgery</t>
  </si>
  <si>
    <t>UNIVERSITY MEDICAL CENTER OF EL PASO</t>
  </si>
  <si>
    <t>03/01/1963</t>
  </si>
  <si>
    <t>CINTRON, R JACOB</t>
  </si>
  <si>
    <t>P O BOX 20009</t>
  </si>
  <si>
    <t>USMD HOSPITAL AT ARLINGTON</t>
  </si>
  <si>
    <t>09/24/2003</t>
  </si>
  <si>
    <t>801 WEST I-20</t>
  </si>
  <si>
    <t>UT HEALTH EAST TEXAS ATHENS HOSPITAL</t>
  </si>
  <si>
    <t>2000 SOUTH PALESTINE STREET</t>
  </si>
  <si>
    <t>UT HEALTH EAST TEXAS CARTHAGE HOSPITAL</t>
  </si>
  <si>
    <t>409 COTTAGE ROAD</t>
  </si>
  <si>
    <t>LEITNER, MARK</t>
  </si>
  <si>
    <t>UT HEALTH EAST TEXAS HENDERSON HOSPITAL</t>
  </si>
  <si>
    <t>300 WILSON STREET</t>
  </si>
  <si>
    <t>UT HEALTH EAST TEXAS JACKSONVILLE HOSPITAL</t>
  </si>
  <si>
    <t>501 SOUTH RAGSDALE STREET</t>
  </si>
  <si>
    <t>HALEY, DELEIGH</t>
  </si>
  <si>
    <t>UT HEALTH EAST TEXAS PITTSBURG HOSPITAL</t>
  </si>
  <si>
    <t>2701 US HIGHWAY 271 NORTH</t>
  </si>
  <si>
    <t>CAYO, GUY</t>
  </si>
  <si>
    <t>UT HEALTH EAST TEXAS QUITMAN HOSPITAL</t>
  </si>
  <si>
    <t>117 N WINNSBORO STREET</t>
  </si>
  <si>
    <t>SMITH, JARED</t>
  </si>
  <si>
    <t>UT HEALTH EAST TEXAS REHABILITATION HOSPITAL</t>
  </si>
  <si>
    <t>701 OLYMPIC PLAZA CIRCLE</t>
  </si>
  <si>
    <t>UT HEALTH EAST TEXAS TYLER REGIONAL HOSPITAL</t>
  </si>
  <si>
    <t>1000 SOUTH BECKHAM AVENUE</t>
  </si>
  <si>
    <t>UVALDE MEMORIAL HOSPITAL</t>
  </si>
  <si>
    <t>1025 GARNER FIELD ROAD</t>
  </si>
  <si>
    <t>APOLINAR, ADAM</t>
  </si>
  <si>
    <t>VAL VERDE  REGIONAL MEDICAL CENTER</t>
  </si>
  <si>
    <t>01/13/1960</t>
  </si>
  <si>
    <t>801 BEDELL AVENUE</t>
  </si>
  <si>
    <t>WALKER, LINDA</t>
  </si>
  <si>
    <t>P O BOX 1527</t>
  </si>
  <si>
    <t>VALLEY BAPTIST MEDICAL CENTER</t>
  </si>
  <si>
    <t>09/01/2011</t>
  </si>
  <si>
    <t>CLINE, MICHAEL</t>
  </si>
  <si>
    <t>VALLEY BAPTIST MEDICAL CENTER - BROWNSVILLE</t>
  </si>
  <si>
    <t>BINGHAM, LESLIE</t>
  </si>
  <si>
    <t>Diagnostic X-ray, Emergency Department, For Profit, General Hospital, Joint Commission, Lab Services, Obstetrics, Pediatric - 15+ beds, Surgery</t>
  </si>
  <si>
    <t>VALLEY BAPTIST MICRO-HOSPITAL WESLACO</t>
  </si>
  <si>
    <t>VALLEY REGIONAL MEDICAL CENTER</t>
  </si>
  <si>
    <t>06/13/1975</t>
  </si>
  <si>
    <t>IRIZARRY, DAVID</t>
  </si>
  <si>
    <t>VIBRA HOSPITAL OF CLEAR LAKE</t>
  </si>
  <si>
    <t>709 MEDICAL CENTER BLVD</t>
  </si>
  <si>
    <t>RODRIGUEZ, AMY</t>
  </si>
  <si>
    <t>VIBRA HOSPITAL OF HOUSTON</t>
  </si>
  <si>
    <t>1300 BINZ</t>
  </si>
  <si>
    <t>VIBRA HOSPITAL OF RICHARDSON</t>
  </si>
  <si>
    <t>05/12/2016</t>
  </si>
  <si>
    <t>401 WEST CAMPBELL ROAD SUITE 300</t>
  </si>
  <si>
    <t>4600 LENA DRIVE</t>
  </si>
  <si>
    <t>TABOR, TAMMIE</t>
  </si>
  <si>
    <t>W J MANGOLD MEMORIAL HOSPITAL</t>
  </si>
  <si>
    <t>320 NORTH MAIN STREET</t>
  </si>
  <si>
    <t>DIFRANCO, VINCENT</t>
  </si>
  <si>
    <t>P O BOX 37</t>
  </si>
  <si>
    <t>Critical Access Hospital, Emergency Department, General Hospital, Lab Services, Non Profit, Surgery</t>
  </si>
  <si>
    <t>WADLEY REGIONAL MEDICAL CENTER</t>
  </si>
  <si>
    <t>03/01/2009</t>
  </si>
  <si>
    <t>1000 PINE</t>
  </si>
  <si>
    <t>GILBERT, THOMAS</t>
  </si>
  <si>
    <t>WARD MEMORIAL HOSPITAL</t>
  </si>
  <si>
    <t>406 SOUTH GARY STREET</t>
  </si>
  <si>
    <t>RODRIGUEZ, LETICIA</t>
  </si>
  <si>
    <t>PO BOX 40</t>
  </si>
  <si>
    <t>WARM SPRINGS REHABILITATION HOSPITAL OF KYLE</t>
  </si>
  <si>
    <t>06/26/2014</t>
  </si>
  <si>
    <t>5980 KYLE PARKWAY</t>
  </si>
  <si>
    <t>HAMILTON, LEE</t>
  </si>
  <si>
    <t>WARM SPRINGS REHABILITATION HOSPITAL OF SAN ANTONIO</t>
  </si>
  <si>
    <t>12/01/2006</t>
  </si>
  <si>
    <t>5101 MEDICAL DRIVE</t>
  </si>
  <si>
    <t>WARM SPRINGS REHABILITATION HOSPITAL OF WESTOVER HILLS</t>
  </si>
  <si>
    <t>04/24/2012</t>
  </si>
  <si>
    <t>10323 STATE HWY 151</t>
  </si>
  <si>
    <t>WEATHERFORD REHABILITATION HOSPITAL LLC</t>
  </si>
  <si>
    <t>10/05/2015</t>
  </si>
  <si>
    <t>LOPEZ, AARON</t>
  </si>
  <si>
    <t>703 EUREKA STREET</t>
  </si>
  <si>
    <t>WESLACO REGIONAL REHABILITATION HOSPITAL</t>
  </si>
  <si>
    <t>02/27/2015</t>
  </si>
  <si>
    <t>906 SOUTH JAMES STREET</t>
  </si>
  <si>
    <t>SCHULTZ, DIANA</t>
  </si>
  <si>
    <t>WHITE ROCK MEDICAL CENTER</t>
  </si>
  <si>
    <t>9440 POPPY DRIVE</t>
  </si>
  <si>
    <t>WILBARGER GENERAL HOSPITAL</t>
  </si>
  <si>
    <t>06/12/1969</t>
  </si>
  <si>
    <t>SIEMERS, THOMAS R</t>
  </si>
  <si>
    <t>920 HILLCREST DRIVE ATTN: ADMINISTRATION DEPT</t>
  </si>
  <si>
    <t>WINKLER COUNTY MEMORIAL HOSPITAL</t>
  </si>
  <si>
    <t>821 JEFFEE DRIVE</t>
  </si>
  <si>
    <t>SERRANO, LORENZO J</t>
  </si>
  <si>
    <t>PO DRAWER H</t>
  </si>
  <si>
    <t>12/12/2001</t>
  </si>
  <si>
    <t>WREN, JASON</t>
  </si>
  <si>
    <t>ARGYLE</t>
  </si>
  <si>
    <t>WOMENS HOSPITAL AT RENAISSANCE</t>
  </si>
  <si>
    <t>09/14/2007</t>
  </si>
  <si>
    <t>Diagnostic X-ray, Emergency Department, For Profit, General Hospital, Joint Commission, Lab Services, Multi-Location, Obstetrics, Physician Owned, Surgery</t>
  </si>
  <si>
    <t>WOODLAND HEIGHTS MEDICAL CENTER</t>
  </si>
  <si>
    <t>505 SOUTH JOHN REDDITT DRIVE</t>
  </si>
  <si>
    <t>505 SOUTH JOHN REDDITT DRIVE ATTN: CEO</t>
  </si>
  <si>
    <t>WOODLANDS SPECIALTY HOSPITAL LLC</t>
  </si>
  <si>
    <t>08/11/2014</t>
  </si>
  <si>
    <t>25440 I 45 NORTH</t>
  </si>
  <si>
    <t>25410 I-45 N SUITE A ATTN: ACCOUNTING DEPARTMENT</t>
  </si>
  <si>
    <t>1200 CARL RAMERT DRIVE</t>
  </si>
  <si>
    <t>BARBER, KAREN</t>
  </si>
  <si>
    <t>77995 4868</t>
  </si>
  <si>
    <t>YOAKUM COUNTY HOSPITAL</t>
  </si>
  <si>
    <t>01/20/1960</t>
  </si>
  <si>
    <t>412 MUSTANG AVENUE</t>
  </si>
  <si>
    <t>MCLARTY, COLLIN</t>
  </si>
  <si>
    <t>P O BOX 1130</t>
  </si>
  <si>
    <t>79323</t>
  </si>
  <si>
    <t xml:space="preserve">MAILING ZIP </t>
  </si>
  <si>
    <t>BEDS</t>
  </si>
  <si>
    <t>ALLEGIANCE BEHAVIORAL HEALTH CENTER OF PLAINVIEW LLC</t>
  </si>
  <si>
    <t>454101</t>
  </si>
  <si>
    <t>09/15/1987</t>
  </si>
  <si>
    <t>2601 DIMMITT ROAD  (4TH FLOOR)</t>
  </si>
  <si>
    <t>RUSSELL, WHITLEE A</t>
  </si>
  <si>
    <t>Emergency Treatment, For Profit, Hospital within a Hospital, Lab Services, Mental Health Services, Psych Hospital</t>
  </si>
  <si>
    <t>ASCENSION SETON SHOAL CREEK</t>
  </si>
  <si>
    <t>454029</t>
  </si>
  <si>
    <t>01/26/1988</t>
  </si>
  <si>
    <t>3501 MILLS AVENUE</t>
  </si>
  <si>
    <t>Chemical Dependency In Patient, Emergency Treatment, Joint Commission, Lab Services, Mental Health Services, Non Profit, Psych Hospital</t>
  </si>
  <si>
    <t>AUSTIN OAKS HOSPITAL</t>
  </si>
  <si>
    <t>454121</t>
  </si>
  <si>
    <t>04/23/1980</t>
  </si>
  <si>
    <t>1407 WEST STASSNEY LANE</t>
  </si>
  <si>
    <t>KELLY, STEVE</t>
  </si>
  <si>
    <t>Chemical Dependency In Patient, Emergency Treatment, For Profit, Joint Commission, Lab Services, Mental Health Services, Psych Hospital</t>
  </si>
  <si>
    <t>BEHAVIORAL HOSPITAL OF BELLAIRE</t>
  </si>
  <si>
    <t>454107</t>
  </si>
  <si>
    <t>01/01/1993</t>
  </si>
  <si>
    <t>5314 DASHWOOD SUITE 200 &amp; 300</t>
  </si>
  <si>
    <t>TEJEDA-BLANCO, AMANDA</t>
  </si>
  <si>
    <t>PO BOX 3215</t>
  </si>
  <si>
    <t>Chemical Dependency In Patient, Emergency Treatment, For Profit, Lab Services, Mental Health Services, Psych Hospital</t>
  </si>
  <si>
    <t>CANYON CREEK BEHAVIORAL HEALTH</t>
  </si>
  <si>
    <t>454152</t>
  </si>
  <si>
    <t>12/22/1987</t>
  </si>
  <si>
    <t>1201 CANYON CREEK DRIVE</t>
  </si>
  <si>
    <t>CARD, JENNIFER</t>
  </si>
  <si>
    <t>Emergency Treatment, For Profit, Joint Commission, Lab Services, Mental Health Services, Psych Hospital</t>
  </si>
  <si>
    <t>CARROLLTON SPRINGS</t>
  </si>
  <si>
    <t>454119</t>
  </si>
  <si>
    <t>12/23/1986</t>
  </si>
  <si>
    <t>2225 PARKER ROAD</t>
  </si>
  <si>
    <t>FISHER, JOHN</t>
  </si>
  <si>
    <t>CARRUS BEHAVIORAL HOSPITAL</t>
  </si>
  <si>
    <t>454153</t>
  </si>
  <si>
    <t>06/01/1986</t>
  </si>
  <si>
    <t>1724 W US HIGHWAY 82 SUITE 200</t>
  </si>
  <si>
    <t>NACHIMUTHU, ANBARASU</t>
  </si>
  <si>
    <t>CEDAR CREST HOSPITAL</t>
  </si>
  <si>
    <t>454114</t>
  </si>
  <si>
    <t>05/06/1971</t>
  </si>
  <si>
    <t>3500 I-H 35 SOUTH</t>
  </si>
  <si>
    <t>BELTON</t>
  </si>
  <si>
    <t>BLAKEMORE, CAANAN</t>
  </si>
  <si>
    <t>CLARITY CHILD GUIDANCE CENTER</t>
  </si>
  <si>
    <t>06/10/1986</t>
  </si>
  <si>
    <t>8535 TOM SLICK DRIVE</t>
  </si>
  <si>
    <t>KNUDSEN, JESSICA</t>
  </si>
  <si>
    <t>8535 TOM SLICK DRIVE ATTN: EXECUTIVE ADMINISTRATION</t>
  </si>
  <si>
    <t>Emergency Treatment, Lab Services, Mental Health Services, Non Profit, Psych Hospital</t>
  </si>
  <si>
    <t>CROSS CREEK HOSPITAL</t>
  </si>
  <si>
    <t>454133</t>
  </si>
  <si>
    <t>12/15/1969</t>
  </si>
  <si>
    <t>8402 CROSS PARK DRIVE</t>
  </si>
  <si>
    <t>MCKENNERY, KAY</t>
  </si>
  <si>
    <t>Chemical Dependency In Patient, Chemical Dependency Out Patient, Emergency Treatment, For Profit, Joint Commission, Lab Services, Mental Health Services, Psych Hospital</t>
  </si>
  <si>
    <t>CYPRESS CREEK HOSPITAL</t>
  </si>
  <si>
    <t>454108</t>
  </si>
  <si>
    <t>03/27/1996</t>
  </si>
  <si>
    <t>17750 CALI DRIVE</t>
  </si>
  <si>
    <t>VAIL, AMANDA</t>
  </si>
  <si>
    <t>DALLAS BEHAVIORAL HEALTHCARE HOSPITAL LLC</t>
  </si>
  <si>
    <t>454126</t>
  </si>
  <si>
    <t>01/27/2005</t>
  </si>
  <si>
    <t>800 KIRNWOOD DR</t>
  </si>
  <si>
    <t>MATUSIAK, MATTHEW</t>
  </si>
  <si>
    <t>EATING RECOVERY CENTER</t>
  </si>
  <si>
    <t>09/07/2005</t>
  </si>
  <si>
    <t>4708 ALLIANCE BOULEVARD THIRD FLOOR</t>
  </si>
  <si>
    <t>STEINFORT, REBECCA</t>
  </si>
  <si>
    <t>4716 ALLIANCE BOULEVARD SUITE 400</t>
  </si>
  <si>
    <t>EATING RECOVERY CENTER - LEGACY</t>
  </si>
  <si>
    <t>02/08/2005</t>
  </si>
  <si>
    <t>5120 LEGACY DRIVE</t>
  </si>
  <si>
    <t>Emergency Treatment, For Profit, Joint Commission, Lab Services, Mental Health Services, Multi-Location, Psych Hospital</t>
  </si>
  <si>
    <t>EL PASO BEHAVIORAL HEALTH SYSTEM</t>
  </si>
  <si>
    <t>454109</t>
  </si>
  <si>
    <t>03/31/2005</t>
  </si>
  <si>
    <t>1900 DENVER AVENUE</t>
  </si>
  <si>
    <t>CARDOZA, PHUONG</t>
  </si>
  <si>
    <t>GEORGETOWN BEHAVIORAL HEALTH INSTITUTE LLC</t>
  </si>
  <si>
    <t>454129</t>
  </si>
  <si>
    <t>07/03/2006</t>
  </si>
  <si>
    <t>3101 S AUSTIN AVE</t>
  </si>
  <si>
    <t>OCHOA, MONICA</t>
  </si>
  <si>
    <t>GLEN OAKS HOSPITAL</t>
  </si>
  <si>
    <t>454050</t>
  </si>
  <si>
    <t>11/19/2007</t>
  </si>
  <si>
    <t>301 EAST DIVISION STREET</t>
  </si>
  <si>
    <t>VERBEKE, LORI</t>
  </si>
  <si>
    <t>HAVEN BEHAVIORAL HOSPITAL OF FRISCO</t>
  </si>
  <si>
    <t>454134</t>
  </si>
  <si>
    <t>01/01/2009</t>
  </si>
  <si>
    <t>5680 FRISCO SQUARE BLVD SUITE 3000</t>
  </si>
  <si>
    <t>SANNUTO, JOHN</t>
  </si>
  <si>
    <t>HICKORY TRAIL HOSPITAL</t>
  </si>
  <si>
    <t>454065</t>
  </si>
  <si>
    <t>08/16/2010</t>
  </si>
  <si>
    <t>2000 N  OLD HICKORY TRAIL</t>
  </si>
  <si>
    <t>BAKER, JEFFREY</t>
  </si>
  <si>
    <t>HOUSTON BEHAVIORAL HEALTHCARE HOSPITAL LLC</t>
  </si>
  <si>
    <t>454135</t>
  </si>
  <si>
    <t>02/07/2011</t>
  </si>
  <si>
    <t>2801 GESSNER ROAD</t>
  </si>
  <si>
    <t>FLORES, ADRIAN</t>
  </si>
  <si>
    <t>KINGWOOD PINES HOSPITAL</t>
  </si>
  <si>
    <t>454103</t>
  </si>
  <si>
    <t>09/22/2011</t>
  </si>
  <si>
    <t>2001 LADBROOK DRIVE</t>
  </si>
  <si>
    <t>WILLIAMS, KRISTIN</t>
  </si>
  <si>
    <t>LAUREL RIDGE TREATMENT CENTER</t>
  </si>
  <si>
    <t>454060</t>
  </si>
  <si>
    <t>11/03/2011</t>
  </si>
  <si>
    <t>17720 CORPORATE WOODS DRIVE</t>
  </si>
  <si>
    <t>CUELLAR, JACOB</t>
  </si>
  <si>
    <t>LONE STAR BEHAVIORAL HEALTH CYPRESS</t>
  </si>
  <si>
    <t>454118</t>
  </si>
  <si>
    <t>01/19/2012</t>
  </si>
  <si>
    <t>16303 GRANT ROAD</t>
  </si>
  <si>
    <t>INGRAM, NATHAM</t>
  </si>
  <si>
    <t>MEDICAL BEHAVIORAL HOSPITAL OF CLEAR LAKE</t>
  </si>
  <si>
    <t>454151</t>
  </si>
  <si>
    <t>16850 BUCCANEER LANE</t>
  </si>
  <si>
    <t>SANTONI, STEPHANIE</t>
  </si>
  <si>
    <t>MEDICAL CITY GREEN OAKS HOSPITAL</t>
  </si>
  <si>
    <t>454094</t>
  </si>
  <si>
    <t>02/04/2013</t>
  </si>
  <si>
    <t>7808 CLODUS FIELDS DRIVE</t>
  </si>
  <si>
    <t>KARLIX, KRYSLA</t>
  </si>
  <si>
    <t>MESA SPRINGS</t>
  </si>
  <si>
    <t>454124</t>
  </si>
  <si>
    <t>05/29/2013</t>
  </si>
  <si>
    <t>5560 MESA SPRINGS DRIVE</t>
  </si>
  <si>
    <t>SCHMIDT, BARBARA</t>
  </si>
  <si>
    <t>MILLWOOD HOSPITAL</t>
  </si>
  <si>
    <t>454012</t>
  </si>
  <si>
    <t>11/12/2013</t>
  </si>
  <si>
    <t>1011 NORTH COOPER STREET</t>
  </si>
  <si>
    <t>FOUCH, LOREN</t>
  </si>
  <si>
    <t>MISSION RESILIENCY AT LAUREL RIDGE TREATMENT CENTER</t>
  </si>
  <si>
    <t>01/02/2014</t>
  </si>
  <si>
    <t>17903 CORPORATE WOODS DRIVE</t>
  </si>
  <si>
    <t>Chemical Dependency In Patient, Emergency Treatment, For Profit, Joint Commission, Lab Services, Mental Health Services, Multi-Location, Psych Hospital</t>
  </si>
  <si>
    <t>MONTGOMERY COUNTY MENTAL HEALTH TREATMENT FACILITY</t>
  </si>
  <si>
    <t>01/03/2014</t>
  </si>
  <si>
    <t>700 HILBIG ROAD</t>
  </si>
  <si>
    <t>KEOUGH, MARK</t>
  </si>
  <si>
    <t>OCEANS BEHAVIORAL HOSPITAL OF ABILENE</t>
  </si>
  <si>
    <t>454122</t>
  </si>
  <si>
    <t>02/18/2014</t>
  </si>
  <si>
    <t>4225 WOODS PLACE</t>
  </si>
  <si>
    <t>TARANTINO, LAURA</t>
  </si>
  <si>
    <t>3905 HEDGCOXE RD UNIT 250249</t>
  </si>
  <si>
    <t>OCEANS BEHAVIORAL HOSPITAL OF AMARILLO</t>
  </si>
  <si>
    <t>454154</t>
  </si>
  <si>
    <t>05/01/2014</t>
  </si>
  <si>
    <t>7501 WALLACE BLVD STE 200</t>
  </si>
  <si>
    <t>3905 HEDGCOXE ROAD UNIT 250249</t>
  </si>
  <si>
    <t>Emergency Treatment, For Profit, Hospital within a Hospital, Joint Commission, Lab Services, Mental Health Services, Psych Hospital</t>
  </si>
  <si>
    <t>OCEANS BEHAVIORAL HOSPITAL OF CORPUS CHRISTI</t>
  </si>
  <si>
    <t>04/30/2014</t>
  </si>
  <si>
    <t>600 ELIZABETH ST 5 EAST</t>
  </si>
  <si>
    <t>OCEANS BEHAVIORAL HOSPITAL OF KATY</t>
  </si>
  <si>
    <t>454136</t>
  </si>
  <si>
    <t>11/20/2014</t>
  </si>
  <si>
    <t>455 PARK GROVE LANE</t>
  </si>
  <si>
    <t>TARANTINO, LAURA F</t>
  </si>
  <si>
    <t>OCEANS BEHAVIORAL HOSPITAL OF LONGVIEW</t>
  </si>
  <si>
    <t>454117</t>
  </si>
  <si>
    <t>09/26/2014</t>
  </si>
  <si>
    <t>615 CLINIC DRIVE</t>
  </si>
  <si>
    <t>OCEANS BEHAVIORAL HOSPITAL OF LUBBOCK</t>
  </si>
  <si>
    <t>4202 PRINCETON STREET</t>
  </si>
  <si>
    <t>Emergency Treatment, For Profit, Lab Services, Mental Health Services, Psych Hospital</t>
  </si>
  <si>
    <t>OCEANS BEHAVIORAL HOSPITAL OF LUFKIN</t>
  </si>
  <si>
    <t>454123</t>
  </si>
  <si>
    <t>02/25/2015</t>
  </si>
  <si>
    <t>302 GOBBLERS KNOB RD</t>
  </si>
  <si>
    <t>OCEANS BEHAVIORAL HOSPITAL OF PASADENA</t>
  </si>
  <si>
    <t>454147</t>
  </si>
  <si>
    <t>02/11/2015</t>
  </si>
  <si>
    <t>4001 PRESTON AVENUE STE 150</t>
  </si>
  <si>
    <t>OCEANS BEHAVIORAL HOSPITAL OF THE PERMIAN BASIN</t>
  </si>
  <si>
    <t>454110</t>
  </si>
  <si>
    <t>01/13/2016</t>
  </si>
  <si>
    <t>3300 SOUTH F.M. 1788</t>
  </si>
  <si>
    <t>Emergency Treatment, For Profit, Joint Commission, Lab Services, Mental Health Services, Pending Action, Psych Hospital</t>
  </si>
  <si>
    <t>OCEANS BEHAVIORAL HOSPITAL OF WACO</t>
  </si>
  <si>
    <t>454150</t>
  </si>
  <si>
    <t>08/02/2016</t>
  </si>
  <si>
    <t>5931 CROSSLAKE PARKWAY</t>
  </si>
  <si>
    <t>THIND, KULRAJ</t>
  </si>
  <si>
    <t>PALMS BEHAVIORAL HEALTH</t>
  </si>
  <si>
    <t>454141</t>
  </si>
  <si>
    <t>10/18/2016</t>
  </si>
  <si>
    <t>613 VICTORIA LANE</t>
  </si>
  <si>
    <t>TURNER, BRENT</t>
  </si>
  <si>
    <t>PERIMETER BEHAVIORAL HOSPITAL OF ARLINGTON</t>
  </si>
  <si>
    <t>454148</t>
  </si>
  <si>
    <t>11/30/2016</t>
  </si>
  <si>
    <t>7000 US HIGHWAY 287</t>
  </si>
  <si>
    <t>PERIMETER BEHAVIORAL HOSPITAL OF DALLAS</t>
  </si>
  <si>
    <t>454149</t>
  </si>
  <si>
    <t>2696 WEST WALNUT STREET</t>
  </si>
  <si>
    <t>GARLAND</t>
  </si>
  <si>
    <t>SOMERS, SUSAN</t>
  </si>
  <si>
    <t>RED RIVER HOSPITAL</t>
  </si>
  <si>
    <t>454018</t>
  </si>
  <si>
    <t>1500 - 1505 8TH STREET</t>
  </si>
  <si>
    <t>ALVAREZ, MARIE</t>
  </si>
  <si>
    <t>1505 8TH STREET</t>
  </si>
  <si>
    <t>RIO VISTA BEHAVIORAL HEALTH</t>
  </si>
  <si>
    <t>454146</t>
  </si>
  <si>
    <t>05/03/2018</t>
  </si>
  <si>
    <t>1390 NORTHWESTERN DRIVE</t>
  </si>
  <si>
    <t>RIVER CREST HOSPITAL</t>
  </si>
  <si>
    <t>454064</t>
  </si>
  <si>
    <t>01/31/2019</t>
  </si>
  <si>
    <t>1636 HUNTERS GLEN ROAD</t>
  </si>
  <si>
    <t>Chemical Dependency In Patient, Emergency Treatment, For Profit, Joint Commission, Lab Services, Mental Health Services, Pending Action, Psych Hospital</t>
  </si>
  <si>
    <t>ROCK SPRINGS</t>
  </si>
  <si>
    <t>454127</t>
  </si>
  <si>
    <t>01/15/2019</t>
  </si>
  <si>
    <t>700 SOUTHEAST INNER LOOP</t>
  </si>
  <si>
    <t>PUCKETT, MARK</t>
  </si>
  <si>
    <t>SAN ANTONIO BEHAVIORAL HEALTHCARE HOSPITAL, LLC</t>
  </si>
  <si>
    <t>454132</t>
  </si>
  <si>
    <t>10/04/2019</t>
  </si>
  <si>
    <t>8550 HUEBNER ROAD</t>
  </si>
  <si>
    <t>ARABIT, ALEEN</t>
  </si>
  <si>
    <t>SUN BEHAVIORAL HOUSTON</t>
  </si>
  <si>
    <t>454139</t>
  </si>
  <si>
    <t>08/21/2019</t>
  </si>
  <si>
    <t>7601 FANNIN</t>
  </si>
  <si>
    <t>FRANCOIS, BRENNAN</t>
  </si>
  <si>
    <t>SUNRISE CANYON</t>
  </si>
  <si>
    <t>454093</t>
  </si>
  <si>
    <t>02/18/2020</t>
  </si>
  <si>
    <t>1950 ASPEN AVENUE</t>
  </si>
  <si>
    <t>LAWSON, BETH</t>
  </si>
  <si>
    <t>PO BOX 2828</t>
  </si>
  <si>
    <t>Emergency Treatment, Joint Commission, Lab Services, Mental Health Services, Non Profit, Psych Hospital</t>
  </si>
  <si>
    <t>TEXAS HEALTH SEAY BEHAVIORAL HEALTH HOSPITAL</t>
  </si>
  <si>
    <t>01/27/2020</t>
  </si>
  <si>
    <t>6110 WEST PARKER ROAD</t>
  </si>
  <si>
    <t>TEXAS HEALTH SPRINGWOOD BEHAVIORAL HEALTH HOSPITAL</t>
  </si>
  <si>
    <t>09/28/2020</t>
  </si>
  <si>
    <t>2717 TIBBETS DRIVE</t>
  </si>
  <si>
    <t>SHELTON, JARED</t>
  </si>
  <si>
    <t>2717 TIBBETS DRIVE ATTN: ADMINISTRATOR</t>
  </si>
  <si>
    <t>06/16/2020</t>
  </si>
  <si>
    <t>1106 WEST DITTMAR BUILDING 15</t>
  </si>
  <si>
    <t>PO BOX 150459</t>
  </si>
  <si>
    <t>THE MENNINGER CLINIC</t>
  </si>
  <si>
    <t>07/01/2020</t>
  </si>
  <si>
    <t>12301 MAIN</t>
  </si>
  <si>
    <t>COLOMBO, ARMANDO</t>
  </si>
  <si>
    <t>Chemical Dependency In Patient, Emergency Treatment, Joint Commission, Lab Services, Mental Health Services, Non Profit, Pending Action, Psych Hospital</t>
  </si>
  <si>
    <t>UNIVERSITY BEHAVIORAL HEALTH OF DENTON</t>
  </si>
  <si>
    <t>454104</t>
  </si>
  <si>
    <t>2026 WEST UNIVERSITY</t>
  </si>
  <si>
    <t>MORRELL, JEFFERY</t>
  </si>
  <si>
    <t>VOYAGES BEHAVIORAL HEALTH OF CONROE</t>
  </si>
  <si>
    <t>10/09/2020</t>
  </si>
  <si>
    <t>1317 S LOOP 336 W</t>
  </si>
  <si>
    <t>WILFER, JAMES</t>
  </si>
  <si>
    <t>VOYAGES BEHAVIORAL HEALTH OF SUGAR LAND</t>
  </si>
  <si>
    <t>11/19/2020</t>
  </si>
  <si>
    <t>11931 HIGHWAY 6 SOUTH</t>
  </si>
  <si>
    <t>PORTER, BRUCE</t>
  </si>
  <si>
    <t>WELLBRIDGE HEALTHCARE FORT WORTH</t>
  </si>
  <si>
    <t>454128</t>
  </si>
  <si>
    <t>12/29/2020</t>
  </si>
  <si>
    <t>6200 OVERTON RIDGE BLVD</t>
  </si>
  <si>
    <t>RAINS, RONALD</t>
  </si>
  <si>
    <t>WELLBRIDGE HEALTHCARE GREATER DALLAS</t>
  </si>
  <si>
    <t>454130</t>
  </si>
  <si>
    <t>11/09/2022</t>
  </si>
  <si>
    <t>4301 MAPLESHADE LANE</t>
  </si>
  <si>
    <t>GILL, BRIAN</t>
  </si>
  <si>
    <t>WEST OAKS HOSPITAL</t>
  </si>
  <si>
    <t>454026</t>
  </si>
  <si>
    <t>09/08/2022</t>
  </si>
  <si>
    <t>6500 HORNWOOD DRIVE</t>
  </si>
  <si>
    <t>SACRISTE, ASHLEY</t>
  </si>
  <si>
    <t>WESTPARK SPRINGS</t>
  </si>
  <si>
    <t>454131</t>
  </si>
  <si>
    <t>01/23/2023</t>
  </si>
  <si>
    <t>6902 S PEEK ROAD</t>
  </si>
  <si>
    <t>DOWERS, CHRISTOPHER</t>
  </si>
  <si>
    <t>WOODLAND SPRINGS</t>
  </si>
  <si>
    <t>04/25/2023</t>
  </si>
  <si>
    <t>15860 OLD CONROE ROAD</t>
  </si>
  <si>
    <t>DULFER, ALISON</t>
  </si>
  <si>
    <t>Average Beds per Population, If there are beds</t>
  </si>
  <si>
    <t>Row Labels</t>
  </si>
  <si>
    <t>Sum of PSYCH BEDS</t>
  </si>
  <si>
    <t>Population</t>
  </si>
  <si>
    <t>Beds to Population</t>
  </si>
  <si>
    <t>Below Average?</t>
  </si>
  <si>
    <t>Grand Total</t>
  </si>
  <si>
    <t>Yes</t>
  </si>
  <si>
    <t>Non-Profit?</t>
  </si>
  <si>
    <t>No</t>
  </si>
  <si>
    <t>INTERMEDIATE CARE BEDS</t>
  </si>
  <si>
    <t>11/30/2026</t>
  </si>
  <si>
    <t>01/31/2026</t>
  </si>
  <si>
    <t>DOUGLAS, CHRISTOPHER</t>
  </si>
  <si>
    <t>11/30/2025</t>
  </si>
  <si>
    <t>O&amp;apos;SULLIVAN, COLIN</t>
  </si>
  <si>
    <t>09/30/2026</t>
  </si>
  <si>
    <t>08/31/2026</t>
  </si>
  <si>
    <t>AHS SHERMAN MEDICAL CENTER</t>
  </si>
  <si>
    <t>12/31/2025</t>
  </si>
  <si>
    <t>01/01/2024</t>
  </si>
  <si>
    <t>500 N HIGHLAND AVENUE</t>
  </si>
  <si>
    <t>SARIAN, MIKE</t>
  </si>
  <si>
    <t>505 N BRAND BLVD SUITE 1110</t>
  </si>
  <si>
    <t>GLENDALE</t>
  </si>
  <si>
    <t>CA</t>
  </si>
  <si>
    <t>04/30/2026</t>
  </si>
  <si>
    <t>Diagnostic X-ray, ED staffing &amp; exterior emergency signage, Emergency Treatment, For Profit, General Hospital, Lab Services, Multi-Location, Surgery</t>
  </si>
  <si>
    <t>AMARILLO NORTH TEXAS EMERGENCY CENTER LLC</t>
  </si>
  <si>
    <t>06/01/2023</t>
  </si>
  <si>
    <t>LISOVICZ, JASON</t>
  </si>
  <si>
    <t>AMARILLO REHABILITATION HOSPITAL</t>
  </si>
  <si>
    <t>11/01/2023</t>
  </si>
  <si>
    <t>7200 SW 9TH AVE</t>
  </si>
  <si>
    <t>700 17TH STREET SUITE 205</t>
  </si>
  <si>
    <t>MODESTO</t>
  </si>
  <si>
    <t>Comprehensive Medical Rehabilitation, Diagnostic X-ray, Emergency Treatment, For Profit, Joint Commission, Lab Services, Physician Owned, Special Hospital</t>
  </si>
  <si>
    <t>Diagnostic X-ray, ED staffing &amp; exterior emergency signage, Emergency Treatment, For Profit, General Hospital, Joint Commission, Lab Services, Physician Owned, Surgery</t>
  </si>
  <si>
    <t>03/31/2026</t>
  </si>
  <si>
    <t>06/30/2026</t>
  </si>
  <si>
    <t>Ctr for Improvement in HealthcareQuality, Diagnostic X-ray, Emergency Treatment, For Profit, Lab Services, Long-Term Acute Care, Medical, Mental Health Services, Physician Owned, Special Hospital</t>
  </si>
  <si>
    <t>BANDERA FAMILY HOSPITAL LLC</t>
  </si>
  <si>
    <t>02/28/2026</t>
  </si>
  <si>
    <t>02/01/2024</t>
  </si>
  <si>
    <t>8703 BANDERA RD</t>
  </si>
  <si>
    <t>PO BOX 1747</t>
  </si>
  <si>
    <t>Comprehensive Medical Rehabilitation, Ctr for Improvement in HealthcareQuality, Emergency Department, ESRD-Acute Services, General Hospital, Lab Services, Non Profit, Obstetrics, Pediatric - 15+ beds, Surgery</t>
  </si>
  <si>
    <t>Chemical Dependency In Patient, Chemical Dependency Out Patient, Ctr for Improvement in HealthcareQuality, Diagnostic X-ray, Emergency Treatment, Lab Services, Mental Health Services, Multi-Location, Non Profit, Special Hospital</t>
  </si>
  <si>
    <t>8230 NORTH 1604 WEST SUITE 100</t>
  </si>
  <si>
    <t>806 CUPPLES ROAD SUITE 100</t>
  </si>
  <si>
    <t>25615 NORTH US HIGHWAY 281 SUITE 100</t>
  </si>
  <si>
    <t>16977 I-35 NORTH SUITE 100</t>
  </si>
  <si>
    <t>16088 SAN PEDRO SUITE 101</t>
  </si>
  <si>
    <t>10811 TOWN CENTER DRIVE SUITE 100</t>
  </si>
  <si>
    <t>7719 IH 35 SOUTH SUITE 100</t>
  </si>
  <si>
    <t>05/31/2026</t>
  </si>
  <si>
    <t>Diagnostic X-ray, Emergency Department, ESRD-Acute Services, General Hospital, Hospital at Home, Joint Commission, Lab Services, Non Profit, Obstetrics, Surgery</t>
  </si>
  <si>
    <t>Diagnostic X-ray, Emergency Treatment, ESRD-Acute Services, Lab Services, Long-Term Acute Care, Medical, Non Profit, Skilled Nursing Facility, Special Hospital</t>
  </si>
  <si>
    <t>12/31/2026</t>
  </si>
  <si>
    <t>Diagnostic X-ray, ED staffing &amp; exterior emergency signage, Emergency Treatment, For Profit, General Hospital, Lab Services, Physician Owned, Surgery</t>
  </si>
  <si>
    <t>Diagnostic X-ray, ED staffing &amp; exterior emergency signage, Emergency Treatment, For Profit, General Hospital, Hospital Waiver, Joint Commission, Lab Services, Multi-Location, Surgery</t>
  </si>
  <si>
    <t>PATAK, DARRELL</t>
  </si>
  <si>
    <t>Critical Access Hospital, Diagnostic X-ray, Emergency Department, General Hospital, Joint Commission, Lab Services, Non Profit, Obstetrics, Surgery</t>
  </si>
  <si>
    <t>LANCASTER, CHRIS</t>
  </si>
  <si>
    <t>Comprehensive Rehab Services, Diagnostic X-ray, Emergency Department, ESRD-Acute Services, General Hospital, Hospital at Home, Joint Commission, Lab Services, Non Profit, Obstetrics, Surgery</t>
  </si>
  <si>
    <t>Diagnostic X-ray, Emergency Department, ESRD-Acute Services, General Hospital, Hospital at Home, Lab Services, Non Profit, Obstetrics, Surgery</t>
  </si>
  <si>
    <t>Diagnostic X-ray, Emergency Department, General Hospital, Hospital Waiver, Joint Commission, Lab Services, Non Profit, Surgery</t>
  </si>
  <si>
    <t>Diagnostic X-ray, Emergency Department, ESRD-Acute Services, General Hospital, Hospital at Home, Joint Commission, Lab Services, Non Profit, Surgery</t>
  </si>
  <si>
    <t>DEEB, JASON</t>
  </si>
  <si>
    <t>Diagnostic X-ray, Emergency Department, ESRD-Acute Services, For Profit, General Hospital, Joint Commission, Lab Services, Physician Owned, Surgery</t>
  </si>
  <si>
    <t>BAYS, BRANDON</t>
  </si>
  <si>
    <t>CASTANEDA, TREVOR</t>
  </si>
  <si>
    <t>10/31/2026</t>
  </si>
  <si>
    <t>Diagnostic X-ray, Emergency Department, ESRD-Acute Services, General Hospital, Hospital at Home, Hospital Waiver, Joint Commission, Lab Services, Non Profit, Obstetrics, Surgery</t>
  </si>
  <si>
    <t>Diagnostic X-ray, ED staffing &amp; exterior emergency signage, Emergency Treatment, General Hospital, Joint Commission, Lab Services, Multi-Location, Non Profit, Surgery</t>
  </si>
  <si>
    <t>HOWARD, STACEY</t>
  </si>
  <si>
    <t>Det Norske Veritas Healthcare, Diagnostic X-ray, ED staffing &amp; exterior emergency signage, Emergency Treatment, For Profit, General Hospital, Lab Services, Physician Owned, Surgery</t>
  </si>
  <si>
    <t>Diagnostic X-ray, ED staffing &amp; exterior emergency signage, Emergency Treatment, ESRD-Acute Services, For Profit, General Hospital, Hospital within a Hospital, Joint Commission, Lab Services, Multi-Location, Physician Owned, Surgery</t>
  </si>
  <si>
    <t>LEMBCKE, BRADLEY</t>
  </si>
  <si>
    <t>Comprehensive Medical Rehabilitation, Diagnostic X-ray, Emergency Department, General Hospital, Lab Services, Multi-Location, Non Profit, Surgery</t>
  </si>
  <si>
    <t>Diagnostic X-ray, Emergency Department, General Hospital, Hospital at Home, Joint Commission, Lab Services, Non Profit, Obstetrics, Surgery</t>
  </si>
  <si>
    <t>BARRETT, JASON</t>
  </si>
  <si>
    <t>07/31/2026</t>
  </si>
  <si>
    <t>LEE, JAMES</t>
  </si>
  <si>
    <t>KISER, GREGORY</t>
  </si>
  <si>
    <t>Critical Access Hospital, Diagnostic X-ray, Emergency Department, For Profit, General Hospital, Joint Commission, Lab Services, Obstetrics, Surgery</t>
  </si>
  <si>
    <t>O&amp;apos;REAR, CALEB</t>
  </si>
  <si>
    <t>04/22/2024</t>
  </si>
  <si>
    <t>707 WOOD STREET</t>
  </si>
  <si>
    <t>MCCABE, RHONDA</t>
  </si>
  <si>
    <t>LUKE, LESLIE PAUL</t>
  </si>
  <si>
    <t>HUGHSON, AMY</t>
  </si>
  <si>
    <t>Comprehensive Medical Rehabilitation, Diagnostic X-ray, Emergency Department, ESRD-Acute Services, General Hospital, Lab Services, Non Profit, Surgery</t>
  </si>
  <si>
    <t>CHI ST LUKES HEALTH MEMORIAL LIVINGSTON</t>
  </si>
  <si>
    <t>1935 MEDICAL DISTRICT DRIVE MAILSTOP ST8.03</t>
  </si>
  <si>
    <t>Children&amp;apos;s Hospital, Diagnostic X-ray, Emergency Department, ESRD-Acute Services, General Hospital, Joint Commission, Lab Services, Non Profit, Pediatric - 15+ beds, Surgery</t>
  </si>
  <si>
    <t>Children&amp;apos;s Hospital, Diagnostic X-ray, Emergency Department, ESRD-Acute Services, General Hospital, Joint Commission, Lab Services, Non Profit, Obstetrics, Pediatric - 15+ beds, Surgery</t>
  </si>
  <si>
    <t>CHRISTUS GOOD SHEPHERD HOSPITAL - NORTHPARK</t>
  </si>
  <si>
    <t>01/16/2024</t>
  </si>
  <si>
    <t>323 E HAWKINS PKWY</t>
  </si>
  <si>
    <t>HANCOCK, NORMAN TODD</t>
  </si>
  <si>
    <t>Comprehensive Medical Rehabilitation, Diagnostic X-ray, Emergency Department, ESRD-Acute Services, General Hospital, Lab Services, Non Profit, Obstetrics, Pediatric - 15+ beds, Surgery</t>
  </si>
  <si>
    <t>Comprehensive Rehab Services, Diagnostic X-ray, Emergency Department, ESRD-Acute Services, General Hospital, Lab Services, Multi-Location, Non Profit, Obstetrics, Surgery</t>
  </si>
  <si>
    <t>CHRISTUS HOSPITAL - ORANGE</t>
  </si>
  <si>
    <t>01/08/2024</t>
  </si>
  <si>
    <t>6901 MEDICAL CENTER DR STE 100</t>
  </si>
  <si>
    <t>ORANGE</t>
  </si>
  <si>
    <t>LOFQUIST, BARRY</t>
  </si>
  <si>
    <t>WICKLUND, GRANT</t>
  </si>
  <si>
    <t>100 NE LOOP 410 SUITE 800 ATTN: ADMINISTRATION</t>
  </si>
  <si>
    <t>Comprehensive Rehab Services, Diagnostic X-ray, Emergency Department, General Hospital, Lab Services, Non Profit, Surgery</t>
  </si>
  <si>
    <t>MORIN, RICHARD</t>
  </si>
  <si>
    <t>Diagnostic X-ray, Emergency Department, General Hospital, Lab Services, Mental Health Services, Multi-Location, Non Profit, Surgery</t>
  </si>
  <si>
    <t>Diagnostic X-ray, ED staffing &amp; exterior emergency signage, Emergency Department, General Hospital, Joint Commission, Lab Services, Multi-Location, Non Profit, Surgery</t>
  </si>
  <si>
    <t>Diagnostic X-ray, Emergency Department, ESRD-Acute Services, General Hospital, Hospital Waiver, Lab Services, Non Profit, Obstetrics, Pediatric - 15+ beds, Skilled Nursing Facility, Surgery</t>
  </si>
  <si>
    <t>KOULOVATOS, JAMES</t>
  </si>
  <si>
    <t>CLEARSKY REHABILITATION HOSPITAL OF BAYTOWN LLC</t>
  </si>
  <si>
    <t>02/28/2024</t>
  </si>
  <si>
    <t>150 BLUE HERON PKWY</t>
  </si>
  <si>
    <t>CLEVELAND EMERGENCY HOSPITAL</t>
  </si>
  <si>
    <t>TROXELL, LARRY G</t>
  </si>
  <si>
    <t>Comprehensive Medical Rehabilitation, Diagnostic X-ray, Emergency Department, ESRD-Acute Services, General Hospital, Hospital Waiver, Joint Commission, Lab Services, Mental Health Services, Non Profit, Pediatric - 15+ beds, Surgery</t>
  </si>
  <si>
    <t>RAMSEY, BOBBY RANCE</t>
  </si>
  <si>
    <t>ROBERTS, MARK</t>
  </si>
  <si>
    <t>Critical Access Hospital, Diagnostic X-ray, Emergency Department, ESRD-Acute Services, General Hospital, Joint Commission, Lab Services, Non Profit, Surgery</t>
  </si>
  <si>
    <t>KIRKHAM, BRETT</t>
  </si>
  <si>
    <t>MESSER, ADAM</t>
  </si>
  <si>
    <t>Diagnostic X-ray, Emergency Department, For Profit, General Hospital, Joint Commission, Lab Services, Multi-Location, Obstetrics, Pediatric - 15+ beds, Surgery</t>
  </si>
  <si>
    <t>DURAN, ANDRES</t>
  </si>
  <si>
    <t>Diagnostic X-ray, Emergency Department, ESRD-Acute Services, For Profit, General Hospital, Lab Services, Obstetrics, Physician Owned, Surgery</t>
  </si>
  <si>
    <t>Diagnostic X-ray, Emergency Department, ESRD-Acute Services, General Hospital, Hospital Waiver, Lab Services, Non Profit, Pediatric - 15+ beds, Surgery</t>
  </si>
  <si>
    <t>Diagnostic X-ray, Emergency Treatment, Hospital Waiver, Hospital within a Hospital, Lab Services, Multi-Location, Non Profit, Pediatric - 15+ beds, Special Hospital</t>
  </si>
  <si>
    <t>DRISCOLL CHILDRENS HOSPITAL RIO GRANDE VALLEY</t>
  </si>
  <si>
    <t>04/25/2024</t>
  </si>
  <si>
    <t>2820 W MICHAELANGELO DRIVE</t>
  </si>
  <si>
    <t>3533 S ALAMEDA STREET</t>
  </si>
  <si>
    <t>Children&amp;apos;s Hospital, Diagnostic X-ray, Emergency Department, General Hospital, Hospital Waiver, Hospital within a Hospital, Lab Services, Non Profit, Pediatric - 15+ beds, Surgery</t>
  </si>
  <si>
    <t>ANSARI, KASHIF H</t>
  </si>
  <si>
    <t>Ctr for Improvement in HealthcareQuality, Diagnostic X-ray, Emergency Department, For Profit, General Hospital, Lab Services, Long-Term Acute Care, Physician Owned, Surgery</t>
  </si>
  <si>
    <t>Diagnostic X-ray, Emergency Department, General Hospital, Hospital at Home, Lab Services, Non Profit, Surgery</t>
  </si>
  <si>
    <t>VELEZ, ELIAS</t>
  </si>
  <si>
    <t>Diagnostic X-ray, Emergency Department, General Hospital, Hospital within a Hospital, Lab Services, Non Profit, Pediatric - 15+ beds, Surgery</t>
  </si>
  <si>
    <t>EL PASO REHABILITATION HOSPITAL</t>
  </si>
  <si>
    <t>Comprehensive Medical Rehabilitation, Ctr for Improvement in HealthcareQuality, Diagnostic X-ray, Emergency Treatment, For Profit, Hospital Waiver, Lab Services, Special Hospital</t>
  </si>
  <si>
    <t>1351 W PRESIDENT GEORGE BUSH HWY</t>
  </si>
  <si>
    <t>FORBES, VIDETTE</t>
  </si>
  <si>
    <t>REED, SPENCER KATLYN</t>
  </si>
  <si>
    <t>ENCOMPASS HEALTH REHABILITATION HOSPITAL OF PROSPER</t>
  </si>
  <si>
    <t>11/09/2023</t>
  </si>
  <si>
    <t>1231 MAHARD PARKWAY</t>
  </si>
  <si>
    <t>MACNICOL, DANIEL</t>
  </si>
  <si>
    <t>Comprehensive Medical Rehabilitation, Diagnostic X-ray, Emergency Treatment, ESRD-Acute Services, For Profit, Hospital Waiver, Lab Services, Special Hospital</t>
  </si>
  <si>
    <t>BAILEY, MEAGAN</t>
  </si>
  <si>
    <t>WASHINGTON, TARRA</t>
  </si>
  <si>
    <t>Comprehensive Medical Rehabilitation, Diagnostic X-ray, Emergency Treatment, ESRD-Acute Services, For Profit, Hospital Waiver, Joint Commission, Lab Services, Special Hospital</t>
  </si>
  <si>
    <t>EXALT HEALTH REHABILITATION HOSPITAL CONROE</t>
  </si>
  <si>
    <t>08/02/2024</t>
  </si>
  <si>
    <t>2507 SOUTH LOOP 336 W</t>
  </si>
  <si>
    <t>CRAWFORD, JEFF</t>
  </si>
  <si>
    <t>2306 GUTHRIE RD SUITE 180</t>
  </si>
  <si>
    <t>EXCEPTIONAL COMMUNITY HOSPITAL LUBBOCK</t>
  </si>
  <si>
    <t>11/17/2023</t>
  </si>
  <si>
    <t>6401 SPUR 327</t>
  </si>
  <si>
    <t>MILLER, AARON</t>
  </si>
  <si>
    <t>Diagnostic X-ray, ED staffing &amp; exterior emergency signage, Emergency Treatment, For Profit, General Hospital, Lab Services, Surgery</t>
  </si>
  <si>
    <t>MARTINEZ, CAREY LEANNE</t>
  </si>
  <si>
    <t>YARBOROUGH, MEGAN</t>
  </si>
  <si>
    <t>Det Norske Veritas Healthcare, Diagnostic X-ray, ED staffing &amp; exterior emergency signage, Emergency Department, For Profit, General Hospital, Lab Services, Physician Owned, Surgery</t>
  </si>
  <si>
    <t>HENDERSON, MELODY</t>
  </si>
  <si>
    <t>BAYOUTH, VANESSA</t>
  </si>
  <si>
    <t>Diagnostic X-ray, ED staffing &amp; exterior emergency signage, Emergency Treatment, General Hospital, Joint Commission, Lab Services, Non Profit, Surgery</t>
  </si>
  <si>
    <t>Critical Access Hospital, Det Norske Veritas Healthcare, Diagnostic X-ray, Emergency Department, Lab Services, Medical, Non Profit, Special Hospital</t>
  </si>
  <si>
    <t>HARRIS HEALTH BEN TAUB HOSPITAL</t>
  </si>
  <si>
    <t>Det Norske Veritas Healthcare, Diagnostic X-ray, Emergency Department, ESRD-Acute Services, General Hospital, Hospital at Home, Lab Services, Mental Health Services, Non Profit, Obstetrics, Surgery</t>
  </si>
  <si>
    <t>HARRIS HEALTH LYNDON B JOHNSON HOSPITAL</t>
  </si>
  <si>
    <t>Det Norske Veritas Healthcare, Diagnostic X-ray, Emergency Department, ESRD-Acute Services, General Hospital, Hospital at Home, Lab Services, Multi-Location, Non Profit, Obstetrics, Surgery</t>
  </si>
  <si>
    <t>504 MEDICAL CENTER BOULEVARD ATTN: ADMINISTRATION</t>
  </si>
  <si>
    <t>BREWER, JUSTIN</t>
  </si>
  <si>
    <t>Children&amp;apos;s Hospital, Comprehensive Medical Rehabilitation, Det Norske Veritas Healthcare, Diagnostic X-ray, Emergency Treatment, For Profit, Lab Services, Pediatric - 15+ beds, Special Hospital</t>
  </si>
  <si>
    <t>HEMPHILL COUNTY HOSPITAL DISTRICT</t>
  </si>
  <si>
    <t>HALEY, KELSEY</t>
  </si>
  <si>
    <t>Comprehensive Medical Rehabilitation, Diagnostic X-ray, Emergency Department, ESRD-Acute Services, General Hospital, Lab Services, Non Profit, Obstetrics, Pediatric - 15+ beds, Skilled Nursing Facility, Surgery</t>
  </si>
  <si>
    <t>Diagnostic X-ray, Emergency Department, ESRD-Acute Services, General Hospital, Lab Services, Multi-Location, Non Profit, Obstetrics, Surgery</t>
  </si>
  <si>
    <t>SMITH, CANDICE</t>
  </si>
  <si>
    <t>HIGHCREST HOSPITAL OF WICHITA FALLS</t>
  </si>
  <si>
    <t>08/01/2024</t>
  </si>
  <si>
    <t>MYEROWITZ, NATHAN</t>
  </si>
  <si>
    <t>Comprehensive Medical Rehabilitation, Diagnostic X-ray, Emergency Treatment, ESRD-Acute Services, For Profit, Joint Commission, Lab Services, Long-Term Acute Care, Medical, Physician Owned, Special Hospital</t>
  </si>
  <si>
    <t>HORIZON MEDICAL CENTER OF MCKINNEY LLC</t>
  </si>
  <si>
    <t>06/20/2024</t>
  </si>
  <si>
    <t>6601 W UNIVERSITY</t>
  </si>
  <si>
    <t>Comprehensive Medical Rehabilitation, Diagnostic X-ray, Emergency Treatment, ESRD-Acute Services, For Profit, Lab Services, Long-Term Acute Care, Special Hospital</t>
  </si>
  <si>
    <t>Det Norske Veritas Healthcare, Diagnostic X-ray, Emergency Department, ESRD-Acute Services, General Hospital, Hospital Waiver, Lab Services, Non Profit, Obstetrics, Surgery</t>
  </si>
  <si>
    <t>Comprehensive Medical Rehabilitation, Det Norske Veritas Healthcare, Diagnostic X-ray, Emergency Department, ESRD-Acute Services, General Hospital, Lab Services, Non Profit, Obstetrics, Surgery</t>
  </si>
  <si>
    <t>Det Norske Veritas Healthcare, Diagnostic X-ray, Emergency Treatment, Hospital Waiver, Hospital within a Hospital, Lab Services, Long-Term Acute Care, Medical, Multi-Location, Non Profit, Special Hospital</t>
  </si>
  <si>
    <t>GARCIA, MICHAEL</t>
  </si>
  <si>
    <t>BERNARD, DAVID</t>
  </si>
  <si>
    <t>4215 JOE RAMSEY BLVD E</t>
  </si>
  <si>
    <t>Comprehensive Medical Rehabilitation, Ctr for Improvement in HealthcareQuality, Diagnostic X-ray, Emergency Department, ESRD-Acute Services, General Hospital, Lab Services, Non Profit, Obstetrics, Surgery</t>
  </si>
  <si>
    <t>INDEPENDENCE HEIGHTS HOSPITAL</t>
  </si>
  <si>
    <t>08/01/2023</t>
  </si>
  <si>
    <t>510 W TIDWELL RD</t>
  </si>
  <si>
    <t>PO BOX 91190</t>
  </si>
  <si>
    <t>Critical Access Hospital, Ctr for Improvement in HealthcareQuality, Diagnostic X-ray, Emergency Department, General Hospital, Lab Services, Non Profit, Surgery</t>
  </si>
  <si>
    <t>Chemical Dependency Out Patient, Diagnostic X-ray, Emergency Department, General Hospital, Joint Commission, Lab Services, Mental Health Services, Non Profit, Obstetrics, Pediatric - 15+ beds, Surgery</t>
  </si>
  <si>
    <t>FLANNERY, PATRICK</t>
  </si>
  <si>
    <t>Comprehensive Rehab Services, Diagnostic X-ray, Emergency Treatment, For Profit, Hospital within a Hospital, Joint Commission, Lab Services, Special Hospital</t>
  </si>
  <si>
    <t>111 DALLAS STREET BLDG 4C</t>
  </si>
  <si>
    <t>WEST, JENNIFER</t>
  </si>
  <si>
    <t>ALAMEDDINE, HALA</t>
  </si>
  <si>
    <t>Diagnostic X-ray, Emergency Department, For Profit, Joint Commission, Lab Services, Medical, Special Hospital</t>
  </si>
  <si>
    <t>MCNUTT, MIKE</t>
  </si>
  <si>
    <t>Diagnostic X-ray, Emergency Department, ESRD-Acute Services, For Profit, General Hospital, Joint Commission, Lab Services, Obstetrics, Pediatric - 15+ beds, Skilled Nursing Facility, Surgery</t>
  </si>
  <si>
    <t>Comprehensive Medical Rehabilitation, Diagnostic X-ray, Emergency Treatment, For Profit, Hospital within a Hospital, Lab Services, Special Hospital</t>
  </si>
  <si>
    <t>Diagnostic X-ray, ED staffing &amp; exterior emergency signage, Emergency Department, For Profit, General Hospital, Lab Services, Surgery</t>
  </si>
  <si>
    <t>SCHMITZ, COLE</t>
  </si>
  <si>
    <t>Diagnostic X-ray, Emergency Department, For Profit, General Hospital, Hospital Waiver, Lab Services, Surgery</t>
  </si>
  <si>
    <t>LONGVIEW CONTINUECARE HOSPITAL</t>
  </si>
  <si>
    <t>09/06/2024</t>
  </si>
  <si>
    <t>700 E MARSHALL AVE 1ST FLOOR WEST</t>
  </si>
  <si>
    <t>Ctr for Improvement in HealthcareQuality, Diagnostic X-ray, Emergency Treatment, Hospital within a Hospital, Lab Services, Long-Term Acute Care, Medical, Multi-Location, Non Profit, Special Hospital</t>
  </si>
  <si>
    <t>URBANIAK, TOYIA</t>
  </si>
  <si>
    <t>LEWIS, CAMERON</t>
  </si>
  <si>
    <t>Diagnostic X-ray, Emergency Department, ESRD-Acute Services, For Profit, General Hospital, Hospital at Home, Joint Commission, Lab Services, Obstetrics, Surgery</t>
  </si>
  <si>
    <t>MEDICAL CITY ARGYLE, A CAMPUS OF MEDICAL CITY DENTON</t>
  </si>
  <si>
    <t>12/01/2023</t>
  </si>
  <si>
    <t>7218 CRAWFORD RD</t>
  </si>
  <si>
    <t>Diagnostic X-ray, ED staffing &amp; exterior emergency signage, Emergency Treatment, For Profit, General Hospital, Joint Commission, Lab Services, Multi-Location, Surgery</t>
  </si>
  <si>
    <t>Comprehensive Medical Rehabilitation, Diagnostic X-ray, Emergency Department, ESRD-Acute Services, For Profit, General Hospital, Hospital at Home, Hospital Waiver, Lab Services, Obstetrics, Surgery</t>
  </si>
  <si>
    <t>DEVENNY, JAY</t>
  </si>
  <si>
    <t>Comprehensive Medical Rehabilitation, Diagnostic X-ray, Emergency Department, ESRD-Acute Services, For Profit, General Hospital, Hospital at Home, Joint Commission, Lab Services, Obstetrics, Pediatric - 15+ beds, Surgery</t>
  </si>
  <si>
    <t>MEDICAL CITY DECATUR</t>
  </si>
  <si>
    <t>609 MEDICAL CENTER DR</t>
  </si>
  <si>
    <t>2000 S FM 51</t>
  </si>
  <si>
    <t>Chemical Dependency Out Patient, Comprehensive Medical Rehabilitation, Diagnostic X-ray, Emergency Treatment, For Profit, General Hospital, Joint Commission, Lab Services, Mental Health Services, Multi-Location, Surgery</t>
  </si>
  <si>
    <t>Diagnostic X-ray, Emergency Department, ESRD-Acute Services, For Profit, General Hospital, Hospital at Home, Hospital Waiver, Joint Commission, Lab Services, Surgery</t>
  </si>
  <si>
    <t>Comprehensive Medical Rehabilitation, Diagnostic X-ray, Emergency Department, ESRD-Acute Services, For Profit, General Hospital, Hospital at Home, Joint Commission, Lab Services, Surgery</t>
  </si>
  <si>
    <t>COOGAN, JAMES BENJAMIN</t>
  </si>
  <si>
    <t>Diagnostic X-ray, Emergency Department, For Profit, General Hospital, Hospital at Home, Lab Services, Multi-Location, Obstetrics, Surgery</t>
  </si>
  <si>
    <t>Diagnostic X-ray, Emergency Department, For Profit, General Hospital, Hospital at Home, Joint Commission, Lab Services, Multi-Location, Surgery</t>
  </si>
  <si>
    <t>Diagnostic X-ray, Emergency Department, For Profit, General Hospital, Hospital at Home, Joint Commission, Lab Services, Obstetrics, Surgery</t>
  </si>
  <si>
    <t>Comprehensive Medical Rehabilitation, Diagnostic X-ray, Emergency Department, ESRD-Acute Services, For Profit, General Hospital, Hospital at Home, Joint Commission, Lab Services, Obstetrics, Surgery</t>
  </si>
  <si>
    <t>Comprehensive Medical Rehabilitation, Diagnostic X-ray, Emergency Department, ESRD-Acute Services, For Profit, General Hospital, Hospital at Home, Hospital Waiver, Joint Commission, Lab Services, Mental Health Services, Obstetrics, Surgery</t>
  </si>
  <si>
    <t>TURNER, SPENCER</t>
  </si>
  <si>
    <t>Diagnostic X-ray, Emergency Department, ESRD-Acute Services, For Profit, General Hospital, Hospital at Home, Joint Commission, Lab Services, Surgery</t>
  </si>
  <si>
    <t>Comprehensive Rehab Services, Diagnostic X-ray, Emergency Department, ESRD-Acute Services, For Profit, General Hospital, Hospital at Home, Lab Services, Obstetrics, Pediatric - 15+ beds, Surgery</t>
  </si>
  <si>
    <t>MEDICAL CITY SACHSE, A CAMPUS OF MEDICAL CITY PLANO</t>
  </si>
  <si>
    <t>4750 PRESIDENT GEORGE BUSH HWY</t>
  </si>
  <si>
    <t>COOGAN, BEN</t>
  </si>
  <si>
    <t>MEDICAL CITY SURGICAL HOSPITAL | ALLIANCE</t>
  </si>
  <si>
    <t>GLOVER, JASON</t>
  </si>
  <si>
    <t>Comprehensive Rehab Services, Diagnostic X-ray, Emergency Department, General Hospital, Joint Commission, Lab Services, Non Profit, Obstetrics, Surgery</t>
  </si>
  <si>
    <t>PILKINGTON, ALBERT</t>
  </si>
  <si>
    <t>Critical Access Hospital, Ctr for Improvement in HealthcareQuality, Diagnostic X-ray, Emergency Department, General Hospital, Lab Services, Non Profit, Obstetrics, Surgery</t>
  </si>
  <si>
    <t>CLEVENGER, ERIN</t>
  </si>
  <si>
    <t>BEAVER, MICHAEL</t>
  </si>
  <si>
    <t>METHODIST HOSPITAL WESTOVER HILLS</t>
  </si>
  <si>
    <t>09/12/2024</t>
  </si>
  <si>
    <t>5106 WEST LOOP 1604 NORTH</t>
  </si>
  <si>
    <t>Diagnostic X-ray, Emergency Department, For Profit, General Hospital, Hospital Waiver, Joint Commission, Lab Services, Multi-Location, Obstetrics, Surgery</t>
  </si>
  <si>
    <t>LOVELADY, SHAWN MICHAEL</t>
  </si>
  <si>
    <t>METHODIST REHABILITATION HOSPITAL TEXSAN</t>
  </si>
  <si>
    <t>Comprehensive Medical Rehabilitation, Diagnostic X-ray, Emergency Treatment, For Profit, Hospital Waiver, Joint Commission, Lab Services, Multi-Location, Special Hospital</t>
  </si>
  <si>
    <t>Chemical Dependency In Patient, Chemical Dependency Out Patient, Diagnostic X-ray, Emergency Department, Joint Commission, Lab Services, Medical, Mental Health Services, Multi-Location, Non Profit, Special Hospital</t>
  </si>
  <si>
    <t>MID COAST MEDICAL CENTER - TRINITY</t>
  </si>
  <si>
    <t>12/28/2023</t>
  </si>
  <si>
    <t>317 N PROSPECT DRIVE</t>
  </si>
  <si>
    <t>TRINITY</t>
  </si>
  <si>
    <t>Diagnostic X-ray, Emergency Department, Lab Services, Long-Term Acute Care, Medical, Non Profit, Special Hospital</t>
  </si>
  <si>
    <t>HILL, CANDICE</t>
  </si>
  <si>
    <t>GAFFORD, MICHELLE</t>
  </si>
  <si>
    <t>BRUCE, MARION</t>
  </si>
  <si>
    <t>03/01/2024</t>
  </si>
  <si>
    <t>FLEENOR, DENNIS</t>
  </si>
  <si>
    <t>MANOLAKIS, JOHN</t>
  </si>
  <si>
    <t>Emergency Department, For Profit, General Hospital, Joint Commission, Lab Services, Obstetrics, Surgery</t>
  </si>
  <si>
    <t>NCHD MEMORIAL HOSPITAL</t>
  </si>
  <si>
    <t>03/11/2024</t>
  </si>
  <si>
    <t>Comprehensive Medical Rehabilitation, Emergency Treatment, For Profit, Lab Services, Special Hospital</t>
  </si>
  <si>
    <t>Diagnostic X-ray, Emergency Treatment, For Profit, Hospital Waiver, Lab Services, Pediatric - 15+ beds, Special Hospital</t>
  </si>
  <si>
    <t>NEXUS CHILDRENS HOSPITAL - SHENANDOAH</t>
  </si>
  <si>
    <t>09/01/2023</t>
  </si>
  <si>
    <t>Children&amp;apos;s Hospital, Det Norske Veritas Healthcare, Diagnostic X-ray, Emergency Treatment, For Profit, Lab Services, Multi-Location, Pediatric - 15+ beds, Special Hospital</t>
  </si>
  <si>
    <t>Children&amp;apos;s Hospital, Det Norske Veritas Healthcare, Diagnostic X-ray, Emergency Treatment, For Profit, Lab Services, Medical, Multi-Location, Special Hospital</t>
  </si>
  <si>
    <t>Ctr for Improvement in HealthcareQuality, Diagnostic X-ray, Emergency Department, General Hospital, Hospital at Home, Lab Services, Non Profit, Obstetrics, Surgery</t>
  </si>
  <si>
    <t>Diagnostic X-ray, Emergency Department, General Hospital, Lab Services, Mental Health Services, Non Profit, Obstetrics, Skilled Nursing Facility, Surgery</t>
  </si>
  <si>
    <t>520 E 6TH ST</t>
  </si>
  <si>
    <t>520 E 6TH ST P O BOX 4859</t>
  </si>
  <si>
    <t>Diagnostic X-ray, Emergency Department, ESRD-Acute Services, For Profit, General Hospital, Lab Services, Obstetrics, Pediatric - 15+ beds, Physician Owned, Surgery</t>
  </si>
  <si>
    <t>TRAN, HUYEN</t>
  </si>
  <si>
    <t>HOLZBOG, DOUG</t>
  </si>
  <si>
    <t>SINCLAIR, KYLE</t>
  </si>
  <si>
    <t>MCGEE, JARROD</t>
  </si>
  <si>
    <t>ADREAN, CHRISTINA</t>
  </si>
  <si>
    <t>KOOKEN, KYRON</t>
  </si>
  <si>
    <t>WHITACRE, JAMES</t>
  </si>
  <si>
    <t>Comprehensive Medical Rehabilitation, Diagnostic X-ray, Emergency Treatment, ESRD-Acute Services, For Profit, Hospital within a Hospital, Lab Services, Multi-Location, Special Hospital</t>
  </si>
  <si>
    <t>SALDIVAR, DUKE</t>
  </si>
  <si>
    <t>LESSARD, GREG</t>
  </si>
  <si>
    <t>ISAACS-TIDD, CYNDI</t>
  </si>
  <si>
    <t>Comprehensive Medical Rehabilitation, Diagnostic X-ray, Emergency Treatment, For Profit, Lab Services, Long-Term Acute Care, Medical, Special Hospital</t>
  </si>
  <si>
    <t>Diagnostic X-ray, Emergency Treatment, For Profit, Hospital within a Hospital, Lab Services, Long-Term Acute Care, Medical, Multi-Location, Special Hospital</t>
  </si>
  <si>
    <t>American Osteopatic Association, Critical Access Hospital, Diagnostic X-ray, Emergency Department, General Hospital, Lab Services, Non Profit, Surgery</t>
  </si>
  <si>
    <t>Comprehensive Rehab Services, Diagnostic X-ray, Emergency Department, ESRD-Acute Services, General Hospital, Hospital at Home, Hospital Waiver, Joint Commission, Lab Services, Mental Health Services, Non Profit, Obstetrics, Surgery</t>
  </si>
  <si>
    <t>PECOS COUNTY MEMORIAL HOSPITAL DISTRICT</t>
  </si>
  <si>
    <t>07/01/2023</t>
  </si>
  <si>
    <t>387 WEST IH 10</t>
  </si>
  <si>
    <t>Comprehensive Medical Rehabilitation, Diagnostic X-ray, Emergency Department, General Hospital, Lab Services, Non Profit, Obstetrics, Surgery</t>
  </si>
  <si>
    <t>Det Norske Veritas Healthcare, Diagnostic X-ray, ED staffing &amp; exterior emergency signage, Emergency Treatment, For Profit, General Hospital, Lab Services, Multi-Location, Physician Owned, Surgery</t>
  </si>
  <si>
    <t>Comprehensive Medical Rehabilitation, Diagnostic X-ray, Emergency Treatment, For Profit, Lab Services, Multi-Location, Physician Owned, Special Hospital</t>
  </si>
  <si>
    <t>REHABILITATION INSTITUTE OF SOUTH SAN ANTONIO</t>
  </si>
  <si>
    <t>01/18/2024</t>
  </si>
  <si>
    <t>12011 S E LOOP 410</t>
  </si>
  <si>
    <t>Diagnostic X-ray, Emergency Department, ESRD-Acute Services, For Profit, General Hospital, Joint Commission, Lab Services, Multi-Location, Physician Owned, Surgery</t>
  </si>
  <si>
    <t>Comprehensive Medical Rehabilitation, Diagnostic X-ray, Emergency Department, For Profit, General Hospital, Lab Services, Long-Term Acute Care, Obstetrics, Surgery</t>
  </si>
  <si>
    <t>SANAVATE HOSPITAL</t>
  </si>
  <si>
    <t>07/20/2024</t>
  </si>
  <si>
    <t>17400 RED OAK DR</t>
  </si>
  <si>
    <t>PEREZ, LUIS</t>
  </si>
  <si>
    <t>SELECT SPECIALTY HOSPITAL - DALLAS  DOWNTOWN</t>
  </si>
  <si>
    <t>10/03/2023</t>
  </si>
  <si>
    <t>PERKINS, BILL</t>
  </si>
  <si>
    <t>Diagnostic X-ray, Emergency Treatment, General Hospital, Hospital Waiver, Joint Commission, Lab Services, Non Profit, Surgery</t>
  </si>
  <si>
    <t>Diagnostic X-ray, Emergency Treatment, For Profit, Joint Commission, Lab Services, Long-Term Acute Care, Medical, Multi-Location, Physician Owned, Special Hospital</t>
  </si>
  <si>
    <t>Comprehensive Medical Rehabilitation, Diagnostic X-ray, Emergency Department, ESRD-Acute Services, For Profit, General Hospital, Joint Commission, Lab Services, Multi-Location, Obstetrics, Pediatric - 15+ beds, Surgery</t>
  </si>
  <si>
    <t>Comprehensive Medical Rehabilitation, Diagnostic X-ray, Emergency Department, General Hospital, Joint Commission, Lab Services, Multi-Location, Non Profit, Obstetrics, Surgery</t>
  </si>
  <si>
    <t>Comprehensive Medical Rehabilitation, Diagnostic X-ray, ED staffing &amp; exterior emergency signage, Emergency Treatment, For Profit, General Hospital, Joint Commission, Lab Services, Multi-Location, Surgery</t>
  </si>
  <si>
    <t>ST JOSEPH HEALTH - COLLEGE STATION HOSPITAL</t>
  </si>
  <si>
    <t>07/15/2024</t>
  </si>
  <si>
    <t>SHAW, KIM</t>
  </si>
  <si>
    <t>128 NORTH FM 3167</t>
  </si>
  <si>
    <t>MOORHEAD, MICHAEL</t>
  </si>
  <si>
    <t>Critical Access Hospital, Diagnostic X-ray, Emergency Department, General Hospital, Hospital Waiver, Lab Services, Non Profit, Other Services, Surgery</t>
  </si>
  <si>
    <t>KAUTZ, PETER</t>
  </si>
  <si>
    <t>TEXAS CHILDRENS HOSPITAL NORTH AUSTIN CAMPUS</t>
  </si>
  <si>
    <t>12/08/2023</t>
  </si>
  <si>
    <t>9835 NORTH LAKE CREEK PARKWAY BLDG A</t>
  </si>
  <si>
    <t>Diagnostic X-ray, Emergency Department, ESRD-Acute Services, General Hospital, Hospital Waiver, Lab Services, Non Profit, Obstetrics, Pediatric - 15+ beds, Surgery</t>
  </si>
  <si>
    <t>MULVEHILL, MITCHELL</t>
  </si>
  <si>
    <t>LEU, CHRISTOPHER</t>
  </si>
  <si>
    <t>BALLUCK, JULIE</t>
  </si>
  <si>
    <t>Diagnostic X-ray, ED staffing &amp; exterior emergency signage, Emergency Treatment, For Profit, General Hospital, Hospital within a Hospital, Lab Services, Physician Owned, Surgery</t>
  </si>
  <si>
    <t>LASHLEY, EULANIE</t>
  </si>
  <si>
    <t>YORK, CHRISTOPHER</t>
  </si>
  <si>
    <t>Chemical Dependency In Patient, Comprehensive Rehab Services, Diagnostic X-ray, Emergency Department, General Hospital, Hospital at Home, Lab Services, Mental Health Services, Non Profit, Obstetrics, Pediatric - 15+ beds, Surgery</t>
  </si>
  <si>
    <t>KLITSCH, JOHN</t>
  </si>
  <si>
    <t>Diagnostic X-ray, Emergency Department, ESRD-Acute Services, General Hospital, Hospital at Home, Hospital Waiver, Lab Services, Non Profit, Obstetrics, Surgery</t>
  </si>
  <si>
    <t>Comprehensive Medical Rehabilitation, Diagnostic X-ray, Emergency Treatment, For Profit, Lab Services, Long-Term Acute Care, Special Hospital</t>
  </si>
  <si>
    <t>Diagnostic X-ray, Emergency Treatment, General Hospital, Hospital Waiver, Lab Services, Non Profit, Pediatric - 15+ beds, Surgery</t>
  </si>
  <si>
    <t>TEXAS SPECIALTY HOSPITAL</t>
  </si>
  <si>
    <t>05/19/2024</t>
  </si>
  <si>
    <t>MCCARTY, MELANY</t>
  </si>
  <si>
    <t>Diagnostic X-ray, Emergency Treatment, ESRD-Acute Services, For Profit, Lab Services, Long-Term Acute Care, Medical, Special Hospital</t>
  </si>
  <si>
    <t>HACKNEY, GREG</t>
  </si>
  <si>
    <t>Ctr for Improvement in HealthcareQuality, Diagnostic X-ray, ED staffing &amp; exterior emergency signage, Emergency Treatment, For Profit, General Hospital, Lab Services, Physician Owned, Surgery</t>
  </si>
  <si>
    <t>DARDEAU, SEAN</t>
  </si>
  <si>
    <t>Diagnostic X-ray, Emergency Department, ESRD-Acute Services, For Profit, General Hospital, Lab Services, Obstetrics, Pediatric - 15+ beds, Surgery</t>
  </si>
  <si>
    <t>KAISER, RUSSELL</t>
  </si>
  <si>
    <t>01/15/2024</t>
  </si>
  <si>
    <t>1917 ASHLAND STREET</t>
  </si>
  <si>
    <t>BAIG, MIRZA</t>
  </si>
  <si>
    <t>JASPER, JERRY</t>
  </si>
  <si>
    <t>Diagnostic X-ray, Emergency Department, For Profit, General Hospital, Lab Services, Mental Health Services, Obstetrics, Pediatric - 15+ beds, Surgery</t>
  </si>
  <si>
    <t>CAZARES, ERIK</t>
  </si>
  <si>
    <t>Diagnostic X-ray, ED staffing &amp; exterior emergency signage, Emergency Treatment, For Profit, General Hospital, Hospital Waiver, Lab Services, Multi-Location, Surgery</t>
  </si>
  <si>
    <t>GOBER, KIRBY D</t>
  </si>
  <si>
    <t>Comprehensive Medical Rehabilitation, Diagnostic X-ray, Emergency Department, General Hospital, Joint Commission, Lab Services, Mental Health Services, Non Profit, Obstetrics, Surgery</t>
  </si>
  <si>
    <t>Diagnostic X-ray, Emergency Treatment, For Profit, Lab Services, Mental Health Services, Multi-Location, Special Hospital</t>
  </si>
  <si>
    <t>PO DRAWER 549</t>
  </si>
  <si>
    <t>UMC HEALTH &amp; WELLNESS HOSPITAL</t>
  </si>
  <si>
    <t>11/22/2023</t>
  </si>
  <si>
    <t>11011 SLIDE ROAD</t>
  </si>
  <si>
    <t>Det Norske Veritas Healthcare, Diagnostic X-ray, Emergency Department, General Hospital, Hospital Waiver, Lab Services, Multi-Location, Non Profit, Surgery</t>
  </si>
  <si>
    <t>1600 11TH STREET ATTN: QUALITY MGMT DIRECTOR</t>
  </si>
  <si>
    <t>Diagnostic X-ray, Emergency Department, ESRD-Acute Services, General Hospital, Hospital Waiver, Joint Commission, Lab Services, Non Profit, Obstetrics, Pediatric - 15+ beds, Surgery</t>
  </si>
  <si>
    <t>BANOS, EDWARD</t>
  </si>
  <si>
    <t>Comprehensive Medical Rehabilitation, Diagnostic X-ray, Emergency Department, ESRD-Acute Services, General Hospital, Hospital at Home, Hospital Waiver, Joint Commission, Lab Services, Mental Health Services, Non Profit, Obstetrics, Pediatric - 15+ beds, Surgery</t>
  </si>
  <si>
    <t>UNIVERSITY MEDICAL CENTER SURGICAL HOSPITAL</t>
  </si>
  <si>
    <t>11/15/2023</t>
  </si>
  <si>
    <t>1416 GEORGE DIETER DRIVE</t>
  </si>
  <si>
    <t>CINTRON, JACOB</t>
  </si>
  <si>
    <t>EARLY, KATHY</t>
  </si>
  <si>
    <t>DANIELS, BUDDY</t>
  </si>
  <si>
    <t>Critical Access Hospital, Diagnostic X-ray, Emergency Department, For Profit, General Hospital, Joint Commission, Lab Services, Surgery</t>
  </si>
  <si>
    <t>VINCIQUERRA, TRACY</t>
  </si>
  <si>
    <t>DIETZE, ZACH</t>
  </si>
  <si>
    <t>Comprehensive Medical Rehabilitation, Diagnostic X-ray, Emergency Department, ESRD-Acute Services, For Profit, General Hospital, Lab Services, Mental Health Services, Obstetrics, Pediatric - 15+ beds, Surgery</t>
  </si>
  <si>
    <t>Diagnostic X-ray, Emergency Department, For Profit, General Hospital, Lab Services, Obstetrics, Pediatric - 15+ beds, Surgery</t>
  </si>
  <si>
    <t>WEATHERSBY, MAE</t>
  </si>
  <si>
    <t>Diagnostic X-ray, Emergency Department, For Profit, General Hospital, Lab Services, Mental Health Services, Obstetrics, Pediatric - 15+ beds, Physician Owned, Skilled Nursing Facility, Surgery</t>
  </si>
  <si>
    <t>WEST CHASE HOUSTON HOSPITAL, CELESTIAL HOSPITAL,ODYSSEY HOSPITAL</t>
  </si>
  <si>
    <t>Ctr for Improvement in HealthcareQuality, Diagnostic X-ray, ED staffing &amp; exterior emergency signage, Emergency Treatment, For Profit, General Hospital, Lab Services, Surgery</t>
  </si>
  <si>
    <t>WESTOVER HILLS BAPTIST HOSPITAL</t>
  </si>
  <si>
    <t>3011 W LOOP 1604 N</t>
  </si>
  <si>
    <t>PHILLIPS, MATTHEW BRADY</t>
  </si>
  <si>
    <t>Diagnostic X-ray, Emergency Department, ESRD-Acute Services, For Profit, General Hospital, Hospital Waiver, Lab Services, Surgery</t>
  </si>
  <si>
    <t>JAVED, SAAD</t>
  </si>
  <si>
    <t>WOMANS HOSPITAL OF TEXAS</t>
  </si>
  <si>
    <t>7600 FANNIN STREET ATTN: ADMINISTRATION</t>
  </si>
  <si>
    <t>5502 SOUTH MCCOLL</t>
  </si>
  <si>
    <t>ECHAVARRIA, JOSE</t>
  </si>
  <si>
    <t>MILLER, TIFFANY</t>
  </si>
  <si>
    <t xml:space="preserve"> </t>
  </si>
  <si>
    <t>Licensed Psych Beds by County</t>
  </si>
  <si>
    <t>Psych Hospital 10-02-2023</t>
  </si>
  <si>
    <t>Population Data from TX Census</t>
  </si>
  <si>
    <t xml:space="preserve">Gen &amp; Spec Hospital </t>
  </si>
  <si>
    <t xml:space="preserve">HHSC RFA HHS0014956 Facilities Licensed Psychiatric Bed (RFA Section 3.1, Eligible Applicants,  2(b))
</t>
  </si>
  <si>
    <t>Aggregated Data - Populated Data Tx Census; Gen &amp; Spec. Hospital 10.23; Psych Hospital 10.2.23; and Licensed Psych Beds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</si>
</sst>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;[Red]&quot;$-&quot;#,##0.00"/>
    <numFmt numFmtId="165" formatCode="0.0000"/>
    <numFmt numFmtId="166" formatCode="0.000000"/>
    <numFmt numFmtId="167" formatCode="000000"/>
    <numFmt numFmtId="168" formatCode="0.000000000"/>
    <numFmt numFmtId="169" formatCode="_(* #,##0_);_(* \(#,##0\);_(* &quot;-&quot;??_);_(@_)"/>
  </numFmts>
  <fonts count="24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theme="1"/>
      <name val="Verdana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0"/>
      <name val="Verdana"/>
      <family val="2"/>
    </font>
    <font>
      <b/>
      <sz val="11"/>
      <color theme="0"/>
      <name val="Calibri"/>
      <family val="2"/>
    </font>
    <font>
      <b/>
      <sz val="14"/>
      <color theme="1"/>
      <name val="Verdana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49" fontId="3" fillId="0" borderId="3" xfId="0" applyNumberFormat="1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4" fontId="3" fillId="0" borderId="3" xfId="1" applyFont="1" applyFill="1" applyBorder="1" applyAlignment="1">
      <alignment horizontal="center"/>
    </xf>
    <xf numFmtId="49" fontId="5" fillId="0" borderId="3" xfId="2" applyNumberFormat="1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0" fontId="8" fillId="0" borderId="3" xfId="2" applyFont="1" applyBorder="1"/>
    <xf numFmtId="49" fontId="9" fillId="0" borderId="3" xfId="0" applyNumberFormat="1" applyFont="1" applyBorder="1" applyAlignment="1">
      <alignment horizontal="center" vertical="top"/>
    </xf>
    <xf numFmtId="49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7" fontId="13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49" fontId="0" fillId="0" borderId="0" xfId="0" applyNumberFormat="1"/>
    <xf numFmtId="0" fontId="14" fillId="0" borderId="3" xfId="2" applyFont="1" applyBorder="1" applyAlignment="1">
      <alignment horizontal="left" vertical="center" wrapText="1" indent="1"/>
    </xf>
    <xf numFmtId="0" fontId="4" fillId="0" borderId="0" xfId="2"/>
    <xf numFmtId="0" fontId="4" fillId="0" borderId="0" xfId="2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3" fillId="0" borderId="3" xfId="3" quotePrefix="1" applyNumberFormat="1" applyFont="1" applyBorder="1" applyAlignment="1">
      <alignment horizontal="center"/>
    </xf>
    <xf numFmtId="0" fontId="3" fillId="0" borderId="3" xfId="3" applyNumberFormat="1" applyFont="1" applyBorder="1" applyAlignment="1">
      <alignment horizontal="center"/>
    </xf>
    <xf numFmtId="0" fontId="4" fillId="0" borderId="3" xfId="3" applyNumberFormat="1" applyFont="1" applyBorder="1" applyAlignment="1">
      <alignment horizontal="center" vertical="center"/>
    </xf>
    <xf numFmtId="49" fontId="8" fillId="0" borderId="3" xfId="2" applyNumberFormat="1" applyFont="1" applyBorder="1"/>
    <xf numFmtId="0" fontId="0" fillId="0" borderId="0" xfId="3" applyNumberFormat="1" applyFont="1"/>
    <xf numFmtId="0" fontId="0" fillId="0" borderId="0" xfId="0" applyNumberFormat="1"/>
    <xf numFmtId="0" fontId="0" fillId="0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14" fillId="5" borderId="3" xfId="2" applyFont="1" applyFill="1" applyBorder="1" applyAlignment="1">
      <alignment horizontal="left" vertical="center" wrapText="1" indent="1"/>
    </xf>
    <xf numFmtId="0" fontId="17" fillId="5" borderId="3" xfId="2" applyFont="1" applyFill="1" applyBorder="1" applyAlignment="1">
      <alignment horizontal="left" vertical="center" wrapText="1" indent="1"/>
    </xf>
    <xf numFmtId="0" fontId="14" fillId="6" borderId="3" xfId="2" applyFont="1" applyFill="1" applyBorder="1" applyAlignment="1">
      <alignment horizontal="left" vertical="center" wrapText="1" indent="1"/>
    </xf>
    <xf numFmtId="0" fontId="15" fillId="7" borderId="3" xfId="2" applyFont="1" applyFill="1" applyBorder="1" applyAlignment="1">
      <alignment horizontal="left" vertical="center" wrapText="1" indent="1"/>
    </xf>
    <xf numFmtId="0" fontId="14" fillId="7" borderId="3" xfId="2" applyFont="1" applyFill="1" applyBorder="1" applyAlignment="1">
      <alignment horizontal="left" vertical="center" wrapText="1" indent="1"/>
    </xf>
    <xf numFmtId="0" fontId="4" fillId="8" borderId="0" xfId="2" applyFill="1" applyAlignment="1">
      <alignment wrapText="1"/>
    </xf>
    <xf numFmtId="0" fontId="14" fillId="8" borderId="3" xfId="2" applyFont="1" applyFill="1" applyBorder="1" applyAlignment="1">
      <alignment horizontal="left" vertical="center" wrapText="1" indent="1"/>
    </xf>
    <xf numFmtId="0" fontId="15" fillId="9" borderId="3" xfId="2" applyFont="1" applyFill="1" applyBorder="1" applyAlignment="1">
      <alignment horizontal="left" vertical="center" wrapText="1" indent="1"/>
    </xf>
    <xf numFmtId="0" fontId="14" fillId="0" borderId="4" xfId="2" applyFont="1" applyBorder="1" applyAlignment="1">
      <alignment horizontal="left" vertical="center" wrapText="1" indent="1"/>
    </xf>
    <xf numFmtId="0" fontId="2" fillId="9" borderId="3" xfId="2" applyFont="1" applyFill="1" applyBorder="1" applyAlignment="1">
      <alignment wrapText="1"/>
    </xf>
    <xf numFmtId="0" fontId="2" fillId="9" borderId="3" xfId="2" applyFont="1" applyFill="1" applyBorder="1"/>
    <xf numFmtId="0" fontId="4" fillId="0" borderId="3" xfId="2" applyBorder="1"/>
    <xf numFmtId="0" fontId="4" fillId="0" borderId="3" xfId="2" applyBorder="1" applyAlignment="1">
      <alignment wrapText="1" indent="1"/>
    </xf>
    <xf numFmtId="3" fontId="4" fillId="0" borderId="3" xfId="2" applyNumberFormat="1" applyBorder="1" applyAlignment="1">
      <alignment wrapText="1"/>
    </xf>
    <xf numFmtId="0" fontId="4" fillId="0" borderId="3" xfId="2" applyBorder="1" applyAlignment="1">
      <alignment wrapText="1"/>
    </xf>
    <xf numFmtId="169" fontId="4" fillId="0" borderId="3" xfId="3" applyNumberFormat="1" applyFont="1" applyBorder="1" applyAlignment="1">
      <alignment wrapText="1"/>
    </xf>
    <xf numFmtId="0" fontId="4" fillId="0" borderId="3" xfId="3" applyNumberFormat="1" applyFont="1" applyBorder="1" applyAlignment="1">
      <alignment wrapText="1"/>
    </xf>
    <xf numFmtId="3" fontId="4" fillId="0" borderId="3" xfId="3" applyNumberFormat="1" applyFont="1" applyBorder="1" applyAlignment="1">
      <alignment wrapText="1"/>
    </xf>
    <xf numFmtId="0" fontId="4" fillId="0" borderId="3" xfId="2" applyNumberFormat="1" applyBorder="1" applyAlignment="1">
      <alignment wrapText="1"/>
    </xf>
    <xf numFmtId="0" fontId="4" fillId="10" borderId="0" xfId="2" applyFill="1"/>
    <xf numFmtId="0" fontId="14" fillId="10" borderId="3" xfId="2" applyFont="1" applyFill="1" applyBorder="1" applyAlignment="1">
      <alignment horizontal="left" vertical="center" wrapText="1" indent="1"/>
    </xf>
    <xf numFmtId="0" fontId="14" fillId="10" borderId="4" xfId="2" applyFont="1" applyFill="1" applyBorder="1" applyAlignment="1">
      <alignment horizontal="left" vertical="center" wrapText="1" indent="1"/>
    </xf>
    <xf numFmtId="167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0" fillId="0" borderId="0" xfId="0" applyAlignment="1">
      <alignment wrapText="1"/>
    </xf>
    <xf numFmtId="0" fontId="0" fillId="11" borderId="6" xfId="0" applyFont="1" applyFill="1" applyBorder="1"/>
    <xf numFmtId="0" fontId="0" fillId="0" borderId="6" xfId="0" applyFont="1" applyBorder="1"/>
    <xf numFmtId="0" fontId="13" fillId="12" borderId="0" xfId="0" applyFont="1" applyFill="1"/>
    <xf numFmtId="0" fontId="16" fillId="12" borderId="5" xfId="0" applyFont="1" applyFill="1" applyBorder="1"/>
    <xf numFmtId="0" fontId="16" fillId="12" borderId="6" xfId="0" applyFont="1" applyFill="1" applyBorder="1"/>
    <xf numFmtId="0" fontId="0" fillId="11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6" fillId="12" borderId="5" xfId="0" applyFont="1" applyFill="1" applyBorder="1" applyAlignment="1">
      <alignment wrapText="1"/>
    </xf>
    <xf numFmtId="0" fontId="16" fillId="12" borderId="6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6" fillId="12" borderId="6" xfId="0" applyFont="1" applyFill="1" applyBorder="1" applyAlignment="1">
      <alignment horizontal="right" vertical="center" wrapText="1"/>
    </xf>
    <xf numFmtId="0" fontId="0" fillId="11" borderId="6" xfId="0" applyFont="1" applyFill="1" applyBorder="1" applyAlignment="1">
      <alignment horizontal="right"/>
    </xf>
    <xf numFmtId="0" fontId="0" fillId="11" borderId="5" xfId="0" applyFont="1" applyFill="1" applyBorder="1" applyAlignment="1">
      <alignment horizontal="right" wrapText="1"/>
    </xf>
    <xf numFmtId="0" fontId="0" fillId="0" borderId="6" xfId="0" applyFont="1" applyBorder="1" applyAlignment="1">
      <alignment horizontal="right"/>
    </xf>
    <xf numFmtId="0" fontId="0" fillId="0" borderId="5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11" borderId="5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0" fontId="0" fillId="0" borderId="6" xfId="0" applyFont="1" applyBorder="1" applyAlignment="1">
      <alignment vertical="top"/>
    </xf>
    <xf numFmtId="0" fontId="0" fillId="0" borderId="5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5" xfId="0" applyFont="1" applyFill="1" applyBorder="1" applyAlignment="1">
      <alignment vertical="top" wrapText="1"/>
    </xf>
    <xf numFmtId="0" fontId="0" fillId="11" borderId="6" xfId="0" applyFont="1" applyFill="1" applyBorder="1" applyAlignment="1">
      <alignment horizontal="center" vertical="top"/>
    </xf>
    <xf numFmtId="0" fontId="0" fillId="11" borderId="6" xfId="0" applyFont="1" applyFill="1" applyBorder="1" applyAlignment="1">
      <alignment horizontal="right" vertical="top"/>
    </xf>
    <xf numFmtId="0" fontId="0" fillId="11" borderId="5" xfId="0" applyFont="1" applyFill="1" applyBorder="1" applyAlignment="1">
      <alignment horizontal="right" vertical="top" wrapText="1"/>
    </xf>
    <xf numFmtId="0" fontId="0" fillId="11" borderId="6" xfId="0" applyFont="1" applyFill="1" applyBorder="1" applyAlignment="1">
      <alignment vertical="top"/>
    </xf>
    <xf numFmtId="0" fontId="0" fillId="11" borderId="5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3" fontId="0" fillId="0" borderId="3" xfId="0" applyNumberFormat="1" applyBorder="1"/>
    <xf numFmtId="0" fontId="0" fillId="0" borderId="3" xfId="0" applyBorder="1"/>
    <xf numFmtId="0" fontId="0" fillId="3" borderId="3" xfId="0" applyFill="1" applyBorder="1" applyAlignment="1">
      <alignment horizontal="left"/>
    </xf>
    <xf numFmtId="0" fontId="0" fillId="3" borderId="3" xfId="0" applyNumberFormat="1" applyFill="1" applyBorder="1"/>
    <xf numFmtId="3" fontId="0" fillId="3" borderId="3" xfId="0" applyNumberFormat="1" applyFill="1" applyBorder="1"/>
    <xf numFmtId="0" fontId="0" fillId="3" borderId="3" xfId="0" applyFill="1" applyBorder="1"/>
    <xf numFmtId="168" fontId="0" fillId="3" borderId="3" xfId="0" applyNumberFormat="1" applyFill="1" applyBorder="1"/>
    <xf numFmtId="0" fontId="13" fillId="4" borderId="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49" fontId="19" fillId="0" borderId="0" xfId="0" applyNumberFormat="1" applyFont="1" applyAlignment="1">
      <alignment vertical="top" wrapText="1"/>
    </xf>
    <xf numFmtId="49" fontId="19" fillId="0" borderId="0" xfId="0" applyNumberFormat="1" applyFont="1" applyAlignment="1">
      <alignment vertical="top"/>
    </xf>
    <xf numFmtId="0" fontId="20" fillId="0" borderId="0" xfId="2" applyFont="1" applyAlignment="1"/>
    <xf numFmtId="49" fontId="19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/>
    </xf>
    <xf numFmtId="0" fontId="21" fillId="8" borderId="3" xfId="2" applyFont="1" applyFill="1" applyBorder="1" applyAlignment="1">
      <alignment horizontal="left" vertical="center" wrapText="1" indent="1"/>
    </xf>
    <xf numFmtId="49" fontId="22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vertical="top" wrapText="1"/>
    </xf>
    <xf numFmtId="49" fontId="23" fillId="0" borderId="0" xfId="0" applyNumberFormat="1" applyFont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Normal 2" xfId="2" xr:uid="{290D88C8-726A-4EB0-8820-F94841AE13DE}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fill>
        <patternFill patternType="solid">
          <fgColor indexed="64"/>
          <bgColor theme="1"/>
        </patternFill>
      </fill>
    </dxf>
    <dxf>
      <numFmt numFmtId="0" formatCode="General"/>
    </dxf>
    <dxf>
      <numFmt numFmtId="167" formatCode="00000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sloane411\AppData\Local\Microsoft\Windows\INetCache\Content.Outlook\ASJG4MOT\Children's%20Hospital%20Tier%202%20Eligibility%20Criter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ady,Victoria C (HHSC)" refreshedDate="45600.668240856481" createdVersion="8" refreshedVersion="8" minRefreshableVersion="3" recordCount="716" xr:uid="{B6686DFE-D51F-444E-B555-C5A7CFC822EF}">
  <cacheSource type="worksheet">
    <worksheetSource ref="A1:AH717" sheet="Combined Hospital List" r:id="rId2"/>
  </cacheSource>
  <cacheFields count="34">
    <cacheField name="NAME" numFmtId="0">
      <sharedItems/>
    </cacheField>
    <cacheField name="LICENSE NUMBER" numFmtId="0">
      <sharedItems containsSemiMixedTypes="0" containsString="0" containsNumber="1" containsInteger="1" minValue="2" maxValue="100597"/>
    </cacheField>
    <cacheField name="CCN" numFmtId="43">
      <sharedItems containsMixedTypes="1" containsNumber="1" containsInteger="1" minValue="0" maxValue="0"/>
    </cacheField>
    <cacheField name="EXPIRATION DATE" numFmtId="0">
      <sharedItems/>
    </cacheField>
    <cacheField name="EFFECTIVE DAT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75001" maxValue="79938"/>
    </cacheField>
    <cacheField name="COUNTY" numFmtId="0">
      <sharedItems count="182">
        <s v="DENTON"/>
        <s v="HARRIS"/>
        <s v="DALLAS"/>
        <s v="BELL"/>
        <s v="LAMPASAS"/>
        <s v="JONES"/>
        <s v="TRAVIS"/>
        <s v="MCLENNAN"/>
        <s v="BASTROP"/>
        <s v="CALDWELL"/>
        <s v="HAYS"/>
        <s v="BURNET"/>
        <s v="WILLIAMSON"/>
        <s v="MONTGOMERY"/>
        <s v="FORT BEND"/>
        <s v="RUNNELS"/>
        <s v="JEFFERSON"/>
        <s v="BEXAR"/>
        <s v="GUADALUPE"/>
        <s v="TARRANT"/>
        <s v="COLLIN"/>
        <s v="ROCKWALL"/>
        <s v="ELLIS"/>
        <s v="WASHINGTON"/>
        <s v="BRAZOS"/>
        <s v="GRAYSON"/>
        <s v="SMITH"/>
        <s v="CHAMBERS"/>
        <s v="POTTER"/>
        <s v="HIDALGO"/>
        <s v="AUSTIN"/>
        <s v="BREWSTER"/>
        <s v="TERRY"/>
        <s v="NACOGDOCHES"/>
        <s v="BURLESON"/>
        <s v="GRIMES"/>
        <s v="MADISON"/>
        <s v="BRAZORIA"/>
        <s v="POLK"/>
        <s v="ANGELINA"/>
        <s v="SAN AUGUSTINE"/>
        <s v="CHILDRESS"/>
        <s v="GREGG"/>
        <s v="HARRISON"/>
        <s v="CHEROKEE"/>
        <s v="HOPKINS"/>
        <s v="WOOD"/>
        <s v="COMAL"/>
        <s v="JASPER"/>
        <s v="JIM WELLS"/>
        <s v="BEE"/>
        <s v="NUECES"/>
        <s v="KLEBERG"/>
        <s v="BOWIE"/>
        <s v="CASS"/>
        <s v="VICTORIA"/>
        <s v="CLAY"/>
        <s v="COCHRAN"/>
        <s v="SCURRY"/>
        <s v="COLEMAN"/>
        <s v="COLLINGSWORTH"/>
        <s v="COLORADO"/>
        <s v="COMANCHE"/>
        <s v="CONCHO"/>
        <s v="WILSON"/>
        <s v="TAYLOR"/>
        <s v="ECTOR"/>
        <s v="HARTLEY"/>
        <s v="CORYELL"/>
        <s v="LUBBOCK"/>
        <s v="HOCKLEY"/>
        <s v="HALE"/>
        <s v="CRANE"/>
        <s v="HOUSTON"/>
        <s v="CROSBY"/>
        <s v="DE WITT"/>
        <s v="CULBERSON"/>
        <s v="EL PASO"/>
        <s v="CAMERON"/>
        <s v="DIMMIT"/>
        <s v="WEBB"/>
        <s v="EASTLAND"/>
        <s v="WHARTON"/>
        <s v="WICHITA"/>
        <s v="GALVESTON"/>
        <s v="MIDLAND"/>
        <s v="JACK"/>
        <s v="FALLS"/>
        <s v="FISHER"/>
        <s v="MAVERICK"/>
        <s v="FREESTONE"/>
        <s v="FRIO"/>
        <s v="SOMERVELL"/>
        <s v="HUTCHINSON"/>
        <s v="BOSQUE"/>
        <s v="YOUNG"/>
        <s v="HAMILTON"/>
        <s v="HANSFORD"/>
        <s v="HARDEMAN"/>
        <s v="HASKELL"/>
        <s v="MCCULLOCH"/>
        <s v="HEMPHILL"/>
        <s v="BROWN"/>
        <s v="DEAF SMITH"/>
        <s v="HILL"/>
        <s v="HUNT"/>
        <s v="WALKER"/>
        <s v="PECOS"/>
        <s v="JACKSON"/>
        <s v="KIMBLE"/>
        <s v="KNOX"/>
        <s v="HOOD"/>
        <s v="LAMB"/>
        <s v="LAVACA"/>
        <s v="LIBERTY"/>
        <s v="SUTTON"/>
        <s v="LIMESTONE"/>
        <s v="HARDIN"/>
        <s v="LYNN"/>
        <s v="MARTIN"/>
        <s v="MATAGORDA"/>
        <s v="UPTON"/>
        <s v="DAWSON"/>
        <s v="PARKER"/>
        <s v="MEDINA"/>
        <s v="GONZALES"/>
        <s v="GAINES"/>
        <s v="MOORE"/>
        <s v="CALHOUN"/>
        <s v="ATASCOSA"/>
        <s v="GILLESPIE"/>
        <s v="LLANO"/>
        <s v="MITCHELL"/>
        <s v="COOKE"/>
        <s v="BAILEY"/>
        <s v="NAVARRO"/>
        <s v="MONTAGUE"/>
        <s v="RANDALL"/>
        <s v="OCHILTREE"/>
        <s v="KARNES"/>
        <s v="ANDERSON"/>
        <s v="PALO PINTO"/>
        <s v="GRAY"/>
        <s v="LAMAR"/>
        <s v="WHEELER"/>
        <s v="PARMER"/>
        <s v="ANDREWS"/>
        <s v="KERR"/>
        <s v="CASTRO"/>
        <s v="REAGAN"/>
        <s v="REEVES"/>
        <s v="REFUGIO"/>
        <s v="NOLAN"/>
        <s v="SABINE"/>
        <s v="HOWARD"/>
        <s v="SCHLEICHER"/>
        <s v="BAYLOR"/>
        <s v="TOM GREEN"/>
        <s v="FAYETTE"/>
        <s v="STARR"/>
        <s v="VAL VERDE"/>
        <s v="STEPHENS"/>
        <s v="STONEWALL"/>
        <s v="SWISHER"/>
        <s v="JOHNSON"/>
        <s v="ERATH"/>
        <s v="KAUFMAN"/>
        <s v="THROCKMORTON"/>
        <s v="TITUS"/>
        <s v="FANNIN"/>
        <s v="TYLER"/>
        <s v="HENDERSON"/>
        <s v="PANOLA"/>
        <s v="RUSK"/>
        <s v="CAMP"/>
        <s v="UVALDE"/>
        <s v="FLOYD"/>
        <s v="WARD"/>
        <s v="WILBARGER"/>
        <s v="WINKLER"/>
        <s v="WISE"/>
        <s v="YOAKUM"/>
      </sharedItems>
    </cacheField>
    <cacheField name="PHONE" numFmtId="0">
      <sharedItems containsSemiMixedTypes="0" containsString="0" containsNumber="1" containsInteger="1" minValue="2102948000" maxValue="9797763777"/>
    </cacheField>
    <cacheField name="CEO/ADMINISTRATOR" numFmtId="0">
      <sharedItems/>
    </cacheField>
    <cacheField name="MAILING ADDRESS" numFmtId="0">
      <sharedItems/>
    </cacheField>
    <cacheField name="MAILING CITY" numFmtId="0">
      <sharedItems/>
    </cacheField>
    <cacheField name="MAILING STATE" numFmtId="0">
      <sharedItems/>
    </cacheField>
    <cacheField name="MAILING ZIP" numFmtId="0">
      <sharedItems containsMixedTypes="1" containsNumber="1" containsInteger="1" minValue="17025" maxValue="79912"/>
    </cacheField>
    <cacheField name="DESIGNATION/SERVICES/ACCREDITATION/STATUS" numFmtId="0">
      <sharedItems/>
    </cacheField>
    <cacheField name="ICU/CCU BEDS" numFmtId="0">
      <sharedItems containsString="0" containsBlank="1" containsNumber="1" containsInteger="1" minValue="0" maxValue="337"/>
    </cacheField>
    <cacheField name="MED/SURG BEDS" numFmtId="0">
      <sharedItems containsString="0" containsBlank="1" containsNumber="1" containsInteger="1" minValue="0" maxValue="979"/>
    </cacheField>
    <cacheField name="NICU BEDS" numFmtId="0">
      <sharedItems containsString="0" containsBlank="1" containsNumber="1" containsInteger="1" minValue="0" maxValue="167"/>
    </cacheField>
    <cacheField name="POSTPARTUM BEDS" numFmtId="0">
      <sharedItems containsString="0" containsBlank="1" containsNumber="1" containsInteger="1" minValue="0" maxValue="144"/>
    </cacheField>
    <cacheField name="ANTEPARTUM BEDS" numFmtId="0">
      <sharedItems containsString="0" containsBlank="1" containsNumber="1" containsInteger="1" minValue="0" maxValue="50"/>
    </cacheField>
    <cacheField name="LDRP BEDS" numFmtId="0">
      <sharedItems containsString="0" containsBlank="1" containsNumber="1" containsInteger="1" minValue="0" maxValue="50"/>
    </cacheField>
    <cacheField name="PEDIATRIC BEDS" numFmtId="0">
      <sharedItems containsString="0" containsBlank="1" containsNumber="1" containsInteger="1" minValue="0" maxValue="333"/>
    </cacheField>
    <cacheField name="PSYCH BEDS" numFmtId="0">
      <sharedItems containsSemiMixedTypes="0" containsString="0" containsNumber="1" containsInteger="1" minValue="0" maxValue="208"/>
    </cacheField>
    <cacheField name="SKILLED NURSING BEDS" numFmtId="0">
      <sharedItems containsString="0" containsBlank="1" containsNumber="1" containsInteger="1" minValue="0" maxValue="41"/>
    </cacheField>
    <cacheField name="COMP MED REHAB BEDS" numFmtId="0">
      <sharedItems containsString="0" containsBlank="1" containsNumber="1" containsInteger="1" minValue="0" maxValue="134"/>
    </cacheField>
    <cacheField name="CONTINUING CARE BEDS" numFmtId="0">
      <sharedItems containsString="0" containsBlank="1" containsNumber="1" containsInteger="1" minValue="0" maxValue="37"/>
    </cacheField>
    <cacheField name="INTRAMEDIATE CARE BEDS" numFmtId="0">
      <sharedItems containsString="0" containsBlank="1" containsNumber="1" containsInteger="1" minValue="0" maxValue="144"/>
    </cacheField>
    <cacheField name="UNIVERSAL CARE BEDS" numFmtId="0">
      <sharedItems containsString="0" containsBlank="1" containsNumber="1" containsInteger="1" minValue="0" maxValue="163"/>
    </cacheField>
    <cacheField name="CHEMICAL DEPENDENCY BEDS" numFmtId="0">
      <sharedItems containsString="0" containsBlank="1" containsNumber="1" containsInteger="1" minValue="0" maxValue="24"/>
    </cacheField>
    <cacheField name="For Profit Split" numFmtId="0">
      <sharedItems/>
    </cacheField>
    <cacheField name="For Profit Indicator" numFmtId="0">
      <sharedItems containsBlank="1"/>
    </cacheField>
    <cacheField name="Non Profi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6">
  <r>
    <s v="ACUTE REHABILITATION HOSPITAL OF PLANO"/>
    <n v="100174"/>
    <s v="673055"/>
    <s v="11/30/2024"/>
    <s v="11/29/2012"/>
    <s v="2301 MARSH LANE SUITE 200"/>
    <s v="PLANO"/>
    <s v="TX"/>
    <n v="75093"/>
    <x v="0"/>
    <n v="9728995510"/>
    <s v="WILSON, MARLA"/>
    <s v="2301 MARSH LANE SUITE 200"/>
    <s v="PLANO"/>
    <s v="TX"/>
    <s v="75093"/>
    <s v="Comprehensive Medical Rehabilitation, Ctr for Improvement in HealthcareQuality, Diagnostic X-ray, Emergency Treatment, ESRD-Acute Services, For Profit, Hospital within a Hospital, Lab Services, Special Hospital"/>
    <n v="0"/>
    <n v="0"/>
    <n v="0"/>
    <n v="0"/>
    <n v="0"/>
    <n v="0"/>
    <n v="0"/>
    <n v="0"/>
    <n v="0"/>
    <n v="42"/>
    <n v="0"/>
    <n v="0"/>
    <n v="0"/>
    <n v="0"/>
    <s v="Comprehensive Medical Rehabilitation, Ctr for Improvement in HealthcareQuality, Diagnostic X-ray, Emergency Treatment, ESRD-Acute Services, "/>
    <s v=", Hospital within a Hospital, Lab Services, Special Hospital"/>
    <s v="No"/>
  </r>
  <r>
    <s v="AD HOSPITAL EAST LLC"/>
    <n v="100344"/>
    <s v="670102"/>
    <s v="01/31/2024"/>
    <s v="01/21/2016"/>
    <s v="12950 EAST FREEWAY SUITE 100"/>
    <s v="HOUSTON"/>
    <s v="TX"/>
    <n v="77015"/>
    <x v="1"/>
    <n v="7133303887"/>
    <s v="CHOPRA, ATUL"/>
    <s v="12950 EAST FREEWAY SUITE 100"/>
    <s v="HOUSTON"/>
    <s v="TX"/>
    <s v="77015"/>
    <s v="Diagnostic X-ray, Emergency Department, For Profit, General Hospital, Lab Services, Physician Owned, Surgery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ADVANCED DALLAS HOSPITALS AND CLINICS"/>
    <n v="100551"/>
    <n v="0"/>
    <s v="11/30/2023"/>
    <s v="11/24/2021"/>
    <s v="7502 GREENVILLE"/>
    <s v="DALLAS"/>
    <s v="TX"/>
    <n v="75231"/>
    <x v="2"/>
    <n v="2142216000"/>
    <s v="COUNTRYMAN, CORY"/>
    <s v="7502 GREENVILLE"/>
    <s v="DALLAS"/>
    <s v="TX"/>
    <s v="75231"/>
    <s v="Diagnostic X-ray, Emergency Department, For Profit, General Hospital, Lab Services, Physician Owned, Surgery"/>
    <n v="16"/>
    <n v="8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ADVENTHEALTH BEHAVIORAL HEALTH CENTER"/>
    <n v="397"/>
    <s v="450152"/>
    <s v="09/30/2024"/>
    <s v="09/01/1992"/>
    <s v="2407 SOUTH CLEAR CREEK ROAD"/>
    <s v="KILLEEN"/>
    <s v="TX"/>
    <n v="76549"/>
    <x v="3"/>
    <n v="2545198328"/>
    <s v="ROBERTS, KEVIN"/>
    <s v="2201 SOUTH CLEAR CREEK ROAD"/>
    <s v="KILLEEN"/>
    <s v="TX"/>
    <s v="76549"/>
    <s v="Diagnostic X-ray, Emergency Treatment, Joint Commission, Lab Services, Mental Health Services, Multi-Location, Non Profit, Special Hospital"/>
    <n v="0"/>
    <n v="0"/>
    <n v="0"/>
    <n v="0"/>
    <n v="0"/>
    <n v="0"/>
    <n v="0"/>
    <n v="60"/>
    <n v="0"/>
    <n v="0"/>
    <n v="0"/>
    <n v="0"/>
    <n v="0"/>
    <n v="0"/>
    <s v="Diagnostic X-ray, Emergency Treatment, Joint Commission, Lab Services, Mental Health Services, Multi-Location, Non Profit, Special Hospital"/>
    <m/>
    <s v="Yes"/>
  </r>
  <r>
    <s v="ADVENTHEALTH CENTRAL TEXAS"/>
    <n v="397"/>
    <s v="450152"/>
    <s v="09/30/2024"/>
    <s v="01/01/1960"/>
    <s v="2201 SOUTH CLEAR CREEK ROAD"/>
    <s v="KILLEEN"/>
    <s v="TX"/>
    <n v="76549"/>
    <x v="3"/>
    <n v="2545198165"/>
    <s v="ROBERTS, KEVIN"/>
    <s v="2201 SOUTH CLEAR CREEK ROAD"/>
    <s v="KILLEEN"/>
    <s v="TX"/>
    <s v="76549"/>
    <s v="Diagnostic X-ray, Emergency Department, ESRD-Acute Services, General Hospital, Joint Commission, Lab Services, Non Profit, Obstetrics, Surgery"/>
    <n v="24"/>
    <n v="101"/>
    <n v="0"/>
    <n v="21"/>
    <n v="0"/>
    <n v="0"/>
    <n v="0"/>
    <n v="0"/>
    <n v="0"/>
    <n v="0"/>
    <n v="0"/>
    <n v="24"/>
    <n v="0"/>
    <n v="0"/>
    <s v="Diagnostic X-ray, Emergency Department, ESRD-Acute Services, General Hospital, Joint Commission, Lab Services, Non Profit, Obstetrics, Surgery"/>
    <m/>
    <s v="Yes"/>
  </r>
  <r>
    <s v="ADVENTHEALTH ROLLINS BROOK"/>
    <n v="7209"/>
    <s v="451323"/>
    <s v="08/31/2024"/>
    <s v="08/18/2000"/>
    <s v="608 NORTH KEY AVENUE"/>
    <s v="LAMPASAS"/>
    <s v="TX"/>
    <n v="76550"/>
    <x v="4"/>
    <n v="5125563682"/>
    <s v="ROBERTS, KEVIN"/>
    <s v="P O BOX 589"/>
    <s v="LAMPASAS"/>
    <s v="TX"/>
    <s v="76550"/>
    <s v="Critical Access Hospital, Diagnostic X-ray, Emergency Department, General Hospital, Joint Commission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Joint Commission, Lab Services, Non Profit, Surgery"/>
    <m/>
    <s v="Yes"/>
  </r>
  <r>
    <s v="ALTUS BAYTOWN HOSPITAL, BAYTOWN MEDICAL CENTER"/>
    <n v="100254"/>
    <s v="670109"/>
    <s v="04/30/2024"/>
    <s v="04/09/2014"/>
    <s v="1626 W BAKER RD"/>
    <s v="BAYTOWN"/>
    <s v="TX"/>
    <n v="77521"/>
    <x v="1"/>
    <n v="2818377600"/>
    <s v="HERRINGTON, KEVIN"/>
    <s v="1626 W BAKER RD"/>
    <s v="BAYTOWN"/>
    <s v="TX"/>
    <s v="77521"/>
    <s v="American Osteopatic Association, Diagnostic X-ray, Emergency Department, Emergency Department Waiver, For Profit, General Hospital, Lab Services, Surgery"/>
    <n v="0"/>
    <n v="14"/>
    <n v="0"/>
    <n v="0"/>
    <n v="0"/>
    <n v="0"/>
    <n v="0"/>
    <n v="0"/>
    <n v="0"/>
    <n v="0"/>
    <n v="0"/>
    <n v="0"/>
    <n v="0"/>
    <n v="0"/>
    <s v="American Osteopatic Association, Diagnostic X-ray, Emergency Department, Emergency Department Waiver, "/>
    <s v=", General Hospital, Lab Services, Surgery"/>
    <s v="No"/>
  </r>
  <r>
    <s v="ALTUS HOUSTON HOSPITAL, CELESTIAL HOSPITAL, ODYSSEY HOSPITAL"/>
    <n v="100407"/>
    <s v="670135"/>
    <s v="11/30/2023"/>
    <s v="11/03/2017"/>
    <s v="6011 W SAM HOUSTON PKWY SOUTH"/>
    <s v="HOUSTON"/>
    <s v="TX"/>
    <n v="77072"/>
    <x v="1"/>
    <n v="7137730556"/>
    <s v="VICKERS, DON"/>
    <s v="6011 W SAM HOUSTON PKWY SOUTH"/>
    <s v="HOUSTON"/>
    <s v="TX"/>
    <s v="77072"/>
    <s v="Diagnostic X-ray, Emergency Department, Emergency Department Waiver, For Profit, General Hospital, Lab Services, Physician Owned, Surgery"/>
    <n v="0"/>
    <n v="10"/>
    <n v="0"/>
    <n v="0"/>
    <n v="0"/>
    <n v="0"/>
    <n v="0"/>
    <n v="0"/>
    <n v="0"/>
    <n v="0"/>
    <n v="0"/>
    <n v="0"/>
    <n v="0"/>
    <n v="0"/>
    <s v="Diagnostic X-ray, Emergency Department, Emergency Department Waiver, "/>
    <s v=", General Hospital, Lab Services, Physician Owned, Surgery"/>
    <s v="No"/>
  </r>
  <r>
    <s v="ANSON GENERAL HOSPITAL"/>
    <n v="100346"/>
    <s v="450078"/>
    <s v="03/31/2024"/>
    <s v="04/01/2016"/>
    <s v="101 AVENUE J"/>
    <s v="ANSON"/>
    <s v="TX"/>
    <n v="79501"/>
    <x v="5"/>
    <n v="3258233231"/>
    <s v="STAGGS, NATHAN"/>
    <s v="101 AVENUE J"/>
    <s v="ANSON"/>
    <s v="TX"/>
    <s v="79501"/>
    <s v="Diagnostic X-ray, Emergency Department, General Hospital, Lab Services, Limited Services Rural Hospital, Non Profit, Pending Action, Surgery"/>
    <n v="0"/>
    <n v="45"/>
    <n v="0"/>
    <n v="0"/>
    <n v="0"/>
    <n v="0"/>
    <n v="0"/>
    <n v="0"/>
    <n v="0"/>
    <n v="0"/>
    <n v="0"/>
    <n v="0"/>
    <n v="0"/>
    <n v="0"/>
    <s v="Diagnostic X-ray, Emergency Department, General Hospital, Lab Services, Limited Services Rural Hospital, Non Profit, Pending Action, Surgery"/>
    <m/>
    <s v="Yes"/>
  </r>
  <r>
    <s v="ARISE AUSTIN MEDICAL CENTER"/>
    <n v="100216"/>
    <s v="450871"/>
    <s v="06/30/2025"/>
    <s v="06/30/2013"/>
    <s v="3003 BEE CAVE ROAD"/>
    <s v="AUSTIN"/>
    <s v="TX"/>
    <n v="78746"/>
    <x v="6"/>
    <n v="5123143800"/>
    <s v="SHEN, MARK"/>
    <s v="3003 BEE CAVE ROAD"/>
    <s v="AUSTIN"/>
    <s v="TX"/>
    <s v="78746"/>
    <s v="Diagnostic X-ray, Emergency Department Waiver, Emergency Treatment, For Profit, General Hospital, Joint Commission, Lab Services, Physician Owned, Surgery"/>
    <n v="2"/>
    <n v="17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Physician Owned, Surgery"/>
    <s v="No"/>
  </r>
  <r>
    <s v="ASCENSION PROVIDENCE"/>
    <n v="40"/>
    <s v="450042"/>
    <s v="03/31/2025"/>
    <s v="01/01/1960"/>
    <s v="6901 MEDICAL PARKWAY"/>
    <s v="WACO"/>
    <s v="TX"/>
    <n v="76712"/>
    <x v="7"/>
    <n v="2547514000"/>
    <s v="PATTERSON, PHILIP"/>
    <s v="P O BOX 2589"/>
    <s v="WACO"/>
    <s v="TX"/>
    <s v="76702"/>
    <s v="Diagnostic X-ray, Emergency Department, ESRD-Acute Services, General Hospital, Lab Services, Non Profit, Obstetrics, Surgery"/>
    <n v="30"/>
    <n v="180"/>
    <n v="0"/>
    <n v="16"/>
    <n v="1"/>
    <n v="2"/>
    <n v="0"/>
    <n v="0"/>
    <n v="0"/>
    <n v="0"/>
    <n v="8"/>
    <n v="0"/>
    <n v="0"/>
    <n v="0"/>
    <s v="Diagnostic X-ray, Emergency Department, ESRD-Acute Services, General Hospital, Lab Services, Non Profit, Obstetrics, Surgery"/>
    <m/>
    <s v="Yes"/>
  </r>
  <r>
    <s v="ASCENSION PROVIDENCE DEPAUL CENTER"/>
    <n v="40"/>
    <s v="450042"/>
    <s v="03/31/2025"/>
    <s v="07/01/2010"/>
    <s v="301 LONDONDERRY DRIVE"/>
    <s v="WACO"/>
    <s v="TX"/>
    <n v="76712"/>
    <x v="7"/>
    <n v="2547765970"/>
    <s v="PATTERSON, PHILIP"/>
    <s v="301 LONDONDERRY DRIVE"/>
    <s v="WACO"/>
    <s v="TX"/>
    <s v="76712"/>
    <s v="Chemical Dependency Out Patient, Diagnostic X-ray, Emergency Treatment, Lab Services, Mental Health Services, Multi-Location, Non Profit, Special Hospital"/>
    <n v="0"/>
    <n v="0"/>
    <n v="0"/>
    <n v="0"/>
    <n v="0"/>
    <n v="0"/>
    <n v="0"/>
    <n v="48"/>
    <n v="0"/>
    <n v="0"/>
    <n v="0"/>
    <n v="0"/>
    <n v="0"/>
    <n v="0"/>
    <s v="Chemical Dependency Out Patient, Diagnostic X-ray, Emergency Treatment, Lab Services, Mental Health Services, Multi-Location, Non Profit, Special Hospital"/>
    <m/>
    <s v="Yes"/>
  </r>
  <r>
    <s v="ASCENSION SETON BASTROP"/>
    <n v="100497"/>
    <s v="670143"/>
    <s v="11/30/2023"/>
    <s v="11/25/2019"/>
    <s v="630 W SH 71"/>
    <s v="BASTROP"/>
    <s v="TX"/>
    <n v="78602"/>
    <x v="8"/>
    <n v="7378817400"/>
    <s v="DAVIS, WILLIAM ANDY"/>
    <s v="630 W SH 71"/>
    <s v="BASTROP"/>
    <s v="TX"/>
    <s v="78602"/>
    <s v="Diagnostic X-ray, Emergency Department, Lab Services, Medical, Non Profit, Special Hospital"/>
    <n v="0"/>
    <n v="7"/>
    <n v="0"/>
    <n v="0"/>
    <n v="0"/>
    <n v="0"/>
    <n v="0"/>
    <n v="0"/>
    <n v="0"/>
    <n v="0"/>
    <n v="0"/>
    <n v="0"/>
    <n v="0"/>
    <n v="0"/>
    <s v="Diagnostic X-ray, Emergency Department, Lab Services, Medical, Non Profit, Special Hospital"/>
    <m/>
    <s v="Yes"/>
  </r>
  <r>
    <s v="ASCENSION SETON EDGAR B DAVIS"/>
    <n v="597"/>
    <s v="451371"/>
    <s v="01/31/2024"/>
    <s v="01/14/1966"/>
    <s v="130 HAYS STREET"/>
    <s v="LULING"/>
    <s v="TX"/>
    <n v="78648"/>
    <x v="9"/>
    <n v="8308757000"/>
    <s v="DAVIS, WILLIAM ANDY"/>
    <s v="130 HAYS STREET"/>
    <s v="LULING"/>
    <s v="TX"/>
    <s v="78648"/>
    <s v="Critical Access Hospital, Diagnostic X-ray, Emergency Department, General Hospital, Joint Commission, Lab Services, Non Profit, Surgery"/>
    <n v="0"/>
    <n v="24"/>
    <n v="0"/>
    <n v="0"/>
    <n v="0"/>
    <n v="0"/>
    <n v="0"/>
    <n v="0"/>
    <n v="0"/>
    <n v="0"/>
    <n v="0"/>
    <n v="0"/>
    <n v="0"/>
    <n v="0"/>
    <s v="Critical Access Hospital, Diagnostic X-ray, Emergency Department, General Hospital, Joint Commission, Lab Services, Non Profit, Surgery"/>
    <m/>
    <s v="Yes"/>
  </r>
  <r>
    <s v="ASCENSION SETON HAYS"/>
    <n v="100029"/>
    <s v="670056"/>
    <s v="08/31/2025"/>
    <s v="08/19/2009"/>
    <s v="6001 KYLE PARKWAY"/>
    <s v="KYLE"/>
    <s v="TX"/>
    <n v="78640"/>
    <x v="10"/>
    <n v="5125045058"/>
    <s v="DAVIS, ANDY"/>
    <s v="6001 KYLE PARKWAY"/>
    <s v="KYLE"/>
    <s v="TX"/>
    <s v="78640"/>
    <s v="Diagnostic X-ray, Emergency Department, ESRD-Acute Services, General Hospital, Joint Commission, Lab Services, Non Profit, Obstetrics, Surgery"/>
    <n v="32"/>
    <n v="94"/>
    <n v="4"/>
    <n v="14"/>
    <n v="10"/>
    <n v="0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ASCENSION SETON HIGHLAND LAKES"/>
    <n v="559"/>
    <s v="451365"/>
    <s v="01/31/2024"/>
    <s v="02/13/1960"/>
    <s v="3201 SOUTH WATER STREET"/>
    <s v="BURNET"/>
    <s v="TX"/>
    <n v="78611"/>
    <x v="11"/>
    <n v="5127153000"/>
    <s v="DAVIS, WILLIAM ANDY"/>
    <s v="PO BOX 1219"/>
    <s v="BURNET"/>
    <s v="TX"/>
    <s v="78611"/>
    <s v="Critical Access Hospital, Diagnostic X-ray, Emergency Department, General Hospital, Lab Services, Non Profit, Pending Action, Surgery"/>
    <n v="4"/>
    <n v="21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Pending Action, Surgery"/>
    <m/>
    <s v="Yes"/>
  </r>
  <r>
    <s v="ASCENSION SETON MEDICAL CENTER AUSTIN"/>
    <n v="497"/>
    <s v="450056"/>
    <s v="03/31/2024"/>
    <s v="01/18/1960"/>
    <s v="1201 WEST 38TH STREET"/>
    <s v="AUSTIN"/>
    <s v="TX"/>
    <n v="78705"/>
    <x v="6"/>
    <n v="5123241000"/>
    <s v="DAVIS, WILLIAM ANDY"/>
    <s v="1201 WEST 38TH STREET"/>
    <s v="AUSTIN"/>
    <s v="TX"/>
    <s v="78705"/>
    <s v="Diagnostic X-ray, Emergency Department, ESRD-Acute Services, General Hospital, Joint Commission, Lab Services, Non Profit, Obstetrics, Surgery"/>
    <n v="65"/>
    <n v="327"/>
    <n v="44"/>
    <n v="42"/>
    <n v="16"/>
    <n v="0"/>
    <n v="0"/>
    <n v="0"/>
    <n v="0"/>
    <n v="0"/>
    <n v="9"/>
    <n v="18"/>
    <n v="0"/>
    <n v="0"/>
    <s v="Diagnostic X-ray, Emergency Department, ESRD-Acute Services, General Hospital, Joint Commission, Lab Services, Non Profit, Obstetrics, Surgery"/>
    <m/>
    <s v="Yes"/>
  </r>
  <r>
    <s v="ASCENSION SETON NORTHWEST"/>
    <n v="7976"/>
    <s v="450867"/>
    <s v="06/30/2025"/>
    <s v="07/01/2003"/>
    <s v="11113 RESEARCH BOULEVARD"/>
    <s v="AUSTIN"/>
    <s v="TX"/>
    <n v="78759"/>
    <x v="6"/>
    <n v="5123246900"/>
    <s v="DAVIS, ANDY"/>
    <s v="11113 RESEARCH BOULEVARD"/>
    <s v="AUSTIN"/>
    <s v="TX"/>
    <s v="78759"/>
    <s v="Diagnostic X-ray, Emergency Department, General Hospital, Joint Commission, Lab Services, Non Profit, Obstetrics, Pending Action, Surgery"/>
    <n v="8"/>
    <n v="61"/>
    <n v="0"/>
    <n v="16"/>
    <n v="0"/>
    <n v="11"/>
    <n v="0"/>
    <n v="0"/>
    <n v="0"/>
    <n v="0"/>
    <n v="13"/>
    <n v="8"/>
    <n v="0"/>
    <n v="0"/>
    <s v="Diagnostic X-ray, Emergency Department, General Hospital, Joint Commission, Lab Services, Non Profit, Obstetrics, Pending Action, Surgery"/>
    <m/>
    <s v="Yes"/>
  </r>
  <r>
    <s v="ASCENSION SETON SMITHVILLE"/>
    <n v="100103"/>
    <s v="450143"/>
    <s v="06/30/2025"/>
    <s v="07/26/2011"/>
    <s v="1201 HILL ROAD"/>
    <s v="SMITHVILLE"/>
    <s v="TX"/>
    <n v="78957"/>
    <x v="8"/>
    <n v="5122373214"/>
    <s v="DAVIS, W ANDREW"/>
    <s v="1201 HILL ROAD"/>
    <s v="SMITHVILLE"/>
    <s v="TX"/>
    <s v="78957"/>
    <s v="Diagnostic X-ray, Emergency Department, General Hospital, Joint Commission, Lab Services, Non Profit, Surgery"/>
    <n v="0"/>
    <n v="8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Non Profit, Surgery"/>
    <m/>
    <s v="Yes"/>
  </r>
  <r>
    <s v="ASCENSION SETON SOUTHWEST"/>
    <n v="7975"/>
    <s v="450865"/>
    <s v="06/30/2024"/>
    <s v="07/01/2003"/>
    <s v="7900 FM 1826"/>
    <s v="AUSTIN"/>
    <s v="TX"/>
    <n v="78737"/>
    <x v="6"/>
    <n v="5123249000"/>
    <s v="DAVIS, WILLIAM ANDY"/>
    <s v="7900 FARM TO MARKET RD 1826"/>
    <s v="AUSTIN"/>
    <s v="TX"/>
    <s v="78737"/>
    <s v="Diagnostic X-ray, Emergency Department, General Hospital, Joint Commission, Lab Services, Non Profit, Surgery"/>
    <n v="0"/>
    <n v="28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Non Profit, Surgery"/>
    <m/>
    <s v="Yes"/>
  </r>
  <r>
    <s v="ASCENSION SETON WILLIAMSON"/>
    <n v="8617"/>
    <s v="670041"/>
    <s v="01/31/2024"/>
    <s v="01/15/2008"/>
    <s v="201 SETON PARKWAY"/>
    <s v="ROUND ROCK"/>
    <s v="TX"/>
    <n v="78665"/>
    <x v="12"/>
    <n v="5123244000"/>
    <s v="DAVIS, WILLIAM ANDY"/>
    <s v="201 SETON PARKWAY"/>
    <s v="ROUND ROCK"/>
    <s v="TX"/>
    <s v="78665"/>
    <s v="Diagnostic X-ray, Emergency Department, ESRD-Acute Services, General Hospital, Lab Services, Non Profit, Obstetrics, Surgery"/>
    <n v="32"/>
    <n v="109"/>
    <n v="8"/>
    <n v="16"/>
    <n v="0"/>
    <n v="0"/>
    <n v="0"/>
    <n v="0"/>
    <n v="0"/>
    <n v="0"/>
    <n v="0"/>
    <n v="0"/>
    <n v="16"/>
    <n v="0"/>
    <s v="Diagnostic X-ray, Emergency Department, ESRD-Acute Services, General Hospital, Lab Services, Non Profit, Obstetrics, Surgery"/>
    <m/>
    <s v="Yes"/>
  </r>
  <r>
    <s v="ASPIRE HOSPITAL LLC"/>
    <n v="100173"/>
    <s v="670093"/>
    <s v="11/30/2024"/>
    <s v="11/16/2012"/>
    <s v="2006 SOUTH LOOP 336 WEST SUITE 500"/>
    <s v="CONROE"/>
    <s v="TX"/>
    <n v="77304"/>
    <x v="13"/>
    <n v="9366473500"/>
    <s v="SILVAS, JOSE"/>
    <s v="2006 SOUTH LOOP 336 WEST SUITE 500"/>
    <s v="CONROE"/>
    <s v="TX"/>
    <s v="77304"/>
    <s v="Diagnostic X-ray, Emergency Treatment, For Profit, Lab Services, Medical, Mental Health Services, Physician Owned, Special Hospital"/>
    <n v="0"/>
    <n v="6"/>
    <n v="0"/>
    <n v="0"/>
    <n v="0"/>
    <n v="0"/>
    <n v="0"/>
    <n v="24"/>
    <n v="0"/>
    <n v="0"/>
    <n v="0"/>
    <n v="0"/>
    <n v="0"/>
    <n v="0"/>
    <s v="Diagnostic X-ray, Emergency Treatment, "/>
    <s v=", Lab Services, Medical, Mental Health Services, Physician Owned, Special Hospital"/>
    <s v="No"/>
  </r>
  <r>
    <s v="ATRIUM MEDICAL CENTER LP"/>
    <n v="100026"/>
    <s v="452114"/>
    <s v="12/31/2024"/>
    <s v="12/31/2008"/>
    <s v="11929 WEST AIRPORT BOULEVARD"/>
    <s v="STAFFORD"/>
    <s v="TX"/>
    <n v="77477"/>
    <x v="14"/>
    <n v="2812078200"/>
    <s v="ZAID, AHMAD"/>
    <s v="11929 WEST AIRPORT BOULEVARD STE 110"/>
    <s v="STAFFORD"/>
    <s v="TX"/>
    <s v="77477"/>
    <s v="Ctr for Improvement in HealthcareQuality, Diagnostic X-ray, Emergency Treatment, For Profit, Lab Services, Long-Term Acute Care, Medical, Physician Owned, Special Hospital"/>
    <n v="20"/>
    <n v="48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Lab Services, Long-Term Acute Care, Medical, Physician Owned, Special Hospital"/>
    <s v="No"/>
  </r>
  <r>
    <s v="BALLINGER MEMORIAL HOSPITAL DISTRICT"/>
    <n v="234"/>
    <s v="451310"/>
    <s v="01/31/2025"/>
    <s v="12/01/1962"/>
    <s v="608 AVENUE B"/>
    <s v="BALLINGER"/>
    <s v="TX"/>
    <n v="76821"/>
    <x v="15"/>
    <n v="3253652531"/>
    <s v="FRICKE, RHETT"/>
    <s v="P O BOX 617"/>
    <s v="BALLINGER"/>
    <s v="TX"/>
    <s v="76821"/>
    <s v="Critical Access Hospital, Diagnostic X-ray, Emergency Department, Lab Services, Medical, Non Profit, Special Hospital"/>
    <n v="2"/>
    <n v="23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BAPTIST HOSPITALS OF SOUTHEAST TEXAS"/>
    <n v="389"/>
    <s v="450346"/>
    <s v="01/31/2024"/>
    <s v="10/01/1999"/>
    <s v="3080 COLLEGE STREET"/>
    <s v="BEAUMONT"/>
    <s v="TX"/>
    <n v="77701"/>
    <x v="16"/>
    <n v="4092125000"/>
    <s v="DOSS, JUSTIN"/>
    <s v="3080 COLLEGE  STREET"/>
    <s v="BEAUMONT"/>
    <s v="TX"/>
    <s v="77701"/>
    <s v="American Osteopatic Association, Comprehensive Medical Rehabilitation, Emergency Department, ESRD-Acute Services, General Hospital, Lab Services, Non Profit, Obstetrics, Pediatric - 15+ beds, Surgery"/>
    <n v="25"/>
    <n v="249"/>
    <n v="6"/>
    <n v="51"/>
    <n v="0"/>
    <n v="0"/>
    <n v="17"/>
    <n v="0"/>
    <n v="0"/>
    <n v="15"/>
    <n v="0"/>
    <n v="0"/>
    <n v="0"/>
    <n v="0"/>
    <s v="American Osteopatic Association, Comprehensive Medical Rehabilitation, Emergency Department, ESRD-Acute Services, General Hospital, Lab Services, Non Profit, Obstetrics, Pediatric - 15+ beds, Surgery"/>
    <m/>
    <s v="Yes"/>
  </r>
  <r>
    <s v="BAPTIST HOSPITALS OF SOUTHEAST TEXAS  FANNIN BEHAVIORAL CENTER"/>
    <n v="389"/>
    <s v="450346"/>
    <s v="01/31/2024"/>
    <s v="10/01/1999"/>
    <s v="3250 FANNIN"/>
    <s v="BEAUMONT"/>
    <s v="TX"/>
    <n v="77701"/>
    <x v="16"/>
    <n v="4092127000"/>
    <s v="DOSS, JUSTIN"/>
    <s v="3080 COLLEGE STREET"/>
    <s v="BEAUMONT"/>
    <s v="TX"/>
    <s v="77701"/>
    <s v="American Osteopatic Association, Chemical Dependency In Patient, Chemical Dependency Out Patient, Diagnostic X-ray, Emergency Treatment, Lab Services, Mental Health Services, Multi-Location, Non Profit, Special Hospital"/>
    <n v="0"/>
    <n v="0"/>
    <n v="0"/>
    <n v="0"/>
    <n v="0"/>
    <n v="0"/>
    <n v="0"/>
    <n v="110"/>
    <n v="0"/>
    <n v="0"/>
    <n v="0"/>
    <n v="0"/>
    <n v="0"/>
    <n v="10"/>
    <s v="American Osteopatic Association, Chemical Dependency In Patient, Chemical Dependency Out Patient, Diagnostic X-ray, Emergency Treatment, Lab Services, Mental Health Services, Multi-Location, Non Profit, Special Hospital"/>
    <m/>
    <s v="Yes"/>
  </r>
  <r>
    <s v="BAPTIST MEDICAL CENTER"/>
    <n v="114"/>
    <s v="450058"/>
    <s v="12/31/2024"/>
    <s v="03/23/1960"/>
    <s v="111 DALLAS STREET"/>
    <s v="SAN ANTONIO"/>
    <s v="TX"/>
    <n v="78205"/>
    <x v="17"/>
    <n v="2102977600"/>
    <s v="STONE, MATTHEW"/>
    <s v="111 DALLAS STREET ATTN: ADMINISTRATION"/>
    <s v="SAN ANTONIO"/>
    <s v="TX"/>
    <s v="78205"/>
    <s v="Comprehensive Rehab Services, Diagnostic X-ray, Emergency Department, ESRD-Acute Services, For Profit, General Hospital, Lab Services, Mental Health Services, Pediatric - 15+ beds, Surgery"/>
    <n v="64"/>
    <n v="469"/>
    <n v="0"/>
    <n v="0"/>
    <n v="0"/>
    <n v="0"/>
    <n v="25"/>
    <n v="25"/>
    <n v="0"/>
    <n v="24"/>
    <n v="0"/>
    <n v="0"/>
    <n v="0"/>
    <n v="0"/>
    <s v="Comprehensive Rehab Services, Diagnostic X-ray, Emergency Department, ESRD-Acute Services, "/>
    <s v=", General Hospital, Lab Services, Mental Health Services, Pediatric - 15+ beds, Surgery"/>
    <s v="No"/>
  </r>
  <r>
    <s v="BAPTIST NEIGHBORHOOD HOSPITAL HAUSMAN"/>
    <n v="100116"/>
    <s v="670078"/>
    <s v="11/30/2023"/>
    <s v="02/13/2013"/>
    <s v="8230 NORTH 1604 WEST"/>
    <s v="SAN ANTONIO"/>
    <s v="TX"/>
    <n v="78249"/>
    <x v="17"/>
    <n v="2105728885"/>
    <s v="CRINION, SHANNON"/>
    <s v="8686 NEW TRAILS DRIVE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PTIST NEIGHBORHOOD HOSPITAL KELLY"/>
    <n v="100116"/>
    <s v="670078"/>
    <s v="11/30/2023"/>
    <s v="01/09/2020"/>
    <s v="806 CUPPLES ROAD"/>
    <s v="SAN ANTONIO"/>
    <s v="TX"/>
    <n v="78237"/>
    <x v="17"/>
    <n v="7268002040"/>
    <s v="CRINION, SHANNON"/>
    <s v="8686 NEW TRAILS DRIVE SUITE 100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PTIST NEIGHBORHOOD HOSPITAL OVERLOOK PARKWAY"/>
    <n v="100116"/>
    <s v="670078"/>
    <s v="11/30/2023"/>
    <s v="12/14/2012"/>
    <s v="25615 NORTH US HIGHWAY 281"/>
    <s v="SAN ANTONIO"/>
    <s v="TX"/>
    <n v="78258"/>
    <x v="17"/>
    <n v="2105722911"/>
    <s v="CRINION, SHANNON"/>
    <s v="8686 NEW TRAILS DRIVE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PTIST NEIGHBORHOOD HOSPITAL SCHERTZ PARKWAY"/>
    <n v="100116"/>
    <s v="670078"/>
    <s v="11/30/2023"/>
    <s v="04/03/2013"/>
    <s v="16977 I-35 NORTH"/>
    <s v="SCHERTZ"/>
    <s v="TX"/>
    <n v="78154"/>
    <x v="18"/>
    <n v="2105718400"/>
    <s v="CRINION, SHANNON"/>
    <s v="8686 NEW TRAILS DRIVE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PTIST NEIGHBORHOOD HOSPITAL THOUSAND OAKS"/>
    <n v="100116"/>
    <s v="670078"/>
    <s v="11/30/2023"/>
    <s v="11/28/2011"/>
    <s v="16088 SAN PEDRO"/>
    <s v="SAN ANTONIO"/>
    <s v="TX"/>
    <n v="78232"/>
    <x v="17"/>
    <n v="2104024092"/>
    <s v="CRINION, SHANNON"/>
    <s v="8686 NEW TRAILS DRIVE"/>
    <s v="THE WOODLANDS"/>
    <s v="TX"/>
    <s v="77381"/>
    <s v="Det Norske Veritas Healthcare, Diagnostic X-ray, Emergency Department, For Profit, Lab Services, Medical, Special Hospital"/>
    <n v="0"/>
    <n v="10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Special Hospital"/>
    <s v="No"/>
  </r>
  <r>
    <s v="BAPTIST NEIGHBORHOOD HOSPITAL WESTOVER HILLS"/>
    <n v="100116"/>
    <s v="670078"/>
    <s v="11/30/2023"/>
    <s v="10/17/2012"/>
    <s v="10811 TOWN CENTER DRIVE"/>
    <s v="SAN ANTONIO"/>
    <s v="TX"/>
    <n v="78251"/>
    <x v="17"/>
    <n v="2105720911"/>
    <s v="CRINION, SHANNON"/>
    <s v="8686 NEW TRAILS DRIVE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PTIST NEIGHBORHOOD HOSPITAL ZARZAMORA"/>
    <n v="100116"/>
    <s v="670078"/>
    <s v="11/30/2023"/>
    <s v="10/31/2016"/>
    <s v="7719 IH 35 SOUTH"/>
    <s v="SAN ANTONIO"/>
    <s v="TX"/>
    <n v="78224"/>
    <x v="17"/>
    <n v="2105722955"/>
    <s v="CRINION, SHANNON"/>
    <s v="8686 NEW TRAILS DRIVE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BAYLOR SCOTT &amp; WHITE  EMERGENCY HOSPITAL MANSFIELD"/>
    <n v="100258"/>
    <s v="670107"/>
    <s v="05/31/2024"/>
    <s v="07/09/2014"/>
    <s v="1776 NORTH US 287 SUITE 100"/>
    <s v="MANSFIELD"/>
    <s v="TX"/>
    <n v="76063"/>
    <x v="19"/>
    <n v="2142946300"/>
    <s v="TRAN, THANH"/>
    <s v="8686 NEW TRAILS DRIVE"/>
    <s v="THE WOODLANDS"/>
    <s v="TX"/>
    <s v="77381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ALL SAINTS MEDICAL CENTER - FORT WORTH"/>
    <n v="363"/>
    <s v="450137"/>
    <s v="03/31/2024"/>
    <s v="01/01/1960"/>
    <s v="1400 8TH AVE"/>
    <s v="FORT WORTH"/>
    <s v="TX"/>
    <n v="76104"/>
    <x v="19"/>
    <n v="8179262544"/>
    <s v="WILLIAMS, CHARLES"/>
    <s v="1400 8TH AVE ATTN: ADMINISTRATION"/>
    <s v="FORT WORTH"/>
    <s v="TX"/>
    <s v="76104"/>
    <s v="Diagnostic X-ray, Emergency Department, ESRD-Acute Services, General Hospital, Joint Commission, Lab Services, Non Profit, Obstetrics, Surgery"/>
    <n v="39"/>
    <n v="344"/>
    <n v="26"/>
    <n v="64"/>
    <n v="28"/>
    <n v="0"/>
    <n v="0"/>
    <n v="0"/>
    <n v="0"/>
    <n v="0"/>
    <n v="37"/>
    <n v="0"/>
    <n v="0"/>
    <n v="0"/>
    <s v="Diagnostic X-ray, Emergency Department, ESRD-Acute Services, General Hospital, Joint Commission, Lab Services, Non Profit, Obstetrics, Surgery"/>
    <m/>
    <s v="Yes"/>
  </r>
  <r>
    <s v="BAYLOR SCOTT &amp; WHITE CONTINUING CARE HOSPITAL"/>
    <n v="8503"/>
    <s v="452105"/>
    <s v="04/30/2025"/>
    <s v="04/23/2007"/>
    <s v="546 N KEGLEY RD"/>
    <s v="TEMPLE"/>
    <s v="TX"/>
    <n v="76502"/>
    <x v="3"/>
    <n v="2542150900"/>
    <s v="SNELL, SCOTT"/>
    <s v="546 N KEGLEY RD ATTN: ADMINISTRATION"/>
    <s v="TEMPLE"/>
    <s v="TX"/>
    <s v="76502"/>
    <s v="Diagnostic X-ray, Emergency Treatment, ESRD-Acute Services, Joint Commission, Lab Services, Long-Term Acute Care, Medical, Non Profit, Skilled Nursing Facility, Special Hospital"/>
    <n v="10"/>
    <n v="15"/>
    <n v="0"/>
    <n v="0"/>
    <n v="0"/>
    <n v="0"/>
    <n v="0"/>
    <n v="0"/>
    <n v="23"/>
    <n v="0"/>
    <n v="0"/>
    <n v="0"/>
    <n v="0"/>
    <n v="0"/>
    <s v="Diagnostic X-ray, Emergency Treatment, ESRD-Acute Services, Joint Commission, Lab Services, Long-Term Acute Care, Medical, Non Profit, Skilled Nursing Facility, Special Hospital"/>
    <m/>
    <s v="Yes"/>
  </r>
  <r>
    <s v="BAYLOR SCOTT &amp; WHITE EMERGENCY HOSPITAL AUBREY"/>
    <n v="8732"/>
    <s v="670062"/>
    <s v="12/31/2024"/>
    <s v="12/15/2008"/>
    <s v="26791 HIGHWAY 380"/>
    <s v="AUBREY"/>
    <s v="TX"/>
    <n v="76227"/>
    <x v="0"/>
    <n v="9723472525"/>
    <s v="TRAN, THANH"/>
    <s v="8686 NEW TRAILS DRIVE"/>
    <s v="THE WOODLANDS"/>
    <s v="TX"/>
    <s v="77381"/>
    <s v="Diagnostic X-ray, Emergency Department, For Profit, Lab Services, Medical, Pending Action, Special Hospital"/>
    <n v="0"/>
    <n v="6"/>
    <n v="0"/>
    <n v="0"/>
    <n v="0"/>
    <n v="0"/>
    <n v="0"/>
    <n v="0"/>
    <n v="0"/>
    <n v="0"/>
    <n v="0"/>
    <n v="0"/>
    <n v="2"/>
    <n v="0"/>
    <s v="Diagnostic X-ray, Emergency Department, "/>
    <s v=", Lab Services, Medical, Pending Action, Special Hospital"/>
    <s v="No"/>
  </r>
  <r>
    <s v="BAYLOR SCOTT &amp; WHITE EMERGENCY HOSPITAL BURLESON"/>
    <n v="100258"/>
    <s v="670107"/>
    <s v="05/31/2024"/>
    <s v="05/14/2014"/>
    <s v="12500 SOUTH FREEWAY SUITE 100"/>
    <s v="BURLESON"/>
    <s v="TX"/>
    <n v="76028"/>
    <x v="19"/>
    <n v="2142946250"/>
    <s v="TRAN, THANH"/>
    <s v="8686 NEW TRAILS DRIVE"/>
    <s v="THE WOODLANDS"/>
    <s v="TX"/>
    <s v="77381"/>
    <s v="Diagnostic X-ray, Emergency Department, For Profit, Lab Services, Medical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Special Hospital"/>
    <s v="No"/>
  </r>
  <r>
    <s v="BAYLOR SCOTT &amp; WHITE EMERGENCY HOSPITAL COLLEYVILLE"/>
    <n v="8732"/>
    <s v="670062"/>
    <s v="12/31/2024"/>
    <s v="07/22/2014"/>
    <s v="5500 COLLEYVILLE BOULEVARD"/>
    <s v="COLLEYVILLE"/>
    <s v="TX"/>
    <n v="76034"/>
    <x v="19"/>
    <n v="2142946350"/>
    <s v="TRAN, THANH"/>
    <s v="8686 NEW TRAILS DRIVE"/>
    <s v="THE WOODLANDS"/>
    <s v="TX"/>
    <s v="77381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EMERGENCY HOSPITAL GRAND PRAIRIE"/>
    <n v="100258"/>
    <s v="670107"/>
    <s v="05/31/2024"/>
    <s v="10/06/2017"/>
    <s v="3095 KINGSWOOD BOULEVARD SUITE 100"/>
    <s v="GRAND PRAIRIE"/>
    <s v="TX"/>
    <n v="75052"/>
    <x v="19"/>
    <n v="9728540009"/>
    <s v="TRAN, THANH"/>
    <s v="3095 KINGSWOOD BOULEVARD SUITE 100"/>
    <s v="GRAND PRAIRIE"/>
    <s v="TX"/>
    <s v="75052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EMERGENCY HOSPITAL KELLER"/>
    <n v="8732"/>
    <s v="670062"/>
    <s v="12/31/2024"/>
    <s v="12/16/2013"/>
    <s v="620 SOUTH MAIN SUITE 100"/>
    <s v="KELLER"/>
    <s v="TX"/>
    <n v="76248"/>
    <x v="19"/>
    <n v="2142946100"/>
    <s v="TRAN, THANH"/>
    <s v="8686 NEW TRAILS DRIVE"/>
    <s v="THE WOODLANDS"/>
    <s v="TX"/>
    <s v="77381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EMERGENCY HOSPITAL MURPHY"/>
    <n v="8732"/>
    <s v="670062"/>
    <s v="12/31/2024"/>
    <s v="01/09/2014"/>
    <s v="511 FM 544 SUITE 100"/>
    <s v="MURPHY"/>
    <s v="TX"/>
    <n v="75094"/>
    <x v="20"/>
    <n v="2142946150"/>
    <s v="TRAN, THANH"/>
    <s v="8686 NEW TRAILS DRIVE"/>
    <s v="THE WOODLANDS"/>
    <s v="TX"/>
    <s v="77381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EMERGENCY HOSPITAL ROCKWALL"/>
    <n v="8732"/>
    <s v="670062"/>
    <s v="12/31/2024"/>
    <s v="04/10/2018"/>
    <s v="1975 ALPHA SUITE 100"/>
    <s v="ROCKWALL"/>
    <s v="TX"/>
    <n v="75087"/>
    <x v="21"/>
    <n v="2142946200"/>
    <s v="TRAN, THANH"/>
    <s v="8686 NEW TRAILS DRIVE SUITE 100"/>
    <s v="THE WOODLANDS"/>
    <s v="TX"/>
    <s v="77381"/>
    <s v="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Multi-Location, Special Hospital"/>
    <s v="No"/>
  </r>
  <r>
    <s v="BAYLOR SCOTT &amp; WHITE EMERGENCY MEDICAL CENTER - CEDAR PARK"/>
    <n v="8526"/>
    <s v="670034"/>
    <s v="07/31/2025"/>
    <s v="07/01/2019"/>
    <s v="900 E WHITESTONE BLVD"/>
    <s v="CEDAR PARK"/>
    <s v="TX"/>
    <n v="78613"/>
    <x v="12"/>
    <n v="5126844000"/>
    <s v="FOX, JAY"/>
    <s v="900 E WHITESTONE BLVD ATTN: ADMINISTRATION"/>
    <s v="CEDAR PARK"/>
    <s v="TX"/>
    <s v="78613"/>
    <s v="Diagnostic X-ray, Emergency Department, Joint Commission, Lab Services, Medical, Multi-Location, Non Profit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Joint Commission, Lab Services, Medical, Multi-Location, Non Profit, Special Hospital"/>
    <m/>
    <s v="Yes"/>
  </r>
  <r>
    <s v="BAYLOR SCOTT &amp; WHITE HEART AND VASCULAR HOSPITAL - DALLAS"/>
    <n v="7844"/>
    <s v="450851"/>
    <s v="04/30/2025"/>
    <s v="04/19/2002"/>
    <s v="621 NORTH  HALL STREET"/>
    <s v="DALLAS"/>
    <s v="TX"/>
    <n v="75226"/>
    <x v="2"/>
    <n v="2148200600"/>
    <s v="VISH, NANCY"/>
    <s v="621 NORTH  HALL STREET ATTN: ADMINISTRATION"/>
    <s v="DALLAS"/>
    <s v="TX"/>
    <s v="75226"/>
    <s v="Diagnostic X-ray, Emergency Department Waiver, Emergency Treatment, For Profit, General Hospital, Lab Services, Physician Owned, Surgery"/>
    <n v="0"/>
    <n v="33"/>
    <n v="0"/>
    <n v="0"/>
    <n v="0"/>
    <n v="0"/>
    <n v="0"/>
    <n v="0"/>
    <n v="0"/>
    <n v="0"/>
    <n v="0"/>
    <n v="0"/>
    <n v="20"/>
    <n v="0"/>
    <s v="Diagnostic X-ray, Emergency Department Waiver, Emergency Treatment, "/>
    <s v=", General Hospital, Lab Services, Physician Owned, Surgery"/>
    <s v="No"/>
  </r>
  <r>
    <s v="BAYLOR SCOTT &amp; WHITE HEART AND VASCULAR HOSPITAL - WAXAHACHIE"/>
    <n v="7844"/>
    <s v="450851"/>
    <s v="04/30/2025"/>
    <s v="07/25/2023"/>
    <s v="2360 N IH 35 E STE 130&amp;220"/>
    <s v="WAXAHACHIE"/>
    <s v="TX"/>
    <n v="75165"/>
    <x v="22"/>
    <n v="4698438500"/>
    <s v="VISH, NANCY"/>
    <s v="2360 N IH 35 E STE 130&amp;220"/>
    <s v="WAXAHACHIE"/>
    <s v="TX"/>
    <s v="75165"/>
    <s v="Diagnostic X-ray, Emergency Department, For Profit, General Hospital, Hospital Waiver, Joint Commission, Lab Services, Multi-Location, Surgery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General Hospital, Hospital Waiver, Joint Commission, Lab Services, Multi-Location, Surgery"/>
    <s v="No"/>
  </r>
  <r>
    <s v="BAYLOR SCOTT &amp; WHITE INSTITUTE FOR REHABILITATION"/>
    <n v="100092"/>
    <s v="453036"/>
    <s v="03/31/2025"/>
    <s v="03/01/2011"/>
    <s v="909 NORTH WASHINGTON AVENUE"/>
    <s v="DALLAS"/>
    <s v="TX"/>
    <n v="75246"/>
    <x v="2"/>
    <n v="2148209300"/>
    <s v="SMITH, DAVID"/>
    <s v="4714 GETTYSBURG ROAD ATTN: MELANIE NOTARIO"/>
    <s v="MECHANICSBURG"/>
    <s v="PA"/>
    <s v="1705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92"/>
    <n v="0"/>
    <n v="0"/>
    <n v="0"/>
    <n v="0"/>
    <s v="Comprehensive Medical Rehabilitation, Diagnostic X-ray, Emergency Treatment, "/>
    <s v=", Joint Commission, Lab Services, Special Hospital"/>
    <s v="No"/>
  </r>
  <r>
    <s v="BAYLOR SCOTT &amp; WHITE INSTITUTE FOR REHABILITATION - FORT WORTH"/>
    <n v="8738"/>
    <s v="673035"/>
    <s v="12/31/2024"/>
    <s v="12/19/2008"/>
    <s v="6601 HARRIS PARKWAY"/>
    <s v="FORT WORTH"/>
    <s v="TX"/>
    <n v="76132"/>
    <x v="19"/>
    <n v="8174339600"/>
    <s v="DELEON, J MICHAEL"/>
    <s v="4714 GETTYSBURG ROAD ATTN: MELANIE NOTARIO"/>
    <s v="MECHANICSBURG"/>
    <s v="PA"/>
    <s v="1705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2"/>
    <n v="0"/>
    <n v="0"/>
    <n v="0"/>
    <n v="0"/>
    <s v="Comprehensive Medical Rehabilitation, Diagnostic X-ray, Emergency Treatment, "/>
    <s v=", Joint Commission, Lab Services, Special Hospital"/>
    <s v="No"/>
  </r>
  <r>
    <s v="BAYLOR SCOTT &amp; WHITE INSTITUTE FOR REHABILITATION - FRISCO"/>
    <n v="100093"/>
    <s v="673046"/>
    <s v="03/31/2025"/>
    <s v="03/23/2011"/>
    <s v="2990 LEGACY DRIVE"/>
    <s v="FRISCO"/>
    <s v="TX"/>
    <n v="75034"/>
    <x v="20"/>
    <n v="4698885100"/>
    <s v="SEYMOUR, RYAN"/>
    <s v="4714 GETTYSBURG RD ATTN: MELANIE NOTARIO"/>
    <s v="MECHANICSBURG"/>
    <s v="PA"/>
    <s v="17055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44"/>
    <n v="0"/>
    <n v="0"/>
    <n v="0"/>
    <n v="0"/>
    <s v="Comprehensive Medical Rehabilitation, Diagnostic X-ray, Emergency Treatment, "/>
    <s v=", Lab Services, Special Hospital"/>
    <s v="No"/>
  </r>
  <r>
    <s v="BAYLOR SCOTT &amp; WHITE INSTITUTE FOR REHABILITATION - LAKEWAY"/>
    <n v="100438"/>
    <s v="673058"/>
    <s v="06/30/2024"/>
    <s v="06/26/2018"/>
    <s v="2000 MEDICAL DRIVE"/>
    <s v="LAKEWAY"/>
    <s v="TX"/>
    <n v="78734"/>
    <x v="6"/>
    <n v="5122634500"/>
    <s v="SEYMOUR, RYAN"/>
    <s v="4714 GETTYSBURG RD ATTN: MELANIE NOTARIO"/>
    <s v="MECHANICSBURG"/>
    <s v="PA"/>
    <s v="1705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36"/>
    <n v="0"/>
    <n v="0"/>
    <n v="0"/>
    <n v="0"/>
    <s v="Comprehensive Medical Rehabilitation, Diagnostic X-ray, Emergency Treatment, "/>
    <s v=", Joint Commission, Lab Services, Special Hospital"/>
    <s v="No"/>
  </r>
  <r>
    <s v="BAYLOR SCOTT &amp; WHITE MCLANE CHILDRENS MEDICAL CENTER"/>
    <n v="537"/>
    <s v="450054"/>
    <s v="03/31/2024"/>
    <s v="09/23/2011"/>
    <s v="1901 SW H K DODGEN LOOP"/>
    <s v="TEMPLE"/>
    <s v="TX"/>
    <n v="76502"/>
    <x v="3"/>
    <n v="2547718600"/>
    <s v="SNELL, SCOTT"/>
    <s v="1901 SW H K DODGEN LOOP ATTN: ADMINISTRATION"/>
    <s v="TEMPLE"/>
    <s v="TX"/>
    <s v="76502"/>
    <s v="Diagnostic X-ray, Emergency Department, General Hospital, Joint Commission, Lab Services, Multi-Location, Non Profit, Pediatric - 15+ beds, Surgery"/>
    <n v="16"/>
    <n v="0"/>
    <n v="0"/>
    <n v="0"/>
    <n v="0"/>
    <n v="0"/>
    <n v="48"/>
    <n v="0"/>
    <n v="0"/>
    <n v="0"/>
    <n v="0"/>
    <n v="0"/>
    <n v="0"/>
    <n v="0"/>
    <s v="Diagnostic X-ray, Emergency Department, General Hospital, Joint Commission, Lab Services, Multi-Location, Non Profit, Pediatric - 15+ beds, Surgery"/>
    <m/>
    <s v="Yes"/>
  </r>
  <r>
    <s v="BAYLOR SCOTT &amp; WHITE MEDICAL CENTER - AUSTIN"/>
    <n v="100506"/>
    <s v="670136"/>
    <s v="01/31/2024"/>
    <s v="01/10/2020"/>
    <s v="5245 W HIGHWAY 290"/>
    <s v="AUSTIN"/>
    <s v="TX"/>
    <n v="78735"/>
    <x v="6"/>
    <n v="5126542100"/>
    <s v="FOX, JAY"/>
    <s v="5245 W HIGHWAY 290 ATTN: ADMINISTRATION"/>
    <s v="AUSTIN"/>
    <s v="TX"/>
    <s v="78735"/>
    <s v="Diagnostic X-ray, Emergency Department, General Hospital, Lab Services, Non Profit, Surgery"/>
    <n v="25"/>
    <n v="0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BAYLOR SCOTT &amp; WHITE MEDICAL CENTER - BRENHAM"/>
    <n v="100098"/>
    <s v="450187"/>
    <s v="06/30/2024"/>
    <s v="07/01/2010"/>
    <s v="700 MEDICAL PKWY"/>
    <s v="BRENHAM"/>
    <s v="TX"/>
    <n v="77833"/>
    <x v="23"/>
    <n v="9793375000"/>
    <s v="JENNINGS, JASON"/>
    <s v="700 MEDICAL PKWY ATTN: ADMINISTRATION"/>
    <s v="BRENHAM"/>
    <s v="TX"/>
    <s v="77833"/>
    <s v="Diagnostic X-ray, Emergency Department, General Hospital, Lab Services, Non Profit, Obstetrics, Surgery"/>
    <n v="0"/>
    <n v="19"/>
    <n v="0"/>
    <n v="6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BAYLOR SCOTT &amp; WHITE MEDICAL CENTER - BUDA"/>
    <n v="100476"/>
    <s v="670131"/>
    <s v="08/31/2025"/>
    <s v="08/29/2019"/>
    <s v="5330 OVERPASS RD STE 110"/>
    <s v="BUDA"/>
    <s v="TX"/>
    <n v="78610"/>
    <x v="10"/>
    <n v="7379996200"/>
    <s v="FOX, JAY"/>
    <s v="5330 OVERPASS RD STE 110 ATTN: ADMINISTRATION"/>
    <s v="BUDA"/>
    <s v="TX"/>
    <s v="78610"/>
    <s v="Diagnostic X-ray, Emergency Department, General Hospital, Lab Services, Non Profit, Surgery"/>
    <n v="15"/>
    <n v="0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BAYLOR SCOTT &amp; WHITE MEDICAL CENTER - CENTENNIAL"/>
    <n v="100421"/>
    <s v="450885"/>
    <s v="02/29/2024"/>
    <s v="03/01/2018"/>
    <s v="12505 LEBANON RD"/>
    <s v="FRISCO"/>
    <s v="TX"/>
    <n v="75035"/>
    <x v="20"/>
    <n v="4697648000"/>
    <s v="GEBHART, RYAN"/>
    <s v="12505 LEBANON RD ATTN: ADMINISTRATION"/>
    <s v="FRISCO"/>
    <s v="TX"/>
    <s v="75035"/>
    <s v="Diagnostic X-ray, Emergency Department, ESRD-Acute Services, General Hospital, Joint Commission, Lab Services, Non Profit, Obstetrics, Surgery"/>
    <n v="12"/>
    <n v="72"/>
    <n v="14"/>
    <n v="10"/>
    <n v="10"/>
    <n v="0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BAYLOR SCOTT &amp; WHITE MEDICAL CENTER - COLLEGE STATION"/>
    <n v="100206"/>
    <s v="670088"/>
    <s v="07/31/2025"/>
    <s v="07/12/2013"/>
    <s v="700 SCOTT AND WHITE DR"/>
    <s v="COLLEGE STATION"/>
    <s v="TX"/>
    <n v="77845"/>
    <x v="24"/>
    <n v="9792070100"/>
    <s v="JENNINGS, JASON"/>
    <s v="700 SCOTT AND WHITE DR ATTN: ADMINISTRATION"/>
    <s v="COLLEGE STATION"/>
    <s v="TX"/>
    <s v="77845"/>
    <s v="Diagnostic X-ray, Emergency Department, ESRD-Acute Services, General Hospital, Joint Commission, Lab Services, Non Profit, Obstetrics, Surgery"/>
    <n v="16"/>
    <n v="77"/>
    <n v="16"/>
    <n v="17"/>
    <n v="0"/>
    <n v="0"/>
    <n v="0"/>
    <n v="0"/>
    <n v="0"/>
    <n v="0"/>
    <n v="0"/>
    <n v="16"/>
    <n v="0"/>
    <n v="0"/>
    <s v="Diagnostic X-ray, Emergency Department, ESRD-Acute Services, General Hospital, Joint Commission, Lab Services, Non Profit, Obstetrics, Surgery"/>
    <m/>
    <s v="Yes"/>
  </r>
  <r>
    <s v="BAYLOR SCOTT &amp; WHITE MEDICAL CENTER - FRISCO"/>
    <n v="7874"/>
    <s v="450853"/>
    <s v="08/31/2025"/>
    <s v="08/29/2002"/>
    <s v="5601 WARREN PARKWAY"/>
    <s v="FRISCO"/>
    <s v="TX"/>
    <n v="75034"/>
    <x v="20"/>
    <n v="2144075000"/>
    <s v="SMITH, ELI"/>
    <s v="5601 WARREN PARKWAY"/>
    <s v="FRISCO"/>
    <s v="TX"/>
    <s v="75034"/>
    <s v="Diagnostic X-ray, Emergency Department, For Profit, General Hospital, Joint Commission, Lab Services, Obstetrics, Physician Owned, Surgery"/>
    <n v="0"/>
    <n v="45"/>
    <n v="8"/>
    <n v="15"/>
    <n v="0"/>
    <n v="0"/>
    <n v="0"/>
    <n v="0"/>
    <n v="0"/>
    <n v="0"/>
    <n v="0"/>
    <n v="0"/>
    <n v="0"/>
    <n v="0"/>
    <s v="Diagnostic X-ray, Emergency Department, "/>
    <s v=", General Hospital, Joint Commission, Lab Services, Obstetrics, Physician Owned, Surgery"/>
    <s v="No"/>
  </r>
  <r>
    <s v="BAYLOR SCOTT &amp; WHITE MEDICAL CENTER - GRAPEVINE"/>
    <n v="513"/>
    <s v="450563"/>
    <s v="08/31/2024"/>
    <s v="10/20/1967"/>
    <s v="1650 W COLLEGE ST"/>
    <s v="GRAPEVINE"/>
    <s v="TX"/>
    <n v="76051"/>
    <x v="19"/>
    <n v="8174811588"/>
    <s v="MAHAJAN, NAMAN"/>
    <s v="1650 W COLLEGE ST ATTN: ADMINISTRATION"/>
    <s v="GRAPEVINE"/>
    <s v="TX"/>
    <s v="76051"/>
    <s v="Diagnostic X-ray, Emergency Department, ESRD-Acute Services, General Hospital, Lab Services, Non Profit, Obstetrics, Surgery"/>
    <n v="20"/>
    <n v="173"/>
    <n v="21"/>
    <n v="38"/>
    <n v="0"/>
    <n v="13"/>
    <n v="0"/>
    <n v="0"/>
    <n v="0"/>
    <n v="0"/>
    <n v="1"/>
    <n v="0"/>
    <n v="36"/>
    <n v="0"/>
    <s v="Diagnostic X-ray, Emergency Department, ESRD-Acute Services, General Hospital, Lab Services, Non Profit, Obstetrics, Surgery"/>
    <m/>
    <s v="Yes"/>
  </r>
  <r>
    <s v="BAYLOR SCOTT &amp; WHITE MEDICAL CENTER - HILLCREST"/>
    <n v="506"/>
    <s v="450101"/>
    <s v="02/28/2025"/>
    <s v="04/07/2009"/>
    <s v="100 HILLCREST MEDICAL BLV"/>
    <s v="WACO"/>
    <s v="TX"/>
    <n v="76712"/>
    <x v="7"/>
    <n v="2542029414"/>
    <s v="CRYE, BRAD"/>
    <s v="100 HILLCREST MEDICAL BLVD ATTN: ADMINISTRATION"/>
    <s v="WACO"/>
    <s v="TX"/>
    <s v="76712"/>
    <s v="Comprehensive Medical Rehabilitation, Diagnostic X-ray, Emergency Department, ESRD-Acute Services, General Hospital, Joint Commission, Lab Services, Non Profit, Obstetrics, Pediatric - 15+ beds, Surgery"/>
    <n v="24"/>
    <n v="96"/>
    <n v="28"/>
    <n v="31"/>
    <n v="1"/>
    <n v="0"/>
    <n v="6"/>
    <n v="0"/>
    <n v="0"/>
    <n v="24"/>
    <n v="2"/>
    <n v="48"/>
    <n v="0"/>
    <n v="0"/>
    <s v="Comprehensive Medical Rehabilitation, Diagnostic X-ray, Emergency Department, ESRD-Acute Services, General Hospital, Joint Commission, Lab Services, Non Profit, Obstetrics, Pediatric - 15+ beds, Surgery"/>
    <m/>
    <s v="Yes"/>
  </r>
  <r>
    <s v="BAYLOR SCOTT &amp; WHITE MEDICAL CENTER - IRVING"/>
    <n v="300"/>
    <s v="450079"/>
    <s v="07/31/2025"/>
    <s v="11/15/1964"/>
    <s v="1901 N MACARTHUR BLVD"/>
    <s v="IRVING"/>
    <s v="TX"/>
    <n v="75061"/>
    <x v="2"/>
    <n v="9725795409"/>
    <s v="SCHAMP, CINDY"/>
    <s v="1901 N MACARTHUR BLVD ATTN: ADMINISTRATION"/>
    <s v="IRVING"/>
    <s v="TX"/>
    <s v="75061"/>
    <s v="Comprehensive Rehab Services, Diagnostic X-ray, Emergency Department, ESRD-Acute Services, General Hospital, Joint Commission, Lab Services, Non Profit, Obstetrics, Surgery"/>
    <n v="38"/>
    <n v="208"/>
    <n v="0"/>
    <n v="0"/>
    <n v="0"/>
    <n v="23"/>
    <n v="0"/>
    <n v="0"/>
    <n v="0"/>
    <n v="24"/>
    <n v="0"/>
    <n v="0"/>
    <n v="0"/>
    <n v="0"/>
    <s v="Comprehensive Rehab Services, Diagnostic X-ray, Emergency Department, ESRD-Acute Services, General Hospital, Joint Commission, Lab Services, Non Profit, Obstetrics, Surgery"/>
    <m/>
    <s v="Yes"/>
  </r>
  <r>
    <s v="BAYLOR SCOTT &amp; WHITE MEDICAL CENTER - LAKE POINTE"/>
    <n v="8618"/>
    <s v="450742"/>
    <s v="01/31/2024"/>
    <s v="01/16/2008"/>
    <s v="6800 SCENIC DR"/>
    <s v="ROWLETT"/>
    <s v="TX"/>
    <n v="75088"/>
    <x v="21"/>
    <n v="9725208000"/>
    <s v="COLE, DONAS"/>
    <s v="6800 SCENIC DR ATTN: ADMINISTRATION"/>
    <s v="ROWLETT"/>
    <s v="TX"/>
    <s v="75088"/>
    <s v="Diagnostic X-ray, Emergency Department, ESRD-Acute Services, General Hospital, Joint Commission, Lab Services, Non Profit, Obstetrics, Surgery"/>
    <n v="14"/>
    <n v="100"/>
    <n v="21"/>
    <n v="28"/>
    <n v="0"/>
    <n v="0"/>
    <n v="0"/>
    <n v="0"/>
    <n v="0"/>
    <n v="0"/>
    <n v="13"/>
    <n v="0"/>
    <n v="0"/>
    <n v="0"/>
    <s v="Diagnostic X-ray, Emergency Department, ESRD-Acute Services, General Hospital, Joint Commission, Lab Services, Non Profit, Obstetrics, Surgery"/>
    <m/>
    <s v="Yes"/>
  </r>
  <r>
    <s v="BAYLOR SCOTT &amp; WHITE MEDICAL CENTER - LAKEWAY"/>
    <n v="8526"/>
    <s v="670034"/>
    <s v="07/31/2025"/>
    <s v="09/01/2016"/>
    <s v="100 MEDICAL PKWY"/>
    <s v="LAKEWAY"/>
    <s v="TX"/>
    <n v="78738"/>
    <x v="6"/>
    <n v="5126545000"/>
    <s v="FOX, JAY"/>
    <s v="100 MEDICAL PKWY ATTN: ADMINISTRATION"/>
    <s v="LAKEWAY"/>
    <s v="TX"/>
    <s v="78738"/>
    <s v="Diagnostic X-ray, Emergency Department, General Hospital, Joint Commission, Lab Services, Multi-Location, Non Profit, Obstetrics, Surgery"/>
    <n v="22"/>
    <n v="64"/>
    <n v="11"/>
    <n v="9"/>
    <n v="0"/>
    <n v="0"/>
    <n v="0"/>
    <n v="0"/>
    <n v="0"/>
    <n v="0"/>
    <n v="0"/>
    <n v="0"/>
    <n v="0"/>
    <n v="0"/>
    <s v="Diagnostic X-ray, Emergency Department, General Hospital, Joint Commission, Lab Services, Multi-Location, Non Profit, Obstetrics, Surgery"/>
    <m/>
    <s v="Yes"/>
  </r>
  <r>
    <s v="BAYLOR SCOTT &amp; WHITE MEDICAL CENTER - MARBLE FALLS"/>
    <n v="100310"/>
    <s v="670108"/>
    <s v="07/31/2025"/>
    <s v="07/02/2015"/>
    <s v="810 W HIGHWAY 71"/>
    <s v="MARBLE FALLS"/>
    <s v="TX"/>
    <n v="78654"/>
    <x v="11"/>
    <n v="8302018000"/>
    <s v="OLS, TIMOTHY"/>
    <s v="810 W HIGHWAY 71 ATTN: ADMINISTRATION"/>
    <s v="MARBLE FALLS"/>
    <s v="TX"/>
    <s v="78654"/>
    <s v="Diagnostic X-ray, Emergency Department, ESRD-Acute Services, General Hospital, Joint Commission, Lab Services, Non Profit, Obstetrics, Surgery"/>
    <n v="8"/>
    <n v="30"/>
    <n v="0"/>
    <n v="8"/>
    <n v="0"/>
    <n v="0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BAYLOR SCOTT &amp; WHITE MEDICAL CENTER - MCKINNEY"/>
    <n v="100153"/>
    <s v="670082"/>
    <s v="06/30/2024"/>
    <s v="06/06/2012"/>
    <s v="5252 W UNIVERSITY DR"/>
    <s v="MCKINNEY"/>
    <s v="TX"/>
    <n v="75071"/>
    <x v="20"/>
    <n v="4697642200"/>
    <s v="BOWEN, TIMOTHY"/>
    <s v="5252 W UNIVERSITY DR ATTN: ADMINISTRATION"/>
    <s v="MCKINNEY"/>
    <s v="TX"/>
    <s v="75071"/>
    <s v="Diagnostic X-ray, Emergency Department, ESRD-Acute Services, General Hospital, Joint Commission, Lab Services, Non Profit, Obstetrics, Surgery"/>
    <n v="26"/>
    <n v="112"/>
    <n v="9"/>
    <n v="16"/>
    <n v="9"/>
    <n v="0"/>
    <n v="0"/>
    <n v="0"/>
    <n v="0"/>
    <n v="0"/>
    <n v="4"/>
    <n v="16"/>
    <n v="0"/>
    <n v="0"/>
    <s v="Diagnostic X-ray, Emergency Department, ESRD-Acute Services, General Hospital, Joint Commission, Lab Services, Non Profit, Obstetrics, Surgery"/>
    <m/>
    <s v="Yes"/>
  </r>
  <r>
    <s v="BAYLOR SCOTT &amp; WHITE MEDICAL CENTER - PFLUGERVILLE"/>
    <n v="100452"/>
    <s v="670128"/>
    <s v="11/30/2024"/>
    <s v="11/13/2018"/>
    <s v="2600 E PFLUGERVILLE PKWY STE 100"/>
    <s v="PFLUGERVILLE"/>
    <s v="TX"/>
    <n v="78660"/>
    <x v="6"/>
    <n v="5126546100"/>
    <s v="FOX, JAY"/>
    <s v="2600 E PFLUGERVILLE PKWY STE 100 ATTN: ADMINISTRATION"/>
    <s v="PFLUGERVILLE"/>
    <s v="TX"/>
    <s v="78660"/>
    <s v="Diagnostic X-ray, Emergency Department, General Hospital, Lab Services, Non Profit, Surgery"/>
    <n v="0"/>
    <n v="0"/>
    <n v="0"/>
    <n v="0"/>
    <n v="0"/>
    <n v="0"/>
    <n v="0"/>
    <n v="0"/>
    <n v="0"/>
    <n v="0"/>
    <n v="0"/>
    <n v="0"/>
    <n v="25"/>
    <n v="0"/>
    <s v="Diagnostic X-ray, Emergency Department, General Hospital, Lab Services, Non Profit, Surgery"/>
    <m/>
    <s v="Yes"/>
  </r>
  <r>
    <s v="BAYLOR SCOTT &amp; WHITE MEDICAL CENTER - PLANO"/>
    <n v="8140"/>
    <s v="450890"/>
    <s v="11/30/2023"/>
    <s v="11/16/2004"/>
    <s v="4700 ALLIANCE BLVD"/>
    <s v="PLANO"/>
    <s v="TX"/>
    <n v="75093"/>
    <x v="20"/>
    <n v="4698143176"/>
    <s v="GARISON, JERRI"/>
    <s v="4700 ALLIANCE BLVD ATTN: ADMINISTRATION"/>
    <s v="PLANO"/>
    <s v="TX"/>
    <s v="75093"/>
    <s v="Diagnostic X-ray, Emergency Department, ESRD-Acute Services, General Hospital, Lab Services, Non Profit, Surgery"/>
    <n v="32"/>
    <n v="128"/>
    <n v="0"/>
    <n v="0"/>
    <n v="0"/>
    <n v="0"/>
    <n v="0"/>
    <n v="0"/>
    <n v="0"/>
    <n v="0"/>
    <n v="0"/>
    <n v="0"/>
    <n v="0"/>
    <n v="0"/>
    <s v="Diagnostic X-ray, Emergency Department, ESRD-Acute Services, General Hospital, Lab Services, Non Profit, Surgery"/>
    <m/>
    <s v="Yes"/>
  </r>
  <r>
    <s v="BAYLOR SCOTT &amp; WHITE MEDICAL CENTER - ROUND ROCK"/>
    <n v="8526"/>
    <s v="670034"/>
    <s v="07/31/2025"/>
    <s v="07/12/2007"/>
    <s v="300 UNIVERSITY BLVD"/>
    <s v="ROUND ROCK"/>
    <s v="TX"/>
    <n v="78665"/>
    <x v="12"/>
    <n v="5125090100"/>
    <s v="FOX, JAY"/>
    <s v="300 UNIVERSITY BLVD ATTN: ADMINISTRATION"/>
    <s v="ROUND ROCK"/>
    <s v="TX"/>
    <s v="78665"/>
    <s v="Emergency Department, ESRD-Acute Services, General Hospital, Hospital Waiver, Joint Commission, Lab Services, Non Profit, Obstetrics, Surgery"/>
    <n v="33"/>
    <n v="58"/>
    <n v="0"/>
    <n v="0"/>
    <n v="0"/>
    <n v="10"/>
    <n v="0"/>
    <n v="0"/>
    <n v="0"/>
    <n v="0"/>
    <n v="0"/>
    <n v="0"/>
    <n v="0"/>
    <n v="0"/>
    <s v="Emergency Department, ESRD-Acute Services, General Hospital, Hospital Waiver, Joint Commission, Lab Services, Non Profit, Obstetrics, Surgery"/>
    <m/>
    <s v="Yes"/>
  </r>
  <r>
    <s v="BAYLOR SCOTT &amp; WHITE MEDICAL CENTER - SUNNYVALE"/>
    <n v="100033"/>
    <s v="670060"/>
    <s v="09/30/2025"/>
    <s v="09/11/2009"/>
    <s v="231 SOUTH COLLINS ROAD"/>
    <s v="SUNNYVALE"/>
    <s v="TX"/>
    <n v="75182"/>
    <x v="2"/>
    <n v="9728923000"/>
    <s v="DUCKERT, JON T"/>
    <s v="231 SOUTH COLLINS ROAD"/>
    <s v="SUNNYVALE"/>
    <s v="TX"/>
    <s v="75182"/>
    <s v="Diagnostic X-ray, Emergency Department, ESRD-Acute Services, For Profit, General Hospital, Joint Commission, Lab Services, Pending Action, Physician Owned, Surgery"/>
    <n v="8"/>
    <n v="62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Joint Commission, Lab Services, Pending Action, Physician Owned, Surgery"/>
    <s v="No"/>
  </r>
  <r>
    <s v="BAYLOR SCOTT &amp; WHITE MEDICAL CENTER - TAYLOR"/>
    <n v="100096"/>
    <s v="451374"/>
    <s v="08/31/2024"/>
    <s v="09/01/2010"/>
    <s v="305 MALLARD LN"/>
    <s v="TAYLOR"/>
    <s v="TX"/>
    <n v="76574"/>
    <x v="12"/>
    <n v="7378883100"/>
    <s v="FOX, JAY"/>
    <s v="305 MALLARD LN ATTN: ADMINISTRATION"/>
    <s v="TAYLOR"/>
    <s v="TX"/>
    <s v="76574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BAYLOR SCOTT &amp; WHITE MEDICAL CENTER - TEMPLE"/>
    <n v="537"/>
    <s v="450054"/>
    <s v="03/31/2024"/>
    <s v="01/01/1964"/>
    <s v="2401 S 31ST ST"/>
    <s v="TEMPLE"/>
    <s v="TX"/>
    <n v="76508"/>
    <x v="3"/>
    <n v="2547242111"/>
    <s v="SNELL, SCOTT"/>
    <s v="2401 S 31ST ST ATTN: ADMINISTRATION"/>
    <s v="TEMPLE"/>
    <s v="TX"/>
    <s v="76508"/>
    <s v="Diagnostic X-ray, Emergency Department, ESRD-Acute Services, General Hospital, Joint Commission, Lab Services, Non Profit, Obstetrics, Pending Action, Surgery"/>
    <n v="70"/>
    <n v="397"/>
    <n v="43"/>
    <n v="24"/>
    <n v="5"/>
    <n v="0"/>
    <n v="0"/>
    <n v="0"/>
    <n v="0"/>
    <n v="0"/>
    <n v="8"/>
    <n v="0"/>
    <n v="32"/>
    <n v="0"/>
    <s v="Diagnostic X-ray, Emergency Department, ESRD-Acute Services, General Hospital, Joint Commission, Lab Services, Non Profit, Obstetrics, Pending Action, Surgery"/>
    <m/>
    <s v="Yes"/>
  </r>
  <r>
    <s v="BAYLOR SCOTT &amp; WHITE MEDICAL CENTER - TROPHY  CLUB"/>
    <n v="8051"/>
    <s v="450883"/>
    <s v="04/30/2024"/>
    <s v="04/23/2004"/>
    <s v="2850 EAST STATE HWY 114"/>
    <s v="TROPHY CLUB"/>
    <s v="TX"/>
    <n v="76262"/>
    <x v="0"/>
    <n v="8178374600"/>
    <s v="SAUNDERS, JONATHAN"/>
    <s v="2850 EAST STATE HWY 114"/>
    <s v="TROPHY CLUB"/>
    <s v="TX"/>
    <s v="76262"/>
    <s v="Diagnostic X-ray, Emergency Department, For Profit, General Hospital, Lab Services, Physician Owned, Surgery"/>
    <n v="1"/>
    <n v="20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AYLOR SCOTT &amp; WHITE MEDICAL CENTER - UPTOWN"/>
    <n v="100086"/>
    <s v="450422"/>
    <s v="02/28/2025"/>
    <s v="02/02/2011"/>
    <s v="2727 EAST LEMMON AVENUE"/>
    <s v="DALLAS"/>
    <s v="TX"/>
    <n v="75204"/>
    <x v="2"/>
    <n v="2144433040"/>
    <s v="CLEVENGER, NOAH"/>
    <s v="2727 EAST LEMMON AVENUE"/>
    <s v="DALLAS"/>
    <s v="TX"/>
    <s v="75204"/>
    <s v="Diagnostic X-ray, Emergency Department, For Profit, General Hospital, Lab Services, Physician Owned, Surgery"/>
    <n v="0"/>
    <n v="2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AYLOR SCOTT &amp; WHITE MEDICAL CENTER - WAXAHACHIE"/>
    <n v="100275"/>
    <s v="450372"/>
    <s v="10/31/2024"/>
    <s v="10/31/2014"/>
    <s v="2400 N IH 35 E"/>
    <s v="WAXAHACHIE"/>
    <s v="TX"/>
    <n v="75165"/>
    <x v="22"/>
    <n v="4698434000"/>
    <s v="TURNER, WILLIAM"/>
    <s v="2400 N IH 35 E ATTN: ADMINISTRATION"/>
    <s v="WAXAHACHIE"/>
    <s v="TX"/>
    <s v="75165"/>
    <s v="Diagnostic X-ray, Emergency Department, ESRD-Acute Services, General Hospital, Joint Commission, Lab Services, Non Profit, Obstetrics, Surgery"/>
    <n v="12"/>
    <n v="100"/>
    <n v="0"/>
    <n v="9"/>
    <n v="2"/>
    <n v="6"/>
    <n v="0"/>
    <n v="0"/>
    <n v="0"/>
    <n v="0"/>
    <n v="5"/>
    <n v="0"/>
    <n v="0"/>
    <n v="0"/>
    <s v="Diagnostic X-ray, Emergency Department, ESRD-Acute Services, General Hospital, Joint Commission, Lab Services, Non Profit, Obstetrics, Surgery"/>
    <m/>
    <s v="Yes"/>
  </r>
  <r>
    <s v="BAYLOR SCOTT &amp; WHITE ORTHOPEDIC AND SPINE HOSPITAL"/>
    <n v="100044"/>
    <s v="670067"/>
    <s v="01/31/2024"/>
    <s v="01/22/2010"/>
    <s v="707 HIGHLANDER BOULEVARD"/>
    <s v="ARLINGTON"/>
    <s v="TX"/>
    <n v="76015"/>
    <x v="19"/>
    <n v="8175837100"/>
    <s v="BECK, ALLAN"/>
    <s v="707 HIGHLANDER BOULEVARD"/>
    <s v="ARLINGTON"/>
    <s v="TX"/>
    <s v="76015"/>
    <s v="Diagnostic X-ray, Emergency Department, For Profit, General Hospital, Lab Services, Physician Owned, Surgery"/>
    <n v="0"/>
    <n v="20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AYLOR SCOTT &amp; WHITE PAVILION - TEMPLE"/>
    <n v="537"/>
    <s v="450054"/>
    <s v="03/31/2024"/>
    <s v="02/26/2003"/>
    <s v="1815 S 31ST ST"/>
    <s v="TEMPLE"/>
    <s v="TX"/>
    <n v="76504"/>
    <x v="3"/>
    <n v="2547244406"/>
    <s v="SNELL, SCOTT"/>
    <s v="1815 S 31ST ST ATTN: ADMINISTRATION"/>
    <s v="TEMPLE"/>
    <s v="TX"/>
    <s v="76504"/>
    <s v="Diagnostic X-ray, Emergency Department Waiver, Emergency Treatment, General Hospital, Joint Commission, Lab Services, Multi-Location, Non Profit, Surgery"/>
    <n v="0"/>
    <n v="2"/>
    <n v="0"/>
    <n v="0"/>
    <n v="0"/>
    <n v="0"/>
    <n v="0"/>
    <n v="0"/>
    <n v="0"/>
    <n v="0"/>
    <n v="0"/>
    <n v="0"/>
    <n v="0"/>
    <n v="0"/>
    <s v="Diagnostic X-ray, Emergency Department Waiver, Emergency Treatment, General Hospital, Joint Commission, Lab Services, Multi-Location, Non Profit, Surgery"/>
    <m/>
    <s v="Yes"/>
  </r>
  <r>
    <s v="BAYLOR SCOTT &amp; WHITE SURGICAL HOSPITAL - FORT WORTH"/>
    <n v="100271"/>
    <s v="450880"/>
    <s v="10/31/2024"/>
    <s v="10/09/2014"/>
    <s v="1800 PARK PLACE AVENUE"/>
    <s v="FORT WORTH"/>
    <s v="TX"/>
    <n v="76110"/>
    <x v="19"/>
    <n v="6827035600"/>
    <s v="CLEMENTS, STEPHANIE"/>
    <s v="1800 PARK PLACE AVENUE"/>
    <s v="FORT WORTH"/>
    <s v="TX"/>
    <s v="76110"/>
    <s v="Diagnostic X-ray, Emergency Department, For Profit, General Hospital, Lab Services, Physician Owned, Surgery"/>
    <n v="4"/>
    <n v="25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AYLOR SCOTT &amp; WHITE SURGICAL HOSPITAL - LAS COLINAS"/>
    <n v="7995"/>
    <s v="450874"/>
    <s v="10/31/2024"/>
    <s v="10/20/2003"/>
    <s v="400 WEST INTERSTATE 635"/>
    <s v="IRVING"/>
    <s v="TX"/>
    <n v="75063"/>
    <x v="2"/>
    <n v="9728684000"/>
    <s v="DE LA GARZA, JOSIAH"/>
    <s v="400 WEST INTERSTATE 635 SUITE 101"/>
    <s v="IRVING"/>
    <s v="TX"/>
    <s v="75063"/>
    <s v="Diagnostic X-ray, Emergency Department, For Profit, General Hospital, Lab Services, Physician Owned, Surgery"/>
    <n v="0"/>
    <n v="20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AYLOR SCOTT &amp; WHITE SURGICAL HOSPITAL AT SHERMAN"/>
    <n v="100320"/>
    <s v="670076"/>
    <s v="05/31/2025"/>
    <s v="06/01/2015"/>
    <s v="3601 N CALAIS STREET"/>
    <s v="SHERMAN"/>
    <s v="TX"/>
    <n v="75090"/>
    <x v="25"/>
    <n v="9038700999"/>
    <s v="BEST, NIKOLE"/>
    <s v="3601 N CALAIS STREET"/>
    <s v="SHERMAN"/>
    <s v="TX"/>
    <s v="75090"/>
    <s v="Det Norske Veritas Healthcare, Diagnostic X-ray, Emergency Department, Emergency Department Waiver, For Profit, General Hospital, Lab Services, Physician Owned, Surgery"/>
    <n v="0"/>
    <n v="12"/>
    <n v="0"/>
    <n v="0"/>
    <n v="0"/>
    <n v="0"/>
    <n v="0"/>
    <n v="0"/>
    <n v="0"/>
    <n v="0"/>
    <n v="0"/>
    <n v="0"/>
    <n v="0"/>
    <n v="0"/>
    <s v="Det Norske Veritas Healthcare, Diagnostic X-ray, Emergency Department, Emergency Department Waiver, "/>
    <s v=", General Hospital, Lab Services, Physician Owned, Surgery"/>
    <s v="No"/>
  </r>
  <r>
    <s v="BAYLOR SCOTT &amp; WHITE TEXAS SPINE &amp; JOINT HOSPITAL"/>
    <n v="7902"/>
    <s v="450864"/>
    <s v="12/31/2023"/>
    <s v="12/11/2002"/>
    <s v="1814 ROSELAND BOULEVARD"/>
    <s v="TYLER"/>
    <s v="TX"/>
    <n v="75701"/>
    <x v="26"/>
    <n v="9035253300"/>
    <s v="WAHL, TONY"/>
    <s v="1814 ROSELAND BOULEVARD"/>
    <s v="TYLER"/>
    <s v="TX"/>
    <s v="75701"/>
    <s v="Diagnostic X-ray, Emergency Department Waiver, Emergency Treatment, For Profit, General Hospital, Lab Services, Physician Owned, Surgery"/>
    <n v="0"/>
    <n v="20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Lab Services, Physician Owned, Surgery"/>
    <s v="No"/>
  </r>
  <r>
    <s v="BAYLOR SCOTT &amp; WHITE THE HEART HOSPITAL - DENTON"/>
    <n v="100208"/>
    <s v="450893"/>
    <s v="05/31/2025"/>
    <s v="05/31/2013"/>
    <s v="2801 S MAYHILL RD"/>
    <s v="DENTON"/>
    <s v="TX"/>
    <n v="76208"/>
    <x v="0"/>
    <n v="9402200600"/>
    <s v="VALENTINE, MARK A"/>
    <s v="1100 ALLIED DR ATTN: ADMINISTRATION"/>
    <s v="PLANO"/>
    <s v="TX"/>
    <s v="75093"/>
    <s v="Diagnostic X-ray, Emergency Department, For Profit, General Hospital, Lab Services, Physician Owned, Surgery"/>
    <n v="0"/>
    <n v="13"/>
    <n v="0"/>
    <n v="0"/>
    <n v="0"/>
    <n v="0"/>
    <n v="0"/>
    <n v="0"/>
    <n v="0"/>
    <n v="0"/>
    <n v="0"/>
    <n v="0"/>
    <n v="9"/>
    <n v="0"/>
    <s v="Diagnostic X-ray, Emergency Department, "/>
    <s v=", General Hospital, Lab Services, Physician Owned, Surgery"/>
    <s v="No"/>
  </r>
  <r>
    <s v="BAYLOR SCOTT &amp; WHITE THE HEART HOSPITAL - MCKINNEY"/>
    <n v="8440"/>
    <s v="670025"/>
    <s v="01/31/2025"/>
    <s v="07/24/2019"/>
    <s v="5268 W UNIVERSITY DR"/>
    <s v="MCKINNEY"/>
    <s v="TX"/>
    <n v="75071"/>
    <x v="20"/>
    <n v="4698143511"/>
    <s v="VALENTINE, MARK"/>
    <s v="1100 ALLIED DR ATTN: ADMINISTRATION"/>
    <s v="PLANO"/>
    <s v="TX"/>
    <s v="75093"/>
    <s v="Diagnostic X-ray, Emergency Department Waiver, Emergency Treatment, ESRD-Acute Services, For Profit, General Hospital, Hospital within a Hospital, Joint Commission, Lab Services, Multi-Location, Physician Owned, Surgery"/>
    <n v="0"/>
    <n v="2"/>
    <n v="0"/>
    <n v="0"/>
    <n v="0"/>
    <n v="0"/>
    <n v="0"/>
    <n v="0"/>
    <n v="0"/>
    <n v="0"/>
    <n v="0"/>
    <n v="0"/>
    <n v="2"/>
    <n v="0"/>
    <s v="Diagnostic X-ray, Emergency Department Waiver, Emergency Treatment, ESRD-Acute Services, "/>
    <s v=", General Hospital, Hospital within a Hospital, Joint Commission, Lab Services, Multi-Location, Physician Owned, Surgery"/>
    <s v="No"/>
  </r>
  <r>
    <s v="BAYLOR SCOTT &amp; WHITE THE HEART HOSPITAL - PLANO"/>
    <n v="8440"/>
    <s v="670025"/>
    <s v="01/31/2025"/>
    <s v="01/18/2007"/>
    <s v="1100 ALLIED DR"/>
    <s v="PLANO"/>
    <s v="TX"/>
    <n v="75093"/>
    <x v="20"/>
    <n v="4698143500"/>
    <s v="VALENTINE, MARK"/>
    <s v="1100 ALLIED DR ATTN: ADMINISTRATION"/>
    <s v="PLANO"/>
    <s v="TX"/>
    <s v="75093"/>
    <s v="Diagnostic X-ray, Emergency Department, For Profit, General Hospital, Joint Commission, Lab Services, Physician Owned, Surgery"/>
    <n v="0"/>
    <n v="0"/>
    <n v="0"/>
    <n v="0"/>
    <n v="0"/>
    <n v="0"/>
    <n v="0"/>
    <n v="0"/>
    <n v="0"/>
    <n v="0"/>
    <n v="0"/>
    <n v="0"/>
    <n v="105"/>
    <n v="0"/>
    <s v="Diagnostic X-ray, Emergency Department, "/>
    <s v=", General Hospital, Joint Commission, Lab Services, Physician Owned, Surgery"/>
    <s v="No"/>
  </r>
  <r>
    <s v="BAYLOR ST LUKES MEDICAL CENTER - MCNAIR CAMPUS"/>
    <n v="118"/>
    <s v="450193"/>
    <s v="01/31/2025"/>
    <s v="04/04/2019"/>
    <s v="7200 CAMBRIDGE STREET"/>
    <s v="HOUSTON"/>
    <s v="TX"/>
    <n v="77030"/>
    <x v="1"/>
    <n v="8323541000"/>
    <s v="YOUNGBLOOD, ELIZABETH"/>
    <s v="7200 CAMBRIDGE STREET MC10-107"/>
    <s v="HOUSTON"/>
    <s v="TX"/>
    <s v="77030"/>
    <s v="Comprehensive Medical Rehabilitation, Det Norske Veritas Healthcare, Diagnostic X-ray, Emergency Department, General Hospital, Lab Services, Multi-Location, Non Profit, Surgery"/>
    <n v="50"/>
    <n v="90"/>
    <n v="0"/>
    <n v="0"/>
    <n v="0"/>
    <n v="0"/>
    <n v="0"/>
    <n v="0"/>
    <n v="0"/>
    <n v="30"/>
    <n v="0"/>
    <n v="0"/>
    <n v="0"/>
    <n v="0"/>
    <s v="Comprehensive Medical Rehabilitation, Det Norske Veritas Healthcare, Diagnostic X-ray, Emergency Department, General Hospital, Lab Services, Multi-Location, Non Profit, Surgery"/>
    <m/>
    <s v="Yes"/>
  </r>
  <r>
    <s v="BAYLOR UNIVERSITY MEDICAL CENTER"/>
    <n v="331"/>
    <s v="450021"/>
    <s v="12/31/2023"/>
    <s v="01/01/1960"/>
    <s v="3500 GASTON AVENUE"/>
    <s v="DALLAS"/>
    <s v="TX"/>
    <n v="75246"/>
    <x v="2"/>
    <n v="2148200111"/>
    <s v="ARMSTRONG, KYLE"/>
    <s v="3500 GASTON AVENUE 219 HOBLITZELLE BUILDING ATTN: ADMINISTRATION"/>
    <s v="DALLAS"/>
    <s v="TX"/>
    <s v="75246"/>
    <s v="Diagnostic X-ray, Emergency Department, General Hospital, Lab Services, Non Profit, Obstetrics, Surgery"/>
    <n v="109"/>
    <n v="544"/>
    <n v="83"/>
    <n v="36"/>
    <n v="0"/>
    <n v="5"/>
    <n v="0"/>
    <n v="0"/>
    <n v="0"/>
    <n v="0"/>
    <n v="0"/>
    <n v="0"/>
    <n v="137"/>
    <n v="0"/>
    <s v="Diagnostic X-ray, Emergency Department, General Hospital, Lab Services, Non Profit, Obstetrics, Surgery"/>
    <m/>
    <s v="Yes"/>
  </r>
  <r>
    <s v="BAYSIDE COMMUNITY HOSPITAL"/>
    <n v="442"/>
    <s v="451320"/>
    <s v="09/30/2025"/>
    <s v="01/08/1960"/>
    <s v="200 HOSPITAL DRIVE"/>
    <s v="ANAHUAC"/>
    <s v="TX"/>
    <n v="77514"/>
    <x v="27"/>
    <n v="4092673143"/>
    <s v="PASCASIO, ROBERT"/>
    <s v="P O BOX 398"/>
    <s v="ANAHUAC"/>
    <s v="TX"/>
    <s v="77514"/>
    <s v="Critical Access Hospital, Diagnostic X-ray, Emergency Department, General Hospital, Lab Services, Non Profit, Surgery"/>
    <n v="1"/>
    <n v="13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BEAUMONT EMERGENCY HOSPITAL"/>
    <n v="100532"/>
    <n v="0"/>
    <s v="11/30/2024"/>
    <s v="11/18/2020"/>
    <s v="4004 COLLEGE STREET"/>
    <s v="BEAUMONT"/>
    <s v="TX"/>
    <n v="77707"/>
    <x v="16"/>
    <n v="4098404004"/>
    <s v="FRAZIER, JAMES P"/>
    <s v="4004 COLLEGE STREET"/>
    <s v="BEAUMONT"/>
    <s v="TX"/>
    <s v="77707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BEHAVIORAL HEALTH SERVICES AT NWTHS"/>
    <n v="318"/>
    <s v="450209"/>
    <s v="05/31/2025"/>
    <s v="07/11/1993"/>
    <s v="7201 EVANS"/>
    <s v="AMARILLO"/>
    <s v="TX"/>
    <n v="79106"/>
    <x v="28"/>
    <n v="8063541110"/>
    <s v="CHANDLER, RYAN"/>
    <s v="P O BOX 1110"/>
    <s v="AMARILLO"/>
    <s v="TX"/>
    <s v="79175"/>
    <s v="Chemical Dependency Out Patient, Diagnostic X-ray, Emergency Treatment, For Profit, Joint Commission, Lab Services, Mental Health Services, Multi-Location, Special Hospital"/>
    <n v="0"/>
    <n v="0"/>
    <n v="0"/>
    <n v="0"/>
    <n v="0"/>
    <n v="0"/>
    <n v="0"/>
    <n v="106"/>
    <n v="0"/>
    <n v="0"/>
    <n v="0"/>
    <n v="0"/>
    <n v="0"/>
    <n v="0"/>
    <s v="Chemical Dependency Out Patient, Diagnostic X-ray, Emergency Treatment, "/>
    <s v=", Joint Commission, Lab Services, Mental Health Services, Multi-Location, Special Hospital"/>
    <s v="No"/>
  </r>
  <r>
    <s v="BEHAVIORAL HOSPITAL AT RENAISSANCE"/>
    <n v="7971"/>
    <s v="450869"/>
    <s v="07/31/2024"/>
    <s v="12/06/2007"/>
    <s v="5510 RAPHAEL DRIVE"/>
    <s v="EDINBURG"/>
    <s v="TX"/>
    <n v="78539"/>
    <x v="29"/>
    <n v="9563426325"/>
    <s v="SINGH, MANISH"/>
    <s v="5501 SOUTH MCCOLL ATTN: LEGAL DEPARTMENT"/>
    <s v="EDINBURG"/>
    <s v="TX"/>
    <s v="78539"/>
    <s v="Diagnostic X-ray, Emergency Treatment, For Profit, Joint Commission, Lab Services, Mental Health Services, Multi-Location, Physician Owned, Special Hospital"/>
    <n v="0"/>
    <n v="0"/>
    <n v="0"/>
    <n v="0"/>
    <n v="0"/>
    <n v="0"/>
    <n v="0"/>
    <n v="87"/>
    <n v="0"/>
    <n v="0"/>
    <n v="0"/>
    <n v="0"/>
    <n v="0"/>
    <n v="0"/>
    <s v="Diagnostic X-ray, Emergency Treatment, "/>
    <s v=", Joint Commission, Lab Services, Mental Health Services, Multi-Location, Physician Owned, Special Hospital"/>
    <s v="No"/>
  </r>
  <r>
    <s v="BELLVILLE MEDICAL CENTER"/>
    <n v="100120"/>
    <s v="450253"/>
    <s v="12/31/2024"/>
    <s v="12/30/2010"/>
    <s v="44 NORTH CUMMINGS STREET"/>
    <s v="BELLVILLE"/>
    <s v="TX"/>
    <n v="77418"/>
    <x v="30"/>
    <n v="9794137400"/>
    <s v="BONK, DANIEL"/>
    <s v="P.O. BOX 997"/>
    <s v="BELLVILLE"/>
    <s v="TX"/>
    <s v="77418"/>
    <s v="Det Norske Veritas Healthcare, Diagnostic X-ray, Emergency Department, General Hospital, Lab Services, Non Profit, Pending Action, Surgery"/>
    <n v="2"/>
    <n v="23"/>
    <n v="0"/>
    <n v="0"/>
    <n v="0"/>
    <n v="0"/>
    <n v="0"/>
    <n v="0"/>
    <n v="0"/>
    <n v="0"/>
    <n v="0"/>
    <n v="0"/>
    <n v="0"/>
    <n v="0"/>
    <s v="Det Norske Veritas Healthcare, Diagnostic X-ray, Emergency Department, General Hospital, Lab Services, Non Profit, Pending Action, Surgery"/>
    <m/>
    <s v="Yes"/>
  </r>
  <r>
    <s v="BIG BEND REGIONAL MEDICAL CENTER"/>
    <n v="7119"/>
    <s v="450830"/>
    <s v="08/31/2024"/>
    <s v="09/01/1999"/>
    <s v="2600 HIGHWAY 118 NORTH"/>
    <s v="ALPINE"/>
    <s v="TX"/>
    <n v="79830"/>
    <x v="31"/>
    <n v="4328373447"/>
    <s v="FLORES, RICK"/>
    <s v="2600 HIGHWAY 118 NORTH"/>
    <s v="ALPINE"/>
    <s v="TX"/>
    <s v="79830"/>
    <s v="Critical Access Hospital, Diagnostic X-ray, Emergency Department, For Profit, General Hospital, Lab Services, Obstetrics, Surgery"/>
    <n v="2"/>
    <n v="23"/>
    <n v="0"/>
    <n v="0"/>
    <n v="0"/>
    <n v="0"/>
    <n v="0"/>
    <n v="0"/>
    <n v="0"/>
    <n v="0"/>
    <n v="0"/>
    <n v="0"/>
    <n v="0"/>
    <n v="0"/>
    <s v="Critical Access Hospital, Diagnostic X-ray, Emergency Department, "/>
    <s v=", General Hospital, Lab Services, Obstetrics, Surgery"/>
    <s v="No"/>
  </r>
  <r>
    <s v="BMC NORTH HOSPITAL"/>
    <n v="100254"/>
    <s v="670109"/>
    <s v="04/30/2024"/>
    <s v="02/01/2023"/>
    <s v="16750 RED OAK DR"/>
    <s v="HOUSTON"/>
    <s v="TX"/>
    <n v="77090"/>
    <x v="1"/>
    <n v="2814537110"/>
    <s v="HERRINGTON, KEVIN"/>
    <s v="16750 RED OAK DR"/>
    <s v="HOUSTON"/>
    <s v="TX"/>
    <s v="77090"/>
    <s v="Ctr for Improvement in HealthcareQuality, Diagnostic X-ray, Emergency Department, For Profit, General Hospital, Lab Services, Multi-Location, Physician Owned, Surgery"/>
    <n v="8"/>
    <n v="8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Multi-Location, Physician Owned, Surgery"/>
    <s v="No"/>
  </r>
  <r>
    <s v="BROWNFIELD REGIONAL MEDICAL CENTER"/>
    <n v="78"/>
    <s v="450399"/>
    <s v="10/31/2025"/>
    <s v="10/12/1971"/>
    <s v="705 E FELT ST"/>
    <s v="BROWNFIELD"/>
    <s v="TX"/>
    <n v="79316"/>
    <x v="32"/>
    <n v="8066373551"/>
    <s v="NORRIS, CHUCK"/>
    <s v="705 E FELT ST"/>
    <s v="BROWNFIELD"/>
    <s v="TX"/>
    <s v="79316"/>
    <s v="Diagnostic X-ray, Emergency Department, General Hospital, Lab Services, Non Profit, Obstetrics, Surgery"/>
    <n v="4"/>
    <n v="36"/>
    <n v="0"/>
    <n v="5"/>
    <n v="0"/>
    <n v="3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BRUSHY CREEK FAMILY HOSPITAL LLC"/>
    <n v="100495"/>
    <n v="0"/>
    <s v="11/30/2023"/>
    <s v="11/15/2019"/>
    <s v="230 DEER RIDGE DR"/>
    <s v="ROUND ROCK"/>
    <s v="TX"/>
    <n v="78681"/>
    <x v="12"/>
    <n v="5127661400"/>
    <s v="HIGGINS, HENRY"/>
    <s v="1464 E WHITESTONE BLVD SUITE 1101"/>
    <s v="ROUND ROCK"/>
    <s v="TX"/>
    <s v="78613"/>
    <s v="Diagnostic X-ray, Emergency Department, For Profit, General Hospital, Lab Services, Physician Owned, Surgery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BSA HOSPITAL LLC"/>
    <n v="100187"/>
    <s v="450231"/>
    <s v="01/31/2025"/>
    <s v="01/01/2013"/>
    <s v="1600 WALLACE BLVD"/>
    <s v="AMARILLO"/>
    <s v="TX"/>
    <n v="79106"/>
    <x v="28"/>
    <n v="8062122000"/>
    <s v="CRUZ, MICHAEL A"/>
    <s v="1600 WALLACE BLVD ATTN: ADMINISTRATION"/>
    <s v="AMARILLO"/>
    <s v="TX"/>
    <s v="79106"/>
    <s v="Comprehensive Medical Rehabilitation, Diagnostic X-ray, Emergency Department, For Profit, General Hospital, Lab Services, Obstetrics, Pediatric - 15+ beds, Surgery"/>
    <n v="48"/>
    <n v="315"/>
    <n v="20"/>
    <n v="0"/>
    <n v="0"/>
    <n v="20"/>
    <n v="18"/>
    <n v="0"/>
    <n v="0"/>
    <n v="24"/>
    <n v="0"/>
    <n v="0"/>
    <n v="0"/>
    <n v="0"/>
    <s v="Comprehensive Medical Rehabilitation, Diagnostic X-ray, Emergency Department, "/>
    <s v=", General Hospital, Lab Services, Obstetrics, Pediatric - 15+ beds, Surgery"/>
    <s v="No"/>
  </r>
  <r>
    <s v="CAPROCK HOSPITAL"/>
    <n v="100420"/>
    <s v="670529"/>
    <s v="02/29/2024"/>
    <s v="02/27/2018"/>
    <s v="3134 BRIARCREST DR"/>
    <s v="BRYAN"/>
    <s v="TX"/>
    <n v="77802"/>
    <x v="24"/>
    <n v="9793142323"/>
    <s v="DAVIS, BRENDA"/>
    <s v="1630 BRIARCREST DR SUITE 100"/>
    <s v="BRYAN"/>
    <s v="TX"/>
    <s v="77802"/>
    <s v="Diagnostic X-ray, Emergency Department, For Profit, Lab Services, Medical, Physician Owned, Special Hospital"/>
    <n v="0"/>
    <n v="10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CARROLLTON REGIONAL MEDICAL CENTER"/>
    <n v="100513"/>
    <s v="450730"/>
    <s v="02/29/2024"/>
    <s v="02/29/2020"/>
    <s v="4343 NORTH JOSEY LANE"/>
    <s v="CARROLLTON"/>
    <s v="TX"/>
    <n v="75010"/>
    <x v="0"/>
    <n v="9724921010"/>
    <s v="LEYHE, BILL"/>
    <s v="4343 NORTH JOSEY LANE"/>
    <s v="CARROLLTON"/>
    <s v="TX"/>
    <s v="75010"/>
    <s v="Diagnostic X-ray, Emergency Department, ESRD-Acute Services, For Profit, General Hospital, Lab Services, Obstetrics, Surgery"/>
    <n v="21"/>
    <n v="112"/>
    <n v="13"/>
    <n v="59"/>
    <n v="0"/>
    <n v="11"/>
    <n v="0"/>
    <n v="0"/>
    <n v="0"/>
    <n v="0"/>
    <n v="0"/>
    <n v="0"/>
    <n v="0"/>
    <n v="0"/>
    <s v="Diagnostic X-ray, Emergency Department, ESRD-Acute Services, "/>
    <s v=", General Hospital, Lab Services, Obstetrics, Surgery"/>
    <s v="No"/>
  </r>
  <r>
    <s v="CARRUS REHABILITATION HOSPITAL"/>
    <n v="100059"/>
    <s v="673041"/>
    <s v="06/30/2024"/>
    <s v="06/16/2010"/>
    <s v="1810 WEST HIGHWAY 82 STE 100"/>
    <s v="SHERMAN"/>
    <s v="TX"/>
    <n v="75092"/>
    <x v="25"/>
    <n v="9038702600"/>
    <s v="RAINS, JON M"/>
    <s v="1810 WEST HIGHWAY 82 STE 100"/>
    <s v="SHERMAN"/>
    <s v="TX"/>
    <s v="75092"/>
    <s v="Comprehensive Rehab Services, Diagnostic X-ray, Emergency Treatment, For Profit, Lab Services, Special Hospital"/>
    <n v="0"/>
    <n v="0"/>
    <n v="0"/>
    <n v="0"/>
    <n v="0"/>
    <n v="0"/>
    <n v="0"/>
    <n v="0"/>
    <n v="0"/>
    <n v="24"/>
    <n v="0"/>
    <n v="0"/>
    <n v="0"/>
    <n v="0"/>
    <s v="Comprehensive Rehab Services, Diagnostic X-ray, Emergency Treatment, "/>
    <s v=", Lab Services, Special Hospital"/>
    <s v="No"/>
  </r>
  <r>
    <s v="CARRUS SPECIALTY HOSPITAL"/>
    <n v="100049"/>
    <s v="452041"/>
    <s v="02/29/2024"/>
    <s v="02/18/2010"/>
    <s v="1810 US HWY 82 WEST STE 200"/>
    <s v="SHERMAN"/>
    <s v="TX"/>
    <n v="75092"/>
    <x v="25"/>
    <n v="9038702600"/>
    <s v="RAINS, JON M"/>
    <s v="1810 US HWY 82 WEST STE 200"/>
    <s v="SHERMAN"/>
    <s v="TX"/>
    <s v="75092"/>
    <s v="Diagnostic X-ray, Emergency Treatment, For Profit, Lab Services, Long-Term Acute Care, Medical, Special Hospital"/>
    <n v="13"/>
    <n v="20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CECIL R BOMAR REHABILITATION CENTER"/>
    <n v="100544"/>
    <s v="450508"/>
    <s v="07/31/2025"/>
    <s v="07/16/2021"/>
    <s v="707 WOODS STREET"/>
    <s v="NACOGDOCHES"/>
    <s v="TX"/>
    <n v="75961"/>
    <x v="33"/>
    <n v="9365688488"/>
    <s v="FOWLER, S SEAN"/>
    <s v="707 WOODS STREET"/>
    <s v="NACOGDOCHES"/>
    <s v="TX"/>
    <s v="75961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21"/>
    <n v="0"/>
    <n v="0"/>
    <n v="0"/>
    <n v="0"/>
    <s v="Comprehensive Medical Rehabilitation, Diagnostic X-ray, Emergency Treatment, "/>
    <s v=", Joint Commission, Lab Services, Multi-Location, Special Hospital"/>
    <s v="No"/>
  </r>
  <r>
    <s v="CEDAR PARK REGIONAL MEDICAL CENTER"/>
    <n v="8583"/>
    <s v="670043"/>
    <s v="11/30/2023"/>
    <s v="11/07/2007"/>
    <s v="1401 MEDICAL PARKWAY"/>
    <s v="CEDAR PARK"/>
    <s v="TX"/>
    <n v="78613"/>
    <x v="12"/>
    <n v="5125287000"/>
    <s v="BEAUDRY, CARL BO"/>
    <s v="1401 MEDICAL PARKWAY"/>
    <s v="CEDAR PARK"/>
    <s v="TX"/>
    <s v="78613"/>
    <s v="Diagnostic X-ray, Emergency Department, For Profit, General Hospital, Lab Services, Obstetrics, Surgery"/>
    <n v="12"/>
    <n v="77"/>
    <n v="8"/>
    <n v="18"/>
    <n v="2"/>
    <n v="0"/>
    <n v="0"/>
    <n v="0"/>
    <n v="0"/>
    <n v="0"/>
    <n v="0"/>
    <n v="9"/>
    <n v="0"/>
    <n v="0"/>
    <s v="Diagnostic X-ray, Emergency Department, "/>
    <s v=", General Hospital, Lab Services, Obstetrics, Surgery"/>
    <s v="No"/>
  </r>
  <r>
    <s v="CENTRAL TEXAS REHABILITATION HOSPITAL"/>
    <n v="100147"/>
    <s v="673027"/>
    <s v="04/30/2024"/>
    <s v="04/26/2012"/>
    <s v="700 W 45TH STREET"/>
    <s v="AUSTIN"/>
    <s v="TX"/>
    <n v="78751"/>
    <x v="6"/>
    <n v="5124072111"/>
    <s v="PIERCE, TRENT"/>
    <s v="700 WEST 45TH STREET"/>
    <s v="AUSTIN"/>
    <s v="TX"/>
    <s v="78751"/>
    <s v="Comprehensive Rehab Services, Diagnostic X-ray, Emergency Treatment, ESRD-Acute Services, For Profit, Lab Services, Special Hospital"/>
    <n v="0"/>
    <n v="0"/>
    <n v="0"/>
    <n v="0"/>
    <n v="0"/>
    <n v="0"/>
    <n v="0"/>
    <n v="0"/>
    <n v="0"/>
    <n v="50"/>
    <n v="0"/>
    <n v="0"/>
    <n v="0"/>
    <n v="0"/>
    <s v="Comprehensive Rehab Services, Diagnostic X-ray, Emergency Treatment, ESRD-Acute Services, "/>
    <s v=", Lab Services, Special Hospital"/>
    <s v="No"/>
  </r>
  <r>
    <s v="CHI ST JOSEPH HEALTH - COLLEGE STATION HOSPITAL"/>
    <n v="100486"/>
    <s v="450011"/>
    <s v="07/31/2025"/>
    <s v="07/31/2019"/>
    <s v="1604 ROCK PRAIRIE ROAD"/>
    <s v="COLLEGE STATION"/>
    <s v="TX"/>
    <n v="77845"/>
    <x v="24"/>
    <n v="9797645100"/>
    <s v="SHAW, KIMBERLY"/>
    <s v="1604 ROCK PRAIRIE ROAD"/>
    <s v="COLLEGE STATION"/>
    <s v="TX"/>
    <s v="77845"/>
    <s v="Diagnostic X-ray, Emergency Department, ESRD-Acute Services, General Hospital, Joint Commission, Lab Services, Non Profit, Obstetrics, Surgery"/>
    <n v="12"/>
    <n v="108"/>
    <n v="13"/>
    <n v="0"/>
    <n v="4"/>
    <n v="10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CHI ST JOSEPH HEALTH BURLESON HOSPITAL"/>
    <n v="679"/>
    <s v="451305"/>
    <s v="10/31/2024"/>
    <s v="01/01/1960"/>
    <s v="1101 WOODSON DRIVE"/>
    <s v="CALDWELL"/>
    <s v="TX"/>
    <n v="77836"/>
    <x v="34"/>
    <n v="9795673245"/>
    <s v="SHAW, KIMBERLY"/>
    <s v="P O BOX 360"/>
    <s v="CALDWELL"/>
    <s v="TX"/>
    <s v="77836"/>
    <s v="Critical Access Hospital, Diagnostic X-ray, Emergency Department, Joint Commission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Joint Commission, Lab Services, Medical, Non Profit, Special Hospital"/>
    <m/>
    <s v="Yes"/>
  </r>
  <r>
    <s v="CHI ST JOSEPH HEALTH GRIMES HOSPITAL"/>
    <n v="7288"/>
    <s v="451322"/>
    <s v="03/31/2025"/>
    <s v="04/01/2001"/>
    <s v="210 SOUTH JUDSON"/>
    <s v="NAVASOTA"/>
    <s v="TX"/>
    <n v="77868"/>
    <x v="35"/>
    <n v="9368256585"/>
    <s v="SHAW, KIMBERLY"/>
    <s v="210 SOUTH JUDSON"/>
    <s v="NAVASOTA"/>
    <s v="TX"/>
    <s v="77868"/>
    <s v="Critical Access Hospital, Diagnostic X-ray, Emergency Department, Joint Commission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Joint Commission, Lab Services, Medical, Non Profit, Special Hospital"/>
    <m/>
    <s v="Yes"/>
  </r>
  <r>
    <s v="CHI ST JOSEPH HEALTH MADISON HOSPITAL"/>
    <n v="41"/>
    <s v="451316"/>
    <s v="09/30/2024"/>
    <s v="01/01/1960"/>
    <s v="100 WEST CROSS STREET"/>
    <s v="MADISONVILLE"/>
    <s v="TX"/>
    <n v="77864"/>
    <x v="36"/>
    <n v="9363482631"/>
    <s v="SHAW, KIMBERLY"/>
    <s v="P O BOX 698"/>
    <s v="MADISONVILLE"/>
    <s v="TX"/>
    <s v="77864"/>
    <s v="Critical Access Hospital, Diagnostic X-ray, Emergency Department, Joint Commission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Joint Commission, Lab Services, Medical, Non Profit, Special Hospital"/>
    <m/>
    <s v="Yes"/>
  </r>
  <r>
    <s v="CHI ST JOSEPH HEALTH REHAB HOSP, AFFILIATE OF ENCOMPASS HEALTH"/>
    <n v="100362"/>
    <s v="673065"/>
    <s v="07/31/2024"/>
    <s v="07/22/2016"/>
    <s v="1600 JOSEPH DRIVE SUITE 2000"/>
    <s v="BRYAN"/>
    <s v="TX"/>
    <n v="77802"/>
    <x v="24"/>
    <n v="9792134300"/>
    <s v="GRAY, AMY"/>
    <s v="1600 JOSEPH DRIVE SUITE 2000"/>
    <s v="BRYAN"/>
    <s v="TX"/>
    <s v="77802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61"/>
    <n v="0"/>
    <n v="0"/>
    <n v="0"/>
    <n v="0"/>
    <s v="Comprehensive Medical Rehabilitation, Diagnostic X-ray, Emergency Treatment, ESRD-Acute Services, "/>
    <s v=", Lab Services, Special Hospital"/>
    <s v="No"/>
  </r>
  <r>
    <s v="CHI ST LUKES HEALTH - BRAZOSPORT"/>
    <n v="436"/>
    <s v="450072"/>
    <s v="02/28/2025"/>
    <s v="01/01/1960"/>
    <s v="100 MEDICAL DRIVE"/>
    <s v="LAKE JACKSON"/>
    <s v="TX"/>
    <n v="77566"/>
    <x v="37"/>
    <n v="9792974411"/>
    <s v="TRAUTMAN, ROBERT"/>
    <s v="100 MEDICAL DRIVE"/>
    <s v="LAKE JACKSON"/>
    <s v="TX"/>
    <s v="77566"/>
    <s v="Comprehensive Medical Rehabilitation, Diagnostic X-ray, Emergency Department, ESRD-Acute Services, General Hospital, Joint Commission, Lab Services, Non Profit, Obstetrics, Surgery"/>
    <n v="8"/>
    <n v="106"/>
    <n v="0"/>
    <n v="16"/>
    <n v="0"/>
    <n v="10"/>
    <n v="0"/>
    <n v="0"/>
    <n v="0"/>
    <n v="14"/>
    <n v="0"/>
    <n v="0"/>
    <n v="0"/>
    <n v="0"/>
    <s v="Comprehensive Medical Rehabilitation, Diagnostic X-ray, Emergency Department, ESRD-Acute Services, General Hospital, Joint Commission, Lab Services, Non Profit, Obstetrics, Surgery"/>
    <m/>
    <s v="Yes"/>
  </r>
  <r>
    <s v="CHI ST LUKES HEALTH - MEMORIAL LIVINGSTON"/>
    <n v="466"/>
    <s v="450395"/>
    <s v="06/30/2025"/>
    <s v="01/04/1960"/>
    <s v="1717 HIGHWAY 59 BYPASS"/>
    <s v="LIVINGSTON"/>
    <s v="TX"/>
    <n v="77351"/>
    <x v="38"/>
    <n v="9363298700"/>
    <s v="BOSTWICK, MONTE"/>
    <s v="PO BOX 1257"/>
    <s v="LIVINGSTON"/>
    <s v="TX"/>
    <s v="77351"/>
    <s v="Diagnostic X-ray, Emergency Department, General Hospital, Joint Commission, Lab Services, Non Profit, Obstetrics, Surgery"/>
    <n v="8"/>
    <n v="51"/>
    <n v="0"/>
    <n v="4"/>
    <n v="0"/>
    <n v="3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CHI ST LUKES HEALTH - SPRINGWOODS VILLAGE"/>
    <n v="7931"/>
    <s v="450862"/>
    <s v="03/31/2024"/>
    <s v="01/04/2016"/>
    <s v="2255 E MOSSY OAKS ROAD"/>
    <s v="SPRING"/>
    <s v="TX"/>
    <n v="77389"/>
    <x v="1"/>
    <n v="3463055000"/>
    <s v="PARISI, JAMES"/>
    <s v="2255 E MOSSY OAKS ROAD"/>
    <s v="SPRING"/>
    <s v="TX"/>
    <s v="77389"/>
    <s v="Diagnostic X-ray, Emergency Department, General Hospital, Lab Services, Multi-Location, Non Profit, Surgery"/>
    <n v="0"/>
    <n v="4"/>
    <n v="0"/>
    <n v="0"/>
    <n v="0"/>
    <n v="0"/>
    <n v="0"/>
    <n v="0"/>
    <n v="0"/>
    <n v="0"/>
    <n v="0"/>
    <n v="0"/>
    <n v="0"/>
    <n v="0"/>
    <s v="Diagnostic X-ray, Emergency Department, General Hospital, Lab Services, Multi-Location, Non Profit, Surgery"/>
    <m/>
    <s v="Yes"/>
  </r>
  <r>
    <s v="CHI ST LUKES HEALTH BAYLOR COLLEGE OF MEDICINE MEDICAL CENTER"/>
    <n v="118"/>
    <s v="450193"/>
    <s v="01/31/2025"/>
    <s v="01/01/1960"/>
    <s v="6720 BERTNER"/>
    <s v="HOUSTON"/>
    <s v="TX"/>
    <n v="77030"/>
    <x v="1"/>
    <n v="7137858537"/>
    <s v="YOUNGBLOOD, ELIZABETH"/>
    <s v="6720 BERTNER"/>
    <s v="HOUSTON"/>
    <s v="TX"/>
    <s v="77030"/>
    <s v="Comprehensive Medical Rehabilitation, Det Norske Veritas Healthcare, Diagnostic X-ray, Emergency Department, ESRD-Acute Services, General Hospital, Lab Services, Non Profit, Surgery"/>
    <n v="157"/>
    <n v="647"/>
    <n v="0"/>
    <n v="0"/>
    <n v="0"/>
    <n v="0"/>
    <n v="0"/>
    <n v="0"/>
    <n v="0"/>
    <n v="24"/>
    <n v="0"/>
    <n v="51"/>
    <n v="0"/>
    <n v="0"/>
    <s v="Comprehensive Medical Rehabilitation, Det Norske Veritas Healthcare, Diagnostic X-ray, Emergency Department, ESRD-Acute Services, General Hospital, Lab Services, Non Profit, Surgery"/>
    <m/>
    <s v="Yes"/>
  </r>
  <r>
    <s v="CHI ST LUKES HEALTH MEMORIAL LUFKIN"/>
    <n v="129"/>
    <s v="450211"/>
    <s v="12/31/2024"/>
    <s v="01/01/1960"/>
    <s v="1201 W FRANK AVE"/>
    <s v="LUFKIN"/>
    <s v="TX"/>
    <n v="75904"/>
    <x v="39"/>
    <n v="9366348111"/>
    <s v="BOSTWICK, MONTE"/>
    <s v="1201 W FRANK AVE"/>
    <s v="LUFKIN"/>
    <s v="TX"/>
    <s v="75904"/>
    <s v="Comprehensive Rehab Services, Diagnostic X-ray, Emergency Department, ESRD-Acute Services, General Hospital, Lab Services, Non Profit, Obstetrics, Surgery"/>
    <n v="24"/>
    <n v="172"/>
    <n v="8"/>
    <n v="0"/>
    <n v="0"/>
    <n v="12"/>
    <n v="0"/>
    <n v="20"/>
    <n v="0"/>
    <n v="17"/>
    <n v="0"/>
    <n v="26"/>
    <n v="0"/>
    <n v="0"/>
    <s v="Comprehensive Rehab Services, Diagnostic X-ray, Emergency Department, ESRD-Acute Services, General Hospital, Lab Services, Non Profit, Obstetrics, Surgery"/>
    <m/>
    <s v="Yes"/>
  </r>
  <r>
    <s v="CHI ST LUKES HEALTH MEMORIAL SAN AUGUSTINE"/>
    <n v="72"/>
    <s v="451360"/>
    <s v="06/30/2025"/>
    <s v="01/01/1960"/>
    <s v="511 HOSPITAL STREET"/>
    <s v="SAN AUGUSTINE"/>
    <s v="TX"/>
    <n v="75972"/>
    <x v="40"/>
    <n v="9362753446"/>
    <s v="BOSTWICK, MONTE"/>
    <s v="511 HOSPITAL STREET"/>
    <s v="SAN AUGUSTINE"/>
    <s v="TX"/>
    <s v="75972"/>
    <s v="Critical Access Hospital, Diagnostic X-ray, Emergency Department, Lab Services, Medical, Non Profit, Special Hospital"/>
    <n v="0"/>
    <n v="18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CHILDRENS MEDICAL CENTER OF DALLAS"/>
    <n v="143"/>
    <s v="453302"/>
    <s v="08/31/2024"/>
    <s v="08/05/1967"/>
    <s v="1935 MEDICAL DISTRICT DRIVE"/>
    <s v="DALLAS"/>
    <s v="TX"/>
    <n v="75235"/>
    <x v="2"/>
    <n v="2144568339"/>
    <s v="DAVIS, MATTHEW"/>
    <s v="1935 MEDICAL DISTRICT DRIVE"/>
    <s v="DALLAS"/>
    <s v="TX"/>
    <s v="75235"/>
    <s v="Diagnostic X-ray, Emergency Department, ESRD-Acute Services, General Hospital, Lab Services, Non Profit, Pediatric - 15+ beds, Pending Action, Surgery"/>
    <n v="77"/>
    <n v="24"/>
    <n v="74"/>
    <n v="0"/>
    <n v="0"/>
    <n v="0"/>
    <n v="255"/>
    <n v="12"/>
    <n v="0"/>
    <n v="0"/>
    <n v="0"/>
    <n v="0"/>
    <n v="48"/>
    <n v="0"/>
    <s v="Diagnostic X-ray, Emergency Department, ESRD-Acute Services, General Hospital, Lab Services, Non Profit, Pediatric - 15+ beds, Pending Action, Surgery"/>
    <m/>
    <s v="Yes"/>
  </r>
  <r>
    <s v="CHILDRENS MEDICAL CENTER PLANO"/>
    <n v="100291"/>
    <s v="453316"/>
    <s v="04/30/2025"/>
    <s v="04/07/2015"/>
    <s v="7601 PRESTON ROAD"/>
    <s v="PLANO"/>
    <s v="TX"/>
    <n v="75024"/>
    <x v="20"/>
    <n v="4693037000"/>
    <s v="WALLS, VANESSA"/>
    <s v="1935 MEDICAL DISTRICT DRIVE"/>
    <s v="DALLAS"/>
    <s v="TX"/>
    <s v="75235"/>
    <s v="Diagnostic X-ray, Emergency Department, General Hospital, Joint Commission, Lab Services, Mental Health Services, Non Profit, Surgery"/>
    <n v="0"/>
    <n v="0"/>
    <n v="0"/>
    <n v="0"/>
    <n v="0"/>
    <n v="0"/>
    <n v="0"/>
    <n v="12"/>
    <n v="0"/>
    <n v="0"/>
    <n v="0"/>
    <n v="0"/>
    <n v="60"/>
    <n v="0"/>
    <s v="Diagnostic X-ray, Emergency Department, General Hospital, Joint Commission, Lab Services, Mental Health Services, Non Profit, Surgery"/>
    <m/>
    <s v="Yes"/>
  </r>
  <r>
    <s v="CHILDRESS REGIONAL MEDICAL CENTER"/>
    <n v="26"/>
    <s v="450369"/>
    <s v="02/28/2025"/>
    <s v="03/10/1970"/>
    <s v="901 US HIGHWAY 83 N"/>
    <s v="CHILDRESS"/>
    <s v="TX"/>
    <n v="79201"/>
    <x v="41"/>
    <n v="9409376371"/>
    <s v="HOLCOMB, HOLLY"/>
    <s v="P O BOX 1030 ATTN: ADMINISTRATION"/>
    <s v="CHILDRESS"/>
    <s v="TX"/>
    <s v="79201"/>
    <s v="Diagnostic X-ray, Emergency Department, General Hospital, Lab Services, Non Profit, Obstetrics, Surgery"/>
    <n v="0"/>
    <n v="33"/>
    <n v="0"/>
    <n v="0"/>
    <n v="0"/>
    <n v="6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CHRISTUS CHILDRENS"/>
    <n v="100166"/>
    <s v="453315"/>
    <s v="09/30/2024"/>
    <s v="09/16/2012"/>
    <s v="333 NORTH SANTA ROSA STREET"/>
    <s v="SAN ANTONIO"/>
    <s v="TX"/>
    <n v="78207"/>
    <x v="17"/>
    <n v="2107042317"/>
    <s v="DASKEVICH, CRIS"/>
    <s v="333 NORTH SANTA ROSA STREET ATTN: ADMINISTRATION"/>
    <s v="SAN ANTONIO"/>
    <s v="TX"/>
    <s v="78207"/>
    <s v="Diagnostic X-ray, Emergency Department, ESRD-Acute Services, General Hospital, Joint Commission, Lab Services, Non Profit, Obstetrics, Pediatric - 15+ beds, Surgery"/>
    <n v="79"/>
    <n v="313"/>
    <n v="45"/>
    <n v="0"/>
    <n v="0"/>
    <n v="16"/>
    <n v="199"/>
    <n v="0"/>
    <n v="0"/>
    <n v="0"/>
    <n v="0"/>
    <n v="0"/>
    <n v="0"/>
    <n v="0"/>
    <s v="Diagnostic X-ray, Emergency Department, ESRD-Acute Services, General Hospital, Joint Commission, Lab Services, Non Profit, Obstetrics, Pediatric - 15+ beds, Surgery"/>
    <m/>
    <s v="Yes"/>
  </r>
  <r>
    <s v="CHRISTUS DUBUIS HOSPITAL OF BEAUMONT"/>
    <n v="100414"/>
    <s v="452042"/>
    <s v="08/31/2025"/>
    <s v="09/01/2017"/>
    <s v="2830 CALDER STREET 4TH FLOOR"/>
    <s v="BEAUMONT"/>
    <s v="TX"/>
    <n v="77702"/>
    <x v="16"/>
    <n v="4098997680"/>
    <s v="PROFFITT, JOSHUA"/>
    <s v="PO BOX 51266"/>
    <s v="LAFAYETTE"/>
    <s v="LA"/>
    <s v="70505"/>
    <s v="Diagnostic X-ray, Emergency Treatment, For Profit, Hospital within a Hospital, Joint Commission, Lab Services, Long-Term Acute Care, Medical, Special Hospital"/>
    <n v="0"/>
    <n v="33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CHRISTUS GOOD SHEPHERD MEDICAL CENTER - LONGVIEW"/>
    <n v="20"/>
    <s v="450032"/>
    <s v="03/31/2025"/>
    <s v="09/01/2017"/>
    <s v="700 E MARSHALL AVENUE"/>
    <s v="LONGVIEW"/>
    <s v="TX"/>
    <n v="75601"/>
    <x v="42"/>
    <n v="9033151811"/>
    <s v="HANCOCK, N TODD"/>
    <s v="700 E MARSHALL AVENUE"/>
    <s v="LONGVIEW"/>
    <s v="TX"/>
    <s v="75601"/>
    <s v="Comprehensive Medical Rehabilitation, Diagnostic X-ray, Emergency Department, ESRD-Acute Services, General Hospital, Joint Commission, Lab Services, Non Profit, Obstetrics, Pediatric - 15+ beds, Surgery"/>
    <n v="55"/>
    <n v="287"/>
    <n v="13"/>
    <n v="0"/>
    <n v="0"/>
    <n v="7"/>
    <n v="19"/>
    <n v="0"/>
    <n v="0"/>
    <n v="26"/>
    <n v="18"/>
    <n v="0"/>
    <n v="0"/>
    <n v="0"/>
    <s v="Comprehensive Medical Rehabilitation, Diagnostic X-ray, Emergency Department, ESRD-Acute Services, General Hospital, Joint Commission, Lab Services, Non Profit, Obstetrics, Pediatric - 15+ beds, Surgery"/>
    <m/>
    <s v="Yes"/>
  </r>
  <r>
    <s v="CHRISTUS GOOD SHEPHERD MEDICAL CENTER - MARSHALL"/>
    <n v="20"/>
    <s v="450032"/>
    <s v="03/31/2025"/>
    <s v="01/01/1960"/>
    <s v="811 SOUTH WASHINGTON"/>
    <s v="MARSHALL"/>
    <s v="TX"/>
    <n v="75670"/>
    <x v="43"/>
    <n v="9039276000"/>
    <s v="HANCOCK, N TODD"/>
    <s v="700 E MARSHALL AVE"/>
    <s v="LONGVIEW"/>
    <s v="TX"/>
    <s v="75601"/>
    <s v="Comprehensive Rehab Services, Diagnostic X-ray, Emergency Department, ESRD-Acute Services, General Hospital, Joint Commission, Lab Services, Multi-Location, Non Profit, Obstetrics, Surgery"/>
    <n v="9"/>
    <n v="114"/>
    <n v="0"/>
    <n v="11"/>
    <n v="0"/>
    <n v="5"/>
    <n v="0"/>
    <n v="0"/>
    <n v="0"/>
    <n v="10"/>
    <n v="0"/>
    <n v="0"/>
    <n v="0"/>
    <n v="0"/>
    <s v="Comprehensive Rehab Services, Diagnostic X-ray, Emergency Department, ESRD-Acute Services, General Hospital, Joint Commission, Lab Services, Multi-Location, Non Profit, Obstetrics, Surgery"/>
    <m/>
    <s v="Yes"/>
  </r>
  <r>
    <s v="CHRISTUS MOTHER FRANCES HOSPITAL - JACKSONVILLE"/>
    <n v="7254"/>
    <s v="451319"/>
    <s v="12/31/2023"/>
    <s v="12/21/2000"/>
    <s v="2026 SOUTH JACKSON"/>
    <s v="JACKSONVILLE"/>
    <s v="TX"/>
    <n v="75766"/>
    <x v="44"/>
    <n v="9035414500"/>
    <s v="LOFQUIST, BARRY D"/>
    <s v="2026 SOUTH JACKSON"/>
    <s v="JACKSONVILLE"/>
    <s v="TX"/>
    <s v="75766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HRISTUS MOTHER FRANCES HOSPITAL - SOUTH TYLER"/>
    <n v="286"/>
    <s v="450102"/>
    <s v="02/28/2025"/>
    <s v="02/02/2017"/>
    <s v="8389 S BROADWAY AVENUE"/>
    <s v="TYLER"/>
    <s v="TX"/>
    <n v="75703"/>
    <x v="26"/>
    <n v="9036066500"/>
    <s v="PROCTOR, JASON"/>
    <s v="8389 S BROADWAY AVENUE"/>
    <s v="TYLER"/>
    <s v="TX"/>
    <s v="75703"/>
    <s v="Diagnostic X-ray, Emergency Department, General Hospital, Joint Commission, Lab Services, Multi-Location, Non Profit, Surgery"/>
    <n v="0"/>
    <n v="8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Multi-Location, Non Profit, Surgery"/>
    <m/>
    <s v="Yes"/>
  </r>
  <r>
    <s v="CHRISTUS MOTHER FRANCES HOSPITAL - SULPHUR SPRINGS"/>
    <n v="100359"/>
    <s v="450236"/>
    <s v="07/31/2024"/>
    <s v="07/12/2016"/>
    <s v="115 AIRPORT ROAD"/>
    <s v="SULPHUR SPRINGS"/>
    <s v="TX"/>
    <n v="75482"/>
    <x v="45"/>
    <n v="9034394052"/>
    <s v="HARVEY, PAUL"/>
    <s v="115 AIRPORT ROAD"/>
    <s v="SULPHUR SPRINGS"/>
    <s v="TX"/>
    <s v="75482"/>
    <s v="Comprehensive Medical Rehabilitation, Diagnostic X-ray, Emergency Department, General Hospital, Joint Commission, Lab Services, Non Profit, Obstetrics, Surgery"/>
    <n v="10"/>
    <n v="60"/>
    <n v="4"/>
    <n v="0"/>
    <n v="0"/>
    <n v="12"/>
    <n v="0"/>
    <n v="0"/>
    <n v="0"/>
    <n v="10"/>
    <n v="0"/>
    <n v="0"/>
    <n v="0"/>
    <n v="0"/>
    <s v="Comprehensive Medical Rehabilitation, Diagnostic X-ray, Emergency Department, General Hospital, Joint Commission, Lab Services, Non Profit, Obstetrics, Surgery"/>
    <m/>
    <s v="Yes"/>
  </r>
  <r>
    <s v="CHRISTUS MOTHER FRANCES HOSPITAL - TYLER"/>
    <n v="286"/>
    <s v="450102"/>
    <s v="02/28/2025"/>
    <s v="01/01/1960"/>
    <s v="800 EAST DAWSON"/>
    <s v="TYLER"/>
    <s v="TX"/>
    <n v="75701"/>
    <x v="26"/>
    <n v="9035315400"/>
    <s v="PROCTOR, JASON"/>
    <s v="800 EAST DAWSON"/>
    <s v="TYLER"/>
    <s v="TX"/>
    <s v="75701"/>
    <s v="Diagnostic X-ray, Emergency Department, ESRD-Acute Services, General Hospital, Joint Commission, Lab Services, Non Profit, Obstetrics, Pediatric - 15+ beds, Surgery"/>
    <n v="218"/>
    <n v="233"/>
    <n v="44"/>
    <n v="0"/>
    <n v="0"/>
    <n v="13"/>
    <n v="21"/>
    <n v="0"/>
    <n v="0"/>
    <n v="0"/>
    <n v="0"/>
    <n v="0"/>
    <n v="24"/>
    <n v="0"/>
    <s v="Diagnostic X-ray, Emergency Department, ESRD-Acute Services, General Hospital, Joint Commission, Lab Services, Non Profit, Obstetrics, Pediatric - 15+ beds, Surgery"/>
    <m/>
    <s v="Yes"/>
  </r>
  <r>
    <s v="CHRISTUS MOTHER FRANCES HOSPITAL - WINNSBORO"/>
    <n v="446"/>
    <s v="451381"/>
    <s v="12/31/2023"/>
    <s v="01/31/1961"/>
    <s v="719 WEST COKE ROAD"/>
    <s v="WINNSBORO"/>
    <s v="TX"/>
    <n v="75494"/>
    <x v="46"/>
    <n v="9033425227"/>
    <s v="HARVEY, PAUL"/>
    <s v="719 WEST COKE ROAD"/>
    <s v="WINNSBORO"/>
    <s v="TX"/>
    <s v="75494"/>
    <s v="Critical Access Hospital, Diagnostic X-ray, Emergency Department, General Hospital, Lab Services, Non Profit, Surgery"/>
    <n v="4"/>
    <n v="21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HRISTUS SANTA ROSA HOSPITAL - ALAMO HEIGHTS"/>
    <n v="339"/>
    <s v="450237"/>
    <s v="02/29/2024"/>
    <s v="11/01/2017"/>
    <s v="403 TREELINE PARK"/>
    <s v="SAN ANTONIO"/>
    <s v="TX"/>
    <n v="78209"/>
    <x v="17"/>
    <n v="2102948000"/>
    <s v="PARKER, STEPHANIE"/>
    <s v="100 NE LOOP 410 ATTN: STEPHANIE PARKER"/>
    <s v="SAN ANTONIO"/>
    <s v="TX"/>
    <s v="78216"/>
    <s v="Diagnostic X-ray, Emergency Department, General Hospital, Joint Commission, Lab Services, Multi-Location, Non Profit, Pending Action, Surgery"/>
    <n v="0"/>
    <n v="36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Multi-Location, Non Profit, Pending Action, Surgery"/>
    <m/>
    <s v="Yes"/>
  </r>
  <r>
    <s v="CHRISTUS SANTA ROSA HOSPITAL - MEDICAL CENTER"/>
    <n v="339"/>
    <s v="450237"/>
    <s v="02/29/2024"/>
    <s v="11/01/2002"/>
    <s v="2827 BABCOCK ROAD"/>
    <s v="SAN ANTONIO"/>
    <s v="TX"/>
    <n v="78229"/>
    <x v="17"/>
    <n v="2107056021"/>
    <s v="PARKER, STEPHANIE"/>
    <s v="100 NE LOOP 410 ATTN: STEPHANIE PARKER"/>
    <s v="SAN ANTONIO"/>
    <s v="TX"/>
    <s v="78216"/>
    <s v="Diagnostic X-ray, Emergency Department, ESRD-Acute Services, General Hospital, Joint Commission, Lab Services, Non Profit, Surgery"/>
    <n v="20"/>
    <n v="154"/>
    <n v="0"/>
    <n v="0"/>
    <n v="0"/>
    <n v="0"/>
    <n v="0"/>
    <n v="0"/>
    <n v="0"/>
    <n v="0"/>
    <n v="0"/>
    <n v="0"/>
    <n v="0"/>
    <n v="0"/>
    <s v="Diagnostic X-ray, Emergency Department, ESRD-Acute Services, General Hospital, Joint Commission, Lab Services, Non Profit, Surgery"/>
    <m/>
    <s v="Yes"/>
  </r>
  <r>
    <s v="CHRISTUS SANTA ROSA HOSPITAL - NEW BRAUNFELS"/>
    <n v="100165"/>
    <s v="450237"/>
    <s v="09/30/2024"/>
    <s v="09/16/2012"/>
    <s v="600 NORTH UNION AVENUE"/>
    <s v="NEW BRAUNFELS"/>
    <s v="TX"/>
    <n v="78130"/>
    <x v="47"/>
    <n v="8306062170"/>
    <s v="PARKER, STEPHANIE"/>
    <s v="600 NORTH UNION AVENUE"/>
    <s v="NEW BRAUNFELS"/>
    <s v="TX"/>
    <s v="78130"/>
    <s v="Diagnostic X-ray, Emergency Department, ESRD-Acute Services, General Hospital, Joint Commission, Lab Services, Non Profit, Obstetrics, Surgery"/>
    <n v="10"/>
    <n v="105"/>
    <n v="0"/>
    <n v="10"/>
    <n v="0"/>
    <n v="7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CHRISTUS SANTA ROSA HOSPITAL - SAN MARCOS"/>
    <n v="100514"/>
    <s v="450272"/>
    <s v="03/31/2024"/>
    <s v="04/01/2020"/>
    <s v="1301 WONDER WORLD DRIVE"/>
    <s v="SAN MARCOS"/>
    <s v="TX"/>
    <n v="78666"/>
    <x v="10"/>
    <n v="5123538979"/>
    <s v="PARKER, STEPHANIE"/>
    <s v="100 NE LOOP 410 SUITE 800 ATTN: STEPHANIE PARKER"/>
    <s v="SAN ANTONIO"/>
    <s v="TX"/>
    <s v="78216"/>
    <s v="Diagnostic X-ray, Emergency Department, ESRD-Acute Services, General Hospital, Joint Commission, Lab Services, Non Profit, Obstetrics, Surgery"/>
    <n v="10"/>
    <n v="118"/>
    <n v="9"/>
    <n v="20"/>
    <n v="0"/>
    <n v="0"/>
    <n v="0"/>
    <n v="13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CHRISTUS SANTA ROSA HOSPITAL - WESTOVER HILLS"/>
    <n v="339"/>
    <s v="450237"/>
    <s v="02/29/2024"/>
    <s v="07/02/2009"/>
    <s v="11212 STATE HIGHWAY 151"/>
    <s v="SAN ANTONIO"/>
    <s v="TX"/>
    <n v="78251"/>
    <x v="17"/>
    <n v="2107038000"/>
    <s v="PARKER, STEPHANIE"/>
    <s v="100 NE LOOP 410 ATTN: STEPHANIE PARKER"/>
    <s v="SAN ANTONIO"/>
    <s v="TX"/>
    <s v="78216"/>
    <s v="Diagnostic X-ray, Emergency Department, ESRD-Acute Services, General Hospital, Joint Commission, Lab Services, Multi-Location, Non Profit, Obstetrics, Surgery"/>
    <n v="16"/>
    <n v="138"/>
    <n v="0"/>
    <n v="12"/>
    <n v="0"/>
    <n v="2"/>
    <n v="0"/>
    <n v="0"/>
    <n v="0"/>
    <n v="0"/>
    <n v="0"/>
    <n v="0"/>
    <n v="0"/>
    <n v="0"/>
    <s v="Diagnostic X-ray, Emergency Department, ESRD-Acute Services, General Hospital, Joint Commission, Lab Services, Multi-Location, Non Profit, Obstetrics, Surgery"/>
    <m/>
    <s v="Yes"/>
  </r>
  <r>
    <s v="CHRISTUS SOUTHEAST TEXAS - JASPER MEMORIAL"/>
    <n v="38"/>
    <s v="450573"/>
    <s v="01/31/2025"/>
    <s v="11/29/1968"/>
    <s v="1275 MARVIN HANCOCK DR"/>
    <s v="JASPER"/>
    <s v="TX"/>
    <n v="75951"/>
    <x v="48"/>
    <n v="4093845461"/>
    <s v="TREVINO, PAUL"/>
    <s v="1275 MARVIN HANCOCK DR"/>
    <s v="JASPER"/>
    <s v="TX"/>
    <s v="75951"/>
    <s v="Comprehensive Rehab Services, Diagnostic X-ray, Emergency Department, General Hospital, Joint Commission, Lab Services, Non Profit, Surgery"/>
    <n v="6"/>
    <n v="39"/>
    <n v="0"/>
    <n v="0"/>
    <n v="0"/>
    <n v="4"/>
    <n v="0"/>
    <n v="0"/>
    <n v="0"/>
    <n v="10"/>
    <n v="0"/>
    <n v="0"/>
    <n v="0"/>
    <n v="0"/>
    <s v="Comprehensive Rehab Services, Diagnostic X-ray, Emergency Department, General Hospital, Joint Commission, Lab Services, Non Profit, Surgery"/>
    <m/>
    <s v="Yes"/>
  </r>
  <r>
    <s v="CHRISTUS SOUTHEAST TEXAS - ST ELIZABETH"/>
    <n v="444"/>
    <s v="450034"/>
    <s v="01/31/2025"/>
    <s v="05/14/1962"/>
    <s v="2830 CALDER ST"/>
    <s v="BEAUMONT"/>
    <s v="TX"/>
    <n v="77702"/>
    <x v="16"/>
    <n v="4092367107"/>
    <s v="TREVINO, PAUL"/>
    <s v="P O BOX 5405"/>
    <s v="BEAUMONT"/>
    <s v="TX"/>
    <s v="77726"/>
    <s v="Diagnostic X-ray, Emergency Department, ESRD-Acute Services, General Hospital, Joint Commission, Lab Services, Non Profit, Obstetrics, Pediatric - 15+ beds, Surgery"/>
    <n v="46"/>
    <n v="330"/>
    <n v="14"/>
    <n v="0"/>
    <n v="0"/>
    <n v="19"/>
    <n v="16"/>
    <n v="0"/>
    <n v="0"/>
    <n v="0"/>
    <n v="0"/>
    <n v="0"/>
    <n v="0"/>
    <n v="0"/>
    <s v="Diagnostic X-ray, Emergency Department, ESRD-Acute Services, General Hospital, Joint Commission, Lab Services, Non Profit, Obstetrics, Pediatric - 15+ beds, Surgery"/>
    <m/>
    <s v="Yes"/>
  </r>
  <r>
    <s v="CHRISTUS SOUTHEAST TEXAS ORTHOPEDIC SPECIALTY CENTER"/>
    <n v="444"/>
    <s v="450034"/>
    <s v="01/31/2025"/>
    <s v="12/05/2013"/>
    <s v="3650 LAUREL ST"/>
    <s v="BEAUMONT"/>
    <s v="TX"/>
    <n v="77707"/>
    <x v="16"/>
    <n v="4098380346"/>
    <s v="TREVINO, PAUL"/>
    <s v="PO BOX 5405"/>
    <s v="BEAUMONT"/>
    <s v="TX"/>
    <s v="77726"/>
    <s v="Diagnostic X-ray, Emergency Department Waiver, Emergency Treatment, General Hospital, Joint Commission, Lab Services, Multi-Location, Non Profit, Surgery"/>
    <n v="0"/>
    <n v="6"/>
    <n v="0"/>
    <n v="0"/>
    <n v="0"/>
    <n v="0"/>
    <n v="0"/>
    <n v="0"/>
    <n v="0"/>
    <n v="0"/>
    <n v="0"/>
    <n v="0"/>
    <n v="0"/>
    <n v="0"/>
    <s v="Diagnostic X-ray, Emergency Department Waiver, Emergency Treatment, General Hospital, Joint Commission, Lab Services, Multi-Location, Non Profit, Surgery"/>
    <m/>
    <s v="Yes"/>
  </r>
  <r>
    <s v="CHRISTUS SPOHN HOSPITAL ALICE"/>
    <n v="6894"/>
    <s v="450828"/>
    <s v="06/30/2025"/>
    <s v="03/15/1999"/>
    <s v="2500 EAST MAIN STREET"/>
    <s v="ALICE"/>
    <s v="TX"/>
    <n v="78332"/>
    <x v="49"/>
    <n v="3616618015"/>
    <s v="DOMINGUEZ, DOMINIC"/>
    <s v="2500 EAST MAIN STREET"/>
    <s v="ALICE"/>
    <s v="TX"/>
    <s v="78332"/>
    <s v="Diagnostic X-ray, Emergency Department, General Hospital, Joint Commission, Lab Services, Non Profit, Obstetrics, Pediatric - 15+ beds, Surgery"/>
    <n v="8"/>
    <n v="84"/>
    <n v="0"/>
    <n v="0"/>
    <n v="0"/>
    <n v="8"/>
    <n v="24"/>
    <n v="11"/>
    <n v="0"/>
    <n v="0"/>
    <n v="0"/>
    <n v="0"/>
    <n v="0"/>
    <n v="0"/>
    <s v="Diagnostic X-ray, Emergency Department, General Hospital, Joint Commission, Lab Services, Non Profit, Obstetrics, Pediatric - 15+ beds, Surgery"/>
    <m/>
    <s v="Yes"/>
  </r>
  <r>
    <s v="CHRISTUS SPOHN HOSPITAL BEEVILLE"/>
    <n v="429"/>
    <s v="450082"/>
    <s v="06/30/2024"/>
    <s v="02/01/1964"/>
    <s v="1500 EAST HOUSTON HIGHWAY"/>
    <s v="BEEVILLE"/>
    <s v="TX"/>
    <n v="78102"/>
    <x v="50"/>
    <n v="3613542125"/>
    <s v="PEREZ, MICHAEL"/>
    <s v="1500 EAST HOUSTON HIGHWAY"/>
    <s v="BEEVILLE"/>
    <s v="TX"/>
    <s v="78102"/>
    <s v="Diagnostic X-ray, Emergency Department, General Hospital, Joint Commission, Lab Services, Non Profit, Obstetrics, Surgery"/>
    <n v="8"/>
    <n v="52"/>
    <n v="0"/>
    <n v="0"/>
    <n v="0"/>
    <n v="9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CHRISTUS SPOHN HOSPITAL CORPUS CHRISTI SHORELINE"/>
    <n v="398"/>
    <s v="450046"/>
    <s v="09/30/2025"/>
    <s v="06/01/2003"/>
    <s v="600 ELIZABETH STREET"/>
    <s v="CORPUS CHRISTI"/>
    <s v="TX"/>
    <n v="78404"/>
    <x v="51"/>
    <n v="3618813148"/>
    <s v="DOMINGUEZ, DOMINIC"/>
    <s v="600 ELIZABETH STREET"/>
    <s v="CORPUS CHRISTI"/>
    <s v="TX"/>
    <s v="78404"/>
    <s v="Comprehensive Medical Rehabilitation, Diagnostic X-ray, Emergency Department, ESRD-Acute Services, General Hospital, Joint Commission, Lab Services, Non Profit, Surgery"/>
    <n v="128"/>
    <n v="434"/>
    <n v="0"/>
    <n v="0"/>
    <n v="0"/>
    <n v="0"/>
    <n v="0"/>
    <n v="0"/>
    <n v="24"/>
    <n v="57"/>
    <n v="0"/>
    <n v="144"/>
    <n v="0"/>
    <n v="0"/>
    <s v="Comprehensive Medical Rehabilitation, Diagnostic X-ray, Emergency Department, ESRD-Acute Services, General Hospital, Joint Commission, Lab Services, Non Profit, Surgery"/>
    <m/>
    <s v="Yes"/>
  </r>
  <r>
    <s v="CHRISTUS SPOHN HOSPITAL CORPUS CHRISTI SOUTH"/>
    <n v="398"/>
    <s v="450046"/>
    <s v="09/30/2025"/>
    <s v="06/01/2003"/>
    <s v="5950 SARATOGA BOULEVARD"/>
    <s v="CORPUS CHRISTI"/>
    <s v="TX"/>
    <n v="78414"/>
    <x v="51"/>
    <n v="3619855105"/>
    <s v="DOMINGUEZ, DOMINIC"/>
    <s v="600 ELIZABETH STREET"/>
    <s v="CORPUS CHRISTI"/>
    <s v="TX"/>
    <s v="78404"/>
    <s v="Diagnostic X-ray, Emergency Department, ESRD-Acute Services, General Hospital, Joint Commission, Lab Services, Multi-Location, Non Profit, Obstetrics, Surgery"/>
    <n v="27"/>
    <n v="100"/>
    <n v="24"/>
    <n v="0"/>
    <n v="0"/>
    <n v="17"/>
    <n v="0"/>
    <n v="0"/>
    <n v="0"/>
    <n v="0"/>
    <n v="0"/>
    <n v="4"/>
    <n v="0"/>
    <n v="0"/>
    <s v="Diagnostic X-ray, Emergency Department, ESRD-Acute Services, General Hospital, Joint Commission, Lab Services, Multi-Location, Non Profit, Obstetrics, Surgery"/>
    <m/>
    <s v="Yes"/>
  </r>
  <r>
    <s v="CHRISTUS SPOHN HOSPITAL KLEBERG"/>
    <n v="216"/>
    <s v="450163"/>
    <s v="06/30/2025"/>
    <s v="01/01/1960"/>
    <s v="1311 EAST GENERAL CAVAZOS BOULEVARD"/>
    <s v="KINGSVILLE"/>
    <s v="TX"/>
    <n v="78363"/>
    <x v="52"/>
    <n v="3615951661"/>
    <s v="DOMINGUEZ, DOMINIC"/>
    <s v="1311 EAST GENERAL CAVAZOS BOULEVARD"/>
    <s v="KINGSVILLE"/>
    <s v="TX"/>
    <s v="78363"/>
    <s v="Diagnostic X-ray, Emergency Department, General Hospital, Joint Commission, Lab Services, Non Profit, Obstetrics, Pediatric - 15+ beds, Surgery"/>
    <n v="10"/>
    <n v="62"/>
    <n v="0"/>
    <n v="0"/>
    <n v="0"/>
    <n v="8"/>
    <n v="16"/>
    <n v="0"/>
    <n v="0"/>
    <n v="0"/>
    <n v="0"/>
    <n v="0"/>
    <n v="0"/>
    <n v="0"/>
    <s v="Diagnostic X-ray, Emergency Department, General Hospital, Joint Commission, Lab Services, Non Profit, Obstetrics, Pediatric - 15+ beds, Surgery"/>
    <m/>
    <s v="Yes"/>
  </r>
  <r>
    <s v="CHRISTUS ST  MICHAEL HEALTH SYSTEM"/>
    <n v="788"/>
    <s v="450801"/>
    <s v="01/31/2025"/>
    <s v="12/01/1994"/>
    <s v="2600 ST MICHAEL DRIVE"/>
    <s v="TEXARKANA"/>
    <s v="TX"/>
    <n v="75503"/>
    <x v="53"/>
    <n v="9036142211"/>
    <s v="ADAMS, JASON"/>
    <s v="2600 ST MICHAEL DRIVE"/>
    <s v="TEXARKANA"/>
    <s v="TX"/>
    <s v="75503"/>
    <s v="Diagnostic X-ray, Emergency Department, ESRD-Acute Services, General Hospital, Joint Commission, Lab Services, Non Profit, Obstetrics, Pediatric - 15+ beds, Surgery"/>
    <n v="32"/>
    <n v="233"/>
    <n v="8"/>
    <n v="0"/>
    <n v="0"/>
    <n v="16"/>
    <n v="15"/>
    <n v="0"/>
    <n v="0"/>
    <n v="0"/>
    <n v="7"/>
    <n v="0"/>
    <n v="0"/>
    <n v="0"/>
    <s v="Diagnostic X-ray, Emergency Department, ESRD-Acute Services, General Hospital, Joint Commission, Lab Services, Non Profit, Obstetrics, Pediatric - 15+ beds, Surgery"/>
    <m/>
    <s v="Yes"/>
  </r>
  <r>
    <s v="CHRISTUS ST MARY OUTPATIENT CENTER MID COUNTY"/>
    <n v="444"/>
    <s v="450034"/>
    <s v="01/31/2025"/>
    <s v="04/25/2017"/>
    <s v="8801 9TH AVE"/>
    <s v="PORT ARTHUR"/>
    <s v="TX"/>
    <n v="77642"/>
    <x v="16"/>
    <n v="4097243600"/>
    <s v="TREVINO, PAUL"/>
    <s v="PO BOX 5405"/>
    <s v="BEAUMONT"/>
    <s v="TX"/>
    <s v="77726"/>
    <s v="Diagnostic X-ray, Emergency Department, Joint Commission, Lab Services, Medical, Multi-Location, Non Profit, Special Hospital"/>
    <n v="0"/>
    <n v="2"/>
    <n v="0"/>
    <n v="0"/>
    <n v="0"/>
    <n v="0"/>
    <n v="0"/>
    <n v="0"/>
    <n v="0"/>
    <n v="0"/>
    <n v="0"/>
    <n v="0"/>
    <n v="0"/>
    <n v="0"/>
    <s v="Diagnostic X-ray, Emergency Department, Joint Commission, Lab Services, Medical, Multi-Location, Non Profit, Special Hospital"/>
    <m/>
    <s v="Yes"/>
  </r>
  <r>
    <s v="CHRISTUS ST MICHAEL HOSPITAL - ATLANTA"/>
    <n v="788"/>
    <s v="450801"/>
    <s v="01/31/2025"/>
    <s v="01/03/2013"/>
    <s v="1007 SOUTH WILLIAM STREET"/>
    <s v="ATLANTA"/>
    <s v="TX"/>
    <n v="75551"/>
    <x v="54"/>
    <n v="9037993000"/>
    <s v="ADAMS, JASON"/>
    <s v="2600 ST MICHAEL DRIVE"/>
    <s v="TEXARKANA"/>
    <s v="TX"/>
    <s v="75503"/>
    <s v="Diagnostic X-ray, Emergency Department, General Hospital, Joint Commission, Lab Services, Mental Health Services, Multi-Location, Non Profit, Surgery"/>
    <n v="5"/>
    <n v="30"/>
    <n v="0"/>
    <n v="0"/>
    <n v="0"/>
    <n v="0"/>
    <n v="0"/>
    <n v="8"/>
    <n v="0"/>
    <n v="0"/>
    <n v="0"/>
    <n v="0"/>
    <n v="0"/>
    <n v="0"/>
    <s v="Diagnostic X-ray, Emergency Department, General Hospital, Joint Commission, Lab Services, Mental Health Services, Multi-Location, Non Profit, Surgery"/>
    <m/>
    <s v="Yes"/>
  </r>
  <r>
    <s v="CHRISTUS ST MICHAEL REHABILITATION HOSPITAL"/>
    <n v="788"/>
    <s v="450801"/>
    <s v="01/31/2025"/>
    <s v="07/11/2022"/>
    <s v="2400 ST MICHAEL DR"/>
    <s v="TEXARKANA"/>
    <s v="TX"/>
    <n v="75503"/>
    <x v="53"/>
    <n v="9036144000"/>
    <s v="ADAMS, JASON"/>
    <s v="2600 ST MICHAEL DR"/>
    <s v="TEXARKANA"/>
    <s v="TX"/>
    <s v="75503"/>
    <s v="Comprehensive Medical Rehabilitation, Diagnostic X-ray, Emergency Treatment, Joint Commission, Lab Services, Multi-Location, Non Profit, Special Hospital"/>
    <n v="0"/>
    <n v="0"/>
    <n v="0"/>
    <n v="0"/>
    <n v="0"/>
    <n v="0"/>
    <n v="0"/>
    <n v="0"/>
    <n v="0"/>
    <n v="50"/>
    <n v="0"/>
    <n v="0"/>
    <n v="0"/>
    <n v="0"/>
    <s v="Comprehensive Medical Rehabilitation, Diagnostic X-ray, Emergency Treatment, Joint Commission, Lab Services, Multi-Location, Non Profit, Special Hospital"/>
    <m/>
    <s v="Yes"/>
  </r>
  <r>
    <s v="CHRISTUS SURGICAL HOSPITAL"/>
    <n v="398"/>
    <s v="450046"/>
    <s v="09/30/2025"/>
    <s v="04/01/2023"/>
    <s v="6130 PARKWAY DR"/>
    <s v="CORPUS CHRISTI"/>
    <s v="TX"/>
    <n v="78414"/>
    <x v="51"/>
    <n v="3619932000"/>
    <s v="DOMINGUEZ, DOMINIC"/>
    <s v="600 ELIZABETH ST"/>
    <s v="CORPUS CHRISTI"/>
    <s v="TX"/>
    <s v="78404"/>
    <s v="Diagnostic X-ray, Emergency Department, General Hospital, Joint Commission, Lab Services, Multi-Location, Non Profit, Surgery"/>
    <n v="0"/>
    <n v="31"/>
    <n v="0"/>
    <n v="0"/>
    <n v="0"/>
    <n v="0"/>
    <n v="0"/>
    <n v="0"/>
    <n v="0"/>
    <n v="0"/>
    <n v="0"/>
    <n v="2"/>
    <n v="0"/>
    <n v="0"/>
    <s v="Diagnostic X-ray, Emergency Department, General Hospital, Joint Commission, Lab Services, Multi-Location, Non Profit, Surgery"/>
    <m/>
    <s v="Yes"/>
  </r>
  <r>
    <s v="CHRISTUS TRINITY MOTHER FRANCES REHAB HOSP, PARTNER OF ENCOMPASS"/>
    <n v="692"/>
    <s v="453056"/>
    <s v="02/28/2025"/>
    <s v="02/03/1993"/>
    <s v="3131 TROUP HIGHWAY"/>
    <s v="TYLER"/>
    <s v="TX"/>
    <n v="75701"/>
    <x v="26"/>
    <n v="9035107000"/>
    <s v="TILLER-ANDERSON, SHARLA"/>
    <s v="3131 TROUP HIGHWAY"/>
    <s v="TYLER"/>
    <s v="TX"/>
    <s v="75701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94"/>
    <n v="0"/>
    <n v="0"/>
    <n v="0"/>
    <n v="0"/>
    <s v="Comprehensive Medical Rehabilitation, Diagnostic X-ray, Emergency Treatment, ESRD-Acute Services, "/>
    <s v=", Lab Services, Special Hospital"/>
    <s v="No"/>
  </r>
  <r>
    <s v="CITIZENS MEDICAL CENTER"/>
    <n v="64"/>
    <s v="450023"/>
    <s v="03/31/2025"/>
    <s v="01/01/1960"/>
    <s v="2701 HOSPITAL DRIVE"/>
    <s v="VICTORIA"/>
    <s v="TX"/>
    <n v="77901"/>
    <x v="55"/>
    <n v="3615739181"/>
    <s v="OLSON, MICHAEL"/>
    <s v="2701 HOSPITAL DRIVE"/>
    <s v="VICTORIA"/>
    <s v="TX"/>
    <s v="77901"/>
    <s v="Diagnostic X-ray, Emergency Department, ESRD-Acute Services, General Hospital, Lab Services, Non Profit, Obstetrics, Pediatric - 15+ beds, Pending Action, Skilled Nursing Facility, Surgery"/>
    <n v="22"/>
    <n v="209"/>
    <n v="0"/>
    <n v="0"/>
    <n v="0"/>
    <n v="11"/>
    <n v="28"/>
    <n v="6"/>
    <n v="41"/>
    <n v="0"/>
    <n v="0"/>
    <n v="0"/>
    <n v="0"/>
    <n v="0"/>
    <s v="Diagnostic X-ray, Emergency Department, ESRD-Acute Services, General Hospital, Lab Services, Non Profit, Obstetrics, Pediatric - 15+ beds, Pending Action, Skilled Nursing Facility, Surgery"/>
    <m/>
    <s v="Yes"/>
  </r>
  <r>
    <s v="CLAY COUNTY MEMORIAL HOSPITAL"/>
    <n v="193"/>
    <s v="451362"/>
    <s v="10/31/2024"/>
    <s v="01/01/1960"/>
    <s v="310 WEST SOUTH STREET"/>
    <s v="HENRIETTA"/>
    <s v="TX"/>
    <n v="76365"/>
    <x v="56"/>
    <n v="9405385621"/>
    <s v="ELLZEY, BOB"/>
    <s v="310 WEST SOUTH STREET"/>
    <s v="HENRIETTA"/>
    <s v="TX"/>
    <s v="76365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LEARSKY REHABILITATION HOSPITAL OF FLOWER MOUND"/>
    <n v="100533"/>
    <s v="673076"/>
    <s v="11/30/2024"/>
    <s v="11/18/2020"/>
    <s v="3100 PETERS COLONY ROAD"/>
    <s v="FLOWER MOUND"/>
    <s v="TX"/>
    <n v="75022"/>
    <x v="0"/>
    <n v="4699332855"/>
    <s v="ABRAHAM, BRIAN"/>
    <s v="3100 PETERS COLONY ROAD"/>
    <s v="FLOWER MOUND"/>
    <s v="TX"/>
    <s v="75022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41"/>
    <n v="0"/>
    <n v="0"/>
    <n v="0"/>
    <n v="0"/>
    <s v="Comprehensive Medical Rehabilitation, Diagnostic X-ray, Emergency Treatment, ESRD-Acute Services, "/>
    <s v=", Joint Commission, Lab Services, Special Hospital"/>
    <s v="No"/>
  </r>
  <r>
    <s v="CLEARSKY REHABILITATION HOSPITAL OF HARKER HEIGHTS LLC"/>
    <n v="100589"/>
    <n v="0"/>
    <s v="07/31/2025"/>
    <s v="07/10/2023"/>
    <s v="750 W CENTRAL TEXAS EXPRESSWAY"/>
    <s v="HARKER HEIGHTS"/>
    <s v="TX"/>
    <n v="76548"/>
    <x v="3"/>
    <n v="2542366820"/>
    <s v="MILLER, NATE"/>
    <s v="750 W CENTRAL TEXAS EXPRESSWAY"/>
    <s v="HARKER HEIGHTS"/>
    <s v="TX"/>
    <s v="76548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30"/>
    <n v="0"/>
    <n v="0"/>
    <n v="0"/>
    <n v="0"/>
    <s v="Comprehensive Medical Rehabilitation, Diagnostic X-ray, Emergency Treatment, "/>
    <s v=", Lab Services, Special Hospital"/>
    <s v="No"/>
  </r>
  <r>
    <s v="CLEARSKY REHABILITATION HOSPITAL OF MANSFIELD"/>
    <n v="100587"/>
    <n v="0"/>
    <s v="06/30/2025"/>
    <s v="06/09/2023"/>
    <s v="267 N STATE HIGHWAY 360"/>
    <s v="MANSFIELD"/>
    <s v="TX"/>
    <n v="76063"/>
    <x v="19"/>
    <n v="8177789361"/>
    <s v="MILLER, NATE"/>
    <s v="267 N STATE HIGHWAY 360"/>
    <s v="MANSFIELD"/>
    <s v="TX"/>
    <s v="76063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30"/>
    <n v="0"/>
    <n v="0"/>
    <n v="0"/>
    <n v="0"/>
    <s v="Comprehensive Medical Rehabilitation, Diagnostic X-ray, Emergency Treatment, "/>
    <s v=", Lab Services, Special Hospital"/>
    <s v="No"/>
  </r>
  <r>
    <s v="CLEARSKY REHABILITATION HOSPITAL OF WAXAHACHIE"/>
    <n v="100587"/>
    <n v="0"/>
    <s v="06/30/2025"/>
    <s v="07/03/2023"/>
    <s v="50 INDIAN DRIVE"/>
    <s v="WAXAHACHIE"/>
    <s v="TX"/>
    <n v="75165"/>
    <x v="22"/>
    <n v="9729249440"/>
    <s v="MILLER, NATE"/>
    <s v="50 INDIAN DRIVE"/>
    <s v="WAXAHACHIE"/>
    <s v="TX"/>
    <s v="75165"/>
    <s v="Comprehensive Medical Rehabilitation, Diagnostic X-ray, Emergency Treatment, For Profit, Lab Services, Multi-Location, Special Hospital"/>
    <n v="0"/>
    <n v="0"/>
    <n v="0"/>
    <n v="0"/>
    <n v="0"/>
    <n v="0"/>
    <n v="0"/>
    <n v="0"/>
    <n v="0"/>
    <n v="30"/>
    <n v="0"/>
    <n v="0"/>
    <n v="0"/>
    <n v="0"/>
    <s v="Comprehensive Medical Rehabilitation, Diagnostic X-ray, Emergency Treatment, "/>
    <s v=", Lab Services, Multi-Location, Special Hospital"/>
    <s v="No"/>
  </r>
  <r>
    <s v="COCHRAN MEMORIAL HOSPITAL"/>
    <n v="159"/>
    <s v="451366"/>
    <s v="04/30/2024"/>
    <s v="01/01/1960"/>
    <s v="201 EAST GRANT"/>
    <s v="MORTON"/>
    <s v="TX"/>
    <n v="79346"/>
    <x v="57"/>
    <n v="8062665566"/>
    <s v="KITCHENS, KODY"/>
    <s v="201 EAST GRANT"/>
    <s v="MORTON"/>
    <s v="TX"/>
    <s v="79346"/>
    <s v="Critical Access Hospital, Diagnostic X-ray, Emergency Department, Lab Services, Medical, Non Profit, Special Hospital"/>
    <n v="0"/>
    <n v="18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COGDELL MEMORIAL HOSPITAL"/>
    <n v="8691"/>
    <s v="451384"/>
    <s v="08/31/2024"/>
    <s v="07/03/2008"/>
    <s v="1700 COGDELL BLVD"/>
    <s v="SNYDER"/>
    <s v="TX"/>
    <n v="79549"/>
    <x v="58"/>
    <n v="3255747437"/>
    <s v="HELMS, ELLA"/>
    <s v="1700 COGDELL BLVD"/>
    <s v="SNYDER"/>
    <s v="TX"/>
    <s v="79549"/>
    <s v="Critical Access Hospital, Det Norske Veritas Healthcare, Diagnostic X-ray, Emergency Department, General Hospital, Hospital Waiver, Lab Services, Non Profit, Obstetrics, Surgery"/>
    <n v="0"/>
    <n v="19"/>
    <n v="0"/>
    <n v="1"/>
    <n v="0"/>
    <n v="5"/>
    <n v="0"/>
    <n v="0"/>
    <n v="0"/>
    <n v="0"/>
    <n v="0"/>
    <n v="0"/>
    <n v="0"/>
    <n v="0"/>
    <s v="Critical Access Hospital, Det Norske Veritas Healthcare, Diagnostic X-ray, Emergency Department, General Hospital, Hospital Waiver, Lab Services, Non Profit, Obstetrics, Surgery"/>
    <m/>
    <s v="Yes"/>
  </r>
  <r>
    <s v="COLEMAN COUNTY MEDICAL CENTER COMPANY"/>
    <n v="100168"/>
    <s v="451347"/>
    <s v="03/31/2024"/>
    <s v="03/01/2012"/>
    <s v="310 SOUTH PECOS STREET"/>
    <s v="COLEMAN"/>
    <s v="TX"/>
    <n v="76834"/>
    <x v="59"/>
    <n v="3256252135"/>
    <s v="FREEMAN, DONALD A"/>
    <s v="310 SOUTH PECOS STREET"/>
    <s v="COLEMAN"/>
    <s v="TX"/>
    <s v="76834"/>
    <s v="Critical Access Hospital, Diagnostic X-ray, Emergency Department, For Profit, General Hospital, Lab Services, Obstetrics, Surgery"/>
    <n v="0"/>
    <n v="23"/>
    <n v="0"/>
    <n v="2"/>
    <n v="0"/>
    <n v="0"/>
    <n v="0"/>
    <n v="0"/>
    <n v="0"/>
    <n v="0"/>
    <n v="0"/>
    <n v="0"/>
    <n v="0"/>
    <n v="0"/>
    <s v="Critical Access Hospital, Diagnostic X-ray, Emergency Department, "/>
    <s v=", General Hospital, Lab Services, Obstetrics, Surgery"/>
    <s v="No"/>
  </r>
  <r>
    <s v="COLLINGSWORTH GENERAL HOSPITAL"/>
    <n v="8209"/>
    <s v="451355"/>
    <s v="03/31/2024"/>
    <s v="04/01/2004"/>
    <s v="1013 15TH STREET"/>
    <s v="WELLINGTON"/>
    <s v="TX"/>
    <n v="79095"/>
    <x v="60"/>
    <n v="8064472521"/>
    <s v="FREEMAN, DONALD A"/>
    <s v="PO BOX 1112"/>
    <s v="WELLINGTON"/>
    <s v="TX"/>
    <s v="79095"/>
    <s v="Critical Access Hospital, Diagnostic X-ray, Emergency Department, For Profit, Lab Services, Medical, Special Hospital"/>
    <n v="0"/>
    <n v="13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COLUMBUS COMMUNITY HOSPITAL"/>
    <n v="14"/>
    <s v="450370"/>
    <s v="09/30/2025"/>
    <s v="10/06/1975"/>
    <s v="110 SHULT DR"/>
    <s v="COLUMBUS"/>
    <s v="TX"/>
    <n v="78934"/>
    <x v="61"/>
    <n v="9797322371"/>
    <s v="VANEK, JAMES E"/>
    <s v="110 SHULT DR"/>
    <s v="COLUMBUS"/>
    <s v="TX"/>
    <s v="78934"/>
    <s v="Diagnostic X-ray, Emergency Department, General Hospital, Lab Services, Non Profit, Obstetrics, Surgery"/>
    <n v="0"/>
    <n v="34"/>
    <n v="0"/>
    <n v="0"/>
    <n v="0"/>
    <n v="6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COMANCHE COUNTY MEDICAL CENTER"/>
    <n v="100123"/>
    <s v="451382"/>
    <s v="12/31/2023"/>
    <s v="12/07/2011"/>
    <s v="10201 HIGHWAY 16 NORTH"/>
    <s v="COMANCHE"/>
    <s v="TX"/>
    <n v="76442"/>
    <x v="62"/>
    <n v="2548794900"/>
    <s v="TROXELL, L G"/>
    <s v="10201 HIGHWAY 16 NORTH"/>
    <s v="COMANCHE"/>
    <s v="TX"/>
    <s v="76442"/>
    <s v="Critical Access Hospital, Diagnostic X-ray, Emergency Department, General Hospital, Lab Services, Non Profit, Surgery"/>
    <n v="2"/>
    <n v="23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ONCHO COUNTY HOSPITAL"/>
    <n v="202"/>
    <s v="451325"/>
    <s v="08/31/2025"/>
    <s v="08/14/1968"/>
    <s v="614 EAKER STREET"/>
    <s v="EDEN"/>
    <s v="TX"/>
    <n v="76837"/>
    <x v="63"/>
    <n v="3258695911"/>
    <s v="BOWMAN, BARBARA"/>
    <s v="PO BOX 987"/>
    <s v="EDEN"/>
    <s v="TX"/>
    <s v="76837"/>
    <s v="Critical Access Hospital, Diagnostic X-ray, Emergency Department, Lab Services, Medical, Non Profit, Special Hospital"/>
    <n v="0"/>
    <n v="16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CONNALLY MEMORIAL MEDICAL CENTER"/>
    <n v="433"/>
    <s v="450108"/>
    <s v="08/31/2024"/>
    <s v="05/20/1960"/>
    <s v="499 10TH STREET"/>
    <s v="FLORESVILLE"/>
    <s v="TX"/>
    <n v="78114"/>
    <x v="64"/>
    <n v="8303931303"/>
    <s v="GILLESPIE, ROBERT"/>
    <s v="499 10TH STREET"/>
    <s v="FLORESVILLE"/>
    <s v="TX"/>
    <s v="78114"/>
    <s v="Diagnostic X-ray, Emergency Department, General Hospital, Lab Services, Non Profit, Surgery"/>
    <n v="4"/>
    <n v="40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CONTINUECARE HOSPITAL AT HENDRICK MEDICAL CENTER"/>
    <n v="100285"/>
    <s v="452029"/>
    <s v="12/31/2024"/>
    <s v="12/17/2014"/>
    <s v="1900 PINE STREET 7TH FLOOR"/>
    <s v="ABILENE"/>
    <s v="TX"/>
    <n v="79601"/>
    <x v="65"/>
    <n v="3256706251"/>
    <s v="ROBERSON, JOE"/>
    <s v="1900 PINE STREET 7TH FLOOR"/>
    <s v="ABILENE"/>
    <s v="TX"/>
    <s v="79601"/>
    <s v="Diagnostic X-ray, Emergency Treatment, Hospital within a Hospital, Lab Services, Long-Term Acute Care, Medical, Non Profit, Special Hospital"/>
    <n v="0"/>
    <n v="23"/>
    <n v="0"/>
    <n v="0"/>
    <n v="0"/>
    <n v="0"/>
    <n v="0"/>
    <n v="0"/>
    <n v="0"/>
    <n v="0"/>
    <n v="0"/>
    <n v="0"/>
    <n v="0"/>
    <n v="0"/>
    <s v="Diagnostic X-ray, Emergency Treatment, Hospital within a Hospital, Lab Services, Long-Term Acute Care, Medical, Non Profit, Special Hospital"/>
    <m/>
    <s v="Yes"/>
  </r>
  <r>
    <s v="CONTINUECARE HOSPITAL AT MEDICAL CENTER ODESSA"/>
    <n v="100305"/>
    <s v="452121"/>
    <s v="05/31/2025"/>
    <s v="05/29/2015"/>
    <s v="500 W 4TH STREET 4TH FLOOR"/>
    <s v="ODESSA"/>
    <s v="TX"/>
    <n v="79761"/>
    <x v="66"/>
    <n v="4326404380"/>
    <s v="HARRIS, LACI"/>
    <s v="500 W 4TH STREET 4TH FLOOR"/>
    <s v="ODESSA"/>
    <s v="TX"/>
    <s v="79761"/>
    <s v="Ctr for Improvement in HealthcareQuality, Diagnostic X-ray, Emergency Treatment, Hospital within a Hospital, Lab Services, Long-Term Acute Care, Medical, Non Profit, Special Hospital"/>
    <n v="0"/>
    <n v="25"/>
    <n v="0"/>
    <n v="0"/>
    <n v="0"/>
    <n v="0"/>
    <n v="0"/>
    <n v="0"/>
    <n v="0"/>
    <n v="0"/>
    <n v="0"/>
    <n v="0"/>
    <n v="0"/>
    <n v="0"/>
    <s v="Ctr for Improvement in HealthcareQuality, Diagnostic X-ray, Emergency Treatment, Hospital within a Hospital, Lab Services, Long-Term Acute Care, Medical, Non Profit, Special Hospital"/>
    <m/>
    <s v="Yes"/>
  </r>
  <r>
    <s v="COOK CHILDRENS MEDICAL CENTER"/>
    <n v="332"/>
    <s v="453300"/>
    <s v="09/30/2025"/>
    <s v="01/01/1960"/>
    <s v="801 SEVENTH AVENUE"/>
    <s v="FORT WORTH"/>
    <s v="TX"/>
    <n v="76104"/>
    <x v="19"/>
    <n v="6828854340"/>
    <s v="CYCHOL, NANCY"/>
    <s v="801 SEVENTH AVENUE"/>
    <s v="FORT WORTH"/>
    <s v="TX"/>
    <s v="76104"/>
    <s v="Comprehensive Medical Rehabilitation, Diagnostic X-ray, Emergency Department, ESRD-Acute Services, General Hospital, Joint Commission, Lab Services, Mental Health Services, Non Profit, Pediatric - 15+ beds, Surgery"/>
    <n v="63"/>
    <n v="7"/>
    <n v="106"/>
    <n v="0"/>
    <n v="0"/>
    <n v="0"/>
    <n v="224"/>
    <n v="15"/>
    <n v="0"/>
    <n v="8"/>
    <n v="0"/>
    <n v="39"/>
    <n v="0"/>
    <n v="0"/>
    <s v="Comprehensive Medical Rehabilitation, Diagnostic X-ray, Emergency Department, ESRD-Acute Services, General Hospital, Joint Commission, Lab Services, Mental Health Services, Non Profit, Pediatric - 15+ beds, Surgery"/>
    <m/>
    <s v="Yes"/>
  </r>
  <r>
    <s v="COOK CHILDRENS MEDICAL CENTER - PROSPER"/>
    <n v="100572"/>
    <n v="0"/>
    <s v="11/30/2024"/>
    <s v="11/29/2022"/>
    <s v="4100 W UNIVERSITY DRIVE"/>
    <s v="PROSPER"/>
    <s v="TX"/>
    <n v="75078"/>
    <x v="0"/>
    <n v="9452044100"/>
    <s v="MERRILL, RICK"/>
    <s v="4100 W UNIVERSITY DRIVE"/>
    <s v="PROSPER"/>
    <s v="TX"/>
    <s v="75078"/>
    <s v="Diagnostic X-ray, Emergency Department, General Hospital, Lab Services, Non Profit, Pediatric - 15+ beds, Surgery"/>
    <n v="0"/>
    <n v="0"/>
    <n v="0"/>
    <n v="0"/>
    <n v="0"/>
    <n v="0"/>
    <n v="0"/>
    <n v="0"/>
    <n v="0"/>
    <n v="0"/>
    <n v="0"/>
    <n v="0"/>
    <n v="24"/>
    <n v="0"/>
    <s v="Diagnostic X-ray, Emergency Department, General Hospital, Lab Services, Non Profit, Pediatric - 15+ beds, Surgery"/>
    <m/>
    <s v="Yes"/>
  </r>
  <r>
    <s v="COON MEMORIAL HOSPITAL AND HOME"/>
    <n v="262"/>
    <s v="451331"/>
    <s v="08/31/2025"/>
    <s v="01/01/1960"/>
    <s v="1411 DENVER AVENUE"/>
    <s v="DALHART"/>
    <s v="TX"/>
    <n v="79022"/>
    <x v="67"/>
    <n v="8062449267"/>
    <s v="SCHNIEDERJAN, KACEY"/>
    <s v="P O BOX 2014"/>
    <s v="DALHART"/>
    <s v="TX"/>
    <s v="79022"/>
    <s v="Critical Access Hospital, Diagnostic X-ray, Emergency Department, General Hospital, Lab Services, Non Profit, Obstetrics, Surgery"/>
    <n v="0"/>
    <n v="21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CORNERSTONE REGIONAL HOSPITAL"/>
    <n v="830"/>
    <s v="450825"/>
    <s v="10/31/2023"/>
    <s v="10/08/1998"/>
    <s v="2302 CORNERSTONE BOULEVARD"/>
    <s v="EDINBURG"/>
    <s v="TX"/>
    <n v="78539"/>
    <x v="29"/>
    <n v="9566184444"/>
    <s v="WILSON, ANDREW"/>
    <s v="2302 CORNERSTONE BOULEVARD"/>
    <s v="EDINBURG"/>
    <s v="TX"/>
    <s v="78539"/>
    <s v="Diagnostic X-ray, Emergency Department, For Profit, General Hospital, Lab Services, Physician Owned, Surgery"/>
    <n v="0"/>
    <n v="1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CORNERSTONE SPECIALTY HOSPITALS AUSTIN"/>
    <n v="100293"/>
    <s v="452034"/>
    <s v="01/31/2025"/>
    <s v="02/01/2015"/>
    <s v="4207 BURNET ROAD"/>
    <s v="AUSTIN"/>
    <s v="TX"/>
    <n v="78756"/>
    <x v="6"/>
    <n v="5127061900"/>
    <s v="ROBERTS, CURT"/>
    <s v="4207 BURNET ROAD"/>
    <s v="AUSTIN"/>
    <s v="TX"/>
    <s v="78756"/>
    <s v="Diagnostic X-ray, Emergency Treatment, For Profit, Lab Services, Long-Term Acute Care, Medical, Special Hospital"/>
    <n v="6"/>
    <n v="97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CORNERSTONE SPECIALTY HOSPITALS CONROE"/>
    <n v="100317"/>
    <s v="452107"/>
    <s v="05/31/2025"/>
    <s v="06/01/2015"/>
    <s v="1500 GRAND LAKE DRIVE"/>
    <s v="CONROE"/>
    <s v="TX"/>
    <n v="77304"/>
    <x v="13"/>
    <n v="9365231800"/>
    <s v="KRETSCHMER, SUZANNE"/>
    <s v="1500 GRAND LAKE DRIVE"/>
    <s v="CONROE"/>
    <s v="TX"/>
    <s v="77304"/>
    <s v="Ctr for Improvement in HealthcareQuality, Diagnostic X-ray, Emergency Treatment, For Profit, Lab Services, Long-Term Acute Care, Medical, Special Hospital"/>
    <n v="6"/>
    <n v="35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Lab Services, Long-Term Acute Care, Medical, Special Hospital"/>
    <s v="No"/>
  </r>
  <r>
    <s v="CORNERSTONE SPECIALTY HOSPITALS ROUND ROCK"/>
    <n v="100293"/>
    <s v="452034"/>
    <s v="01/31/2025"/>
    <s v="02/01/2015"/>
    <s v="4681 COLLEGE PARK DRIVE"/>
    <s v="ROUND ROCK"/>
    <s v="TX"/>
    <n v="78665"/>
    <x v="12"/>
    <n v="5126711100"/>
    <s v="ROBERTS, CURT"/>
    <s v="4207 BURNET ROAD"/>
    <s v="AUSTIN"/>
    <s v="TX"/>
    <s v="78756"/>
    <s v="Comprehensive Medical Rehabilitation, Diagnostic X-ray, Emergency Treatment, ESRD-Acute Services, For Profit, Lab Services, Long-Term Acute Care, Medical, Multi-Location, Special Hospital"/>
    <n v="12"/>
    <n v="30"/>
    <n v="0"/>
    <n v="0"/>
    <n v="0"/>
    <n v="0"/>
    <n v="0"/>
    <n v="0"/>
    <n v="0"/>
    <n v="12"/>
    <n v="0"/>
    <n v="0"/>
    <n v="0"/>
    <n v="0"/>
    <s v="Comprehensive Medical Rehabilitation, Diagnostic X-ray, Emergency Treatment, ESRD-Acute Services, "/>
    <s v=", Lab Services, Long-Term Acute Care, Medical, Multi-Location, Special Hospital"/>
    <s v="No"/>
  </r>
  <r>
    <s v="CORPUS CHRISTI MEDICAL CENTER BAY AREA"/>
    <n v="703"/>
    <s v="450788"/>
    <s v="09/30/2024"/>
    <s v="09/15/1993"/>
    <s v="7101 SOUTH PADRE ISLAND DRIVE"/>
    <s v="CORPUS CHRISTI"/>
    <s v="TX"/>
    <n v="78412"/>
    <x v="51"/>
    <n v="3617611200"/>
    <s v="EVANS, ERIC"/>
    <s v="7101 SOUTH PADRE ISLAND DRIVE"/>
    <s v="CORPUS CHRISTI"/>
    <s v="TX"/>
    <s v="78412"/>
    <s v="Diagnostic X-ray, Emergency Department, ESRD-Acute Services, For Profit, General Hospital, Joint Commission, Lab Services, Obstetrics, Surgery"/>
    <n v="3"/>
    <n v="121"/>
    <n v="16"/>
    <n v="0"/>
    <n v="0"/>
    <n v="12"/>
    <n v="0"/>
    <n v="0"/>
    <n v="0"/>
    <n v="0"/>
    <n v="0"/>
    <n v="0"/>
    <n v="0"/>
    <n v="0"/>
    <s v="Diagnostic X-ray, Emergency Department, ESRD-Acute Services, "/>
    <s v=", General Hospital, Joint Commission, Lab Services, Obstetrics, Surgery"/>
    <s v="No"/>
  </r>
  <r>
    <s v="CORPUS CHRISTI MEDICAL CENTER BAYVIEW"/>
    <n v="703"/>
    <s v="450788"/>
    <s v="09/30/2024"/>
    <s v="05/03/2012"/>
    <s v="6629 WOOLRIDGE ROAD"/>
    <s v="CORPUS CHRISTI"/>
    <s v="TX"/>
    <n v="78414"/>
    <x v="51"/>
    <n v="3619868200"/>
    <s v="EVANS, ERIC"/>
    <s v="6629 WOOLRIDGE ROAD"/>
    <s v="CORPUS CHRISTI"/>
    <s v="TX"/>
    <s v="78414"/>
    <s v="Chemical Dependency Out Patient, Diagnostic X-ray, Emergency Treatment, For Profit, Joint Commission, Lab Services, Mental Health Services, Multi-Location, Special Hospital"/>
    <n v="0"/>
    <n v="0"/>
    <n v="0"/>
    <n v="0"/>
    <n v="0"/>
    <n v="0"/>
    <n v="0"/>
    <n v="68"/>
    <n v="0"/>
    <n v="0"/>
    <n v="0"/>
    <n v="0"/>
    <n v="0"/>
    <n v="0"/>
    <s v="Chemical Dependency Out Patient, Diagnostic X-ray, Emergency Treatment, "/>
    <s v=", Joint Commission, Lab Services, Mental Health Services, Multi-Location, Special Hospital"/>
    <s v="No"/>
  </r>
  <r>
    <s v="CORPUS CHRISTI MEDICAL CENTER DOCTORS REGIONAL"/>
    <n v="703"/>
    <s v="450788"/>
    <s v="09/30/2024"/>
    <s v="06/01/1998"/>
    <s v="3315 SOUTH ALAMEDA"/>
    <s v="CORPUS CHRISTI"/>
    <s v="TX"/>
    <n v="78411"/>
    <x v="51"/>
    <n v="3617611400"/>
    <s v="EVANS, ERIC"/>
    <s v="7101 SOUTH PADRE ISLAND DRIVE"/>
    <s v="CORPUS CHRISTI"/>
    <s v="TX"/>
    <s v="78412"/>
    <s v="Comprehensive Medical Rehabilitation, Diagnostic X-ray, Emergency Department, ESRD-Acute Services, For Profit, General Hospital, Joint Commission, Lab Services, Multi-Location, Obstetrics, Surgery"/>
    <n v="21"/>
    <n v="191"/>
    <n v="8"/>
    <n v="0"/>
    <n v="0"/>
    <n v="15"/>
    <n v="0"/>
    <n v="0"/>
    <n v="0"/>
    <n v="15"/>
    <n v="0"/>
    <n v="0"/>
    <n v="0"/>
    <n v="0"/>
    <s v="Comprehensive Medical Rehabilitation, Diagnostic X-ray, Emergency Department, ESRD-Acute Services, "/>
    <s v=", General Hospital, Joint Commission, Lab Services, Multi-Location, Obstetrics, Surgery"/>
    <s v="No"/>
  </r>
  <r>
    <s v="CORPUS CHRISTI REHABILITATION HOSPITAL"/>
    <n v="100217"/>
    <s v="673053"/>
    <s v="07/31/2025"/>
    <s v="07/19/2013"/>
    <s v="5726 ESPLANADE DRIVE"/>
    <s v="CORPUS CHRISTI"/>
    <s v="TX"/>
    <n v="78414"/>
    <x v="51"/>
    <n v="3619063700"/>
    <s v="PIERCE, MICHAEL"/>
    <s v="5726 ESPLANADE DRIVE"/>
    <s v="CORPUS CHRISTI"/>
    <s v="TX"/>
    <s v="78414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35"/>
    <n v="0"/>
    <n v="0"/>
    <n v="0"/>
    <n v="0"/>
    <s v="Comprehensive Medical Rehabilitation, Diagnostic X-ray, Emergency Treatment, "/>
    <s v=", Joint Commission, Lab Services, Special Hospital"/>
    <s v="No"/>
  </r>
  <r>
    <s v="CORYELL MEMORIAL HOSPITAL"/>
    <n v="346"/>
    <s v="451379"/>
    <s v="12/31/2023"/>
    <s v="01/01/1960"/>
    <s v="1507 WEST MAIN STREET"/>
    <s v="GATESVILLE"/>
    <s v="TX"/>
    <n v="76528"/>
    <x v="68"/>
    <n v="2548658251"/>
    <s v="BYROM, DAVID"/>
    <s v="1507 WEST MAIN STREET"/>
    <s v="GATESVILLE"/>
    <s v="TX"/>
    <s v="76528"/>
    <s v="Critical Access Hospital, Diagnostic X-ray, Emergency Department, General Hospital, Lab Services, Non Profit, Surgery"/>
    <n v="3"/>
    <n v="22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OVENANT CHILDRENS HOSPITAL"/>
    <n v="8638"/>
    <s v="453306"/>
    <s v="03/31/2024"/>
    <s v="03/19/2008"/>
    <s v="4015 22ND PLACE"/>
    <s v="LUBBOCK"/>
    <s v="TX"/>
    <n v="79410"/>
    <x v="69"/>
    <n v="8067257960"/>
    <s v="THOMPSON, AMY"/>
    <s v="PO BOX 1201"/>
    <s v="LUBBOCK"/>
    <s v="TX"/>
    <s v="79408"/>
    <s v="Diagnostic X-ray, Emergency Department, General Hospital, Joint Commission, Lab Services, Non Profit, Obstetrics, Pediatric - 15+ beds, Surgery"/>
    <n v="30"/>
    <n v="40"/>
    <n v="43"/>
    <n v="42"/>
    <n v="21"/>
    <n v="0"/>
    <n v="36"/>
    <n v="0"/>
    <n v="0"/>
    <n v="0"/>
    <n v="0"/>
    <n v="0"/>
    <n v="0"/>
    <n v="0"/>
    <s v="Diagnostic X-ray, Emergency Department, General Hospital, Joint Commission, Lab Services, Non Profit, Obstetrics, Pediatric - 15+ beds, Surgery"/>
    <m/>
    <s v="Yes"/>
  </r>
  <r>
    <s v="COVENANT HOSPITAL LEVELLAND"/>
    <n v="307"/>
    <s v="450755"/>
    <s v="10/31/2024"/>
    <s v="11/08/1971"/>
    <s v="1900 COLLEGE AVENUE"/>
    <s v="LEVELLAND"/>
    <s v="TX"/>
    <n v="79336"/>
    <x v="70"/>
    <n v="8068944963"/>
    <s v="WHEELER, NEWMAN"/>
    <s v="1900 COLLEGE AVENUE"/>
    <s v="LEVELLAND"/>
    <s v="TX"/>
    <s v="79336"/>
    <s v="Diagnostic X-ray, Emergency Department, General Hospital, Lab Services, Non Profit, Obstetrics, Surgery"/>
    <n v="0"/>
    <n v="44"/>
    <n v="0"/>
    <n v="4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COVENANT HOSPITAL PLAINVIEW"/>
    <n v="146"/>
    <s v="450539"/>
    <s v="05/31/2025"/>
    <s v="07/07/1970"/>
    <s v="2601 DIMMIT ROAD"/>
    <s v="PLAINVIEW"/>
    <s v="TX"/>
    <n v="79072"/>
    <x v="71"/>
    <n v="8062964265"/>
    <s v="MOGG, CASSIE"/>
    <s v="2601 DIMMIT ROAD"/>
    <s v="PLAINVIEW"/>
    <s v="TX"/>
    <s v="79072"/>
    <s v="Diagnostic X-ray, Emergency Department, General Hospital, Lab Services, Non Profit, Obstetrics, Surgery"/>
    <n v="6"/>
    <n v="56"/>
    <n v="0"/>
    <n v="0"/>
    <n v="0"/>
    <n v="6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COVENANT MEDICAL CENTER"/>
    <n v="100454"/>
    <s v="450040"/>
    <s v="12/31/2024"/>
    <s v="01/01/2019"/>
    <s v="3615 19TH STREET"/>
    <s v="LUBBOCK"/>
    <s v="TX"/>
    <n v="79410"/>
    <x v="69"/>
    <n v="8067250000"/>
    <s v="LANCASTER, CHRISTOPHER"/>
    <s v="3615 19TH STREET"/>
    <s v="LUBBOCK"/>
    <s v="TX"/>
    <s v="79410"/>
    <s v="Diagnostic X-ray, Emergency Department, ESRD-Acute Services, General Hospital, Joint Commission, Lab Services, Non Profit, Surgery"/>
    <n v="142"/>
    <n v="239"/>
    <n v="0"/>
    <n v="0"/>
    <n v="0"/>
    <n v="0"/>
    <n v="0"/>
    <n v="0"/>
    <n v="0"/>
    <n v="0"/>
    <n v="0"/>
    <n v="0"/>
    <n v="0"/>
    <n v="0"/>
    <s v="Diagnostic X-ray, Emergency Department, ESRD-Acute Services, General Hospital, Joint Commission, Lab Services, Non Profit, Surgery"/>
    <m/>
    <s v="Yes"/>
  </r>
  <r>
    <s v="COVENANT SPECIALTY HOSPITAL"/>
    <n v="8462"/>
    <s v="452102"/>
    <s v="02/28/2025"/>
    <s v="02/16/2007"/>
    <s v="3815 20TH STREET"/>
    <s v="LUBBOCK"/>
    <s v="TX"/>
    <n v="79410"/>
    <x v="69"/>
    <n v="8067259200"/>
    <s v="CATHEY, WALTER"/>
    <s v="3815 20TH STREET"/>
    <s v="LUBBOCK"/>
    <s v="TX"/>
    <s v="79410"/>
    <s v="Diagnostic X-ray, Emergency Treatment, For Profit, Lab Services, Long-Term Acute Care, Medical, Special Hospital"/>
    <n v="28"/>
    <n v="28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CRANE MEMORIAL HOSPITAL"/>
    <n v="8726"/>
    <s v="451353"/>
    <s v="09/30/2024"/>
    <s v="09/16/2008"/>
    <s v="1310 SOUTH ALFORD STREET"/>
    <s v="CRANE"/>
    <s v="TX"/>
    <n v="79731"/>
    <x v="72"/>
    <n v="4325583555"/>
    <s v="YEAGER, DIANNE"/>
    <s v="1310 SOUTH ALFORD STREET"/>
    <s v="CRANE"/>
    <s v="TX"/>
    <s v="79731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CRESCENT MEDICAL CENTER LANCASTER"/>
    <n v="100202"/>
    <s v="670090"/>
    <s v="06/30/2025"/>
    <s v="06/11/2013"/>
    <s v="2600 WEST PLEASANT RUN ROAD"/>
    <s v="LANCASTER"/>
    <s v="TX"/>
    <n v="75146"/>
    <x v="2"/>
    <n v="4692975321"/>
    <s v="KUMAR, RAJI"/>
    <s v="2600 WEST PLEASANT RUN ROAD"/>
    <s v="LANCASTER"/>
    <s v="TX"/>
    <s v="75146"/>
    <s v="Det Norske Veritas Healthcare, Diagnostic X-ray, Emergency Department, For Profit, General Hospital, Lab Services, Surgery"/>
    <n v="8"/>
    <n v="76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Surgery"/>
    <s v="No"/>
  </r>
  <r>
    <s v="CROCKETT MEDICAL CENTER"/>
    <n v="100417"/>
    <s v="451393"/>
    <s v="01/31/2024"/>
    <s v="01/16/2018"/>
    <s v="1100 E LOOP 304"/>
    <s v="CROCKETT"/>
    <s v="TX"/>
    <n v="75835"/>
    <x v="73"/>
    <n v="9365463891"/>
    <s v="JOHNSON, TOMMY"/>
    <s v="1100 E LOOP 304"/>
    <s v="CROCKETT"/>
    <s v="TX"/>
    <s v="75835"/>
    <s v="Critical Access Hospital, Det Norske Veritas Healthcare, Diagnostic X-ray, Emergency Department, For Profit, General Hospital, Lab Services, Physician Owned, Surgery"/>
    <n v="5"/>
    <n v="15"/>
    <n v="0"/>
    <n v="0"/>
    <n v="0"/>
    <n v="5"/>
    <n v="0"/>
    <n v="0"/>
    <n v="0"/>
    <n v="0"/>
    <n v="0"/>
    <n v="0"/>
    <n v="0"/>
    <n v="0"/>
    <s v="Critical Access Hospital, Det Norske Veritas Healthcare, Diagnostic X-ray, Emergency Department, "/>
    <s v=", General Hospital, Lab Services, Physician Owned, Surgery"/>
    <s v="No"/>
  </r>
  <r>
    <s v="CROSBYTON CLINIC HOSPITAL"/>
    <n v="176"/>
    <s v="451345"/>
    <s v="03/31/2025"/>
    <s v="01/01/1960"/>
    <s v="710 WEST MAIN STREET"/>
    <s v="CROSBYTON"/>
    <s v="TX"/>
    <n v="79322"/>
    <x v="74"/>
    <n v="8066752382"/>
    <s v="MILLER, DEBRA A"/>
    <s v="710 WEST MAIN STREET"/>
    <s v="CROSBYTON"/>
    <s v="TX"/>
    <s v="79322"/>
    <s v="Critical Access Hospital, Diagnostic X-ray, Emergency Department, Lab Services, Limited Services Rural Hospital, Medical, Non Profit, Special Hospital"/>
    <n v="0"/>
    <n v="2"/>
    <n v="0"/>
    <n v="0"/>
    <n v="0"/>
    <n v="0"/>
    <n v="0"/>
    <n v="0"/>
    <n v="0"/>
    <n v="0"/>
    <n v="0"/>
    <n v="0"/>
    <n v="0"/>
    <n v="0"/>
    <s v="Critical Access Hospital, Diagnostic X-ray, Emergency Department, Lab Services, Limited Services Rural Hospital, Medical, Non Profit, Special Hospital"/>
    <m/>
    <s v="Yes"/>
  </r>
  <r>
    <s v="CUERO REGIONAL HOSPITAL"/>
    <n v="74"/>
    <s v="450597"/>
    <s v="06/30/2025"/>
    <s v="06/24/1970"/>
    <s v="2550 NORTH ESPLANADE"/>
    <s v="CUERO"/>
    <s v="TX"/>
    <n v="77954"/>
    <x v="75"/>
    <n v="3612756191"/>
    <s v="FALCONE, LYNN"/>
    <s v="2550 NORTH ESPLANADE"/>
    <s v="CUERO"/>
    <s v="TX"/>
    <s v="77954"/>
    <s v="Diagnostic X-ray, Emergency Department, General Hospital, Lab Services, Non Profit, Obstetrics, Surgery"/>
    <n v="4"/>
    <n v="40"/>
    <n v="0"/>
    <n v="2"/>
    <n v="0"/>
    <n v="3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CULBERSON HOSPITAL"/>
    <n v="8172"/>
    <s v="451338"/>
    <s v="07/31/2024"/>
    <s v="08/01/2004"/>
    <s v="EISENHOWER-FM 2185"/>
    <s v="VAN HORN"/>
    <s v="TX"/>
    <n v="79855"/>
    <x v="76"/>
    <n v="4322832760"/>
    <s v="FREEMAN, DONALD A"/>
    <s v="PO BOX 609"/>
    <s v="VAN HORN"/>
    <s v="TX"/>
    <s v="79855"/>
    <s v="Critical Access Hospital, Diagnostic X-ray, Emergency Department, For Profit, Lab Services, Medical, Special Hospital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DALLAS MEDICAL CENTER"/>
    <n v="100214"/>
    <s v="450379"/>
    <s v="02/29/2024"/>
    <s v="03/01/2010"/>
    <s v="7 MEDICAL PARKWAY"/>
    <s v="DALLAS"/>
    <s v="TX"/>
    <n v="75234"/>
    <x v="2"/>
    <n v="9722471000"/>
    <s v="GARZA, RUBEN"/>
    <s v="7 MEDICAL PARKWAY"/>
    <s v="DALLAS"/>
    <s v="TX"/>
    <s v="75234"/>
    <s v="Diagnostic X-ray, Emergency Department, ESRD-Acute Services, For Profit, General Hospital, Lab Services, Pending Action, Surgery"/>
    <n v="22"/>
    <n v="133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Lab Services, Pending Action, Surgery"/>
    <s v="No"/>
  </r>
  <r>
    <s v="DALLAS REGIONAL MEDICAL CENTER"/>
    <n v="100292"/>
    <s v="450688"/>
    <s v="03/31/2025"/>
    <s v="03/01/2015"/>
    <s v="1011 NORTH GALLOWAY AVE"/>
    <s v="MESQUITE"/>
    <s v="TX"/>
    <n v="75149"/>
    <x v="2"/>
    <n v="2143207787"/>
    <s v="MATCHETT, GLENDA"/>
    <s v="1011 NORTH GALLOWAY AVE"/>
    <s v="MESQUITE"/>
    <s v="TX"/>
    <s v="75149"/>
    <s v="Diagnostic X-ray, Emergency Department, ESRD-Acute Services, For Profit, General Hospital, Joint Commission, Lab Services, Obstetrics, Surgery"/>
    <n v="24"/>
    <n v="128"/>
    <n v="0"/>
    <n v="14"/>
    <n v="0"/>
    <n v="10"/>
    <n v="0"/>
    <n v="0"/>
    <n v="0"/>
    <n v="0"/>
    <n v="0"/>
    <n v="26"/>
    <n v="0"/>
    <n v="0"/>
    <s v="Diagnostic X-ray, Emergency Department, ESRD-Acute Services, "/>
    <s v=", General Hospital, Joint Commission, Lab Services, Obstetrics, Surgery"/>
    <s v="No"/>
  </r>
  <r>
    <s v="DEERBROOK EMERGENCY HOSPITAL"/>
    <n v="100332"/>
    <s v="670115"/>
    <s v="08/31/2025"/>
    <s v="12/07/2021"/>
    <s v="8901 FM 1960 BYPASS RD W SUITE 105"/>
    <s v="HUMBLE"/>
    <s v="TX"/>
    <n v="77338"/>
    <x v="1"/>
    <n v="2819642900"/>
    <s v="ADKINS, MICHAEL"/>
    <s v="8901 FM 1960 BYPASS RD W SUITE 105"/>
    <s v="HUMBLE"/>
    <s v="TX"/>
    <s v="77338"/>
    <s v="Ctr for Improvement in HealthcareQuality, Diagnostic X-ray, Emergency Department, For Profit, General Hospital, Lab Services, Physician Owned, Surgery"/>
    <n v="0"/>
    <n v="4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Physician Owned, Surgery"/>
    <s v="No"/>
  </r>
  <r>
    <s v="DEL SOL MEDICAL CENTER A CAMPUS OF LPDS HEALTHCARE"/>
    <n v="180"/>
    <s v="450107"/>
    <s v="06/30/2025"/>
    <s v="07/20/2009"/>
    <s v="10301 GATEWAY BOULEVARD WEST"/>
    <s v="EL PASO"/>
    <s v="TX"/>
    <n v="79925"/>
    <x v="77"/>
    <n v="9155959000"/>
    <s v="HUFFSTUTLER, C DAVID"/>
    <s v="1801 NORTH OREGON STREET"/>
    <s v="EL PASO"/>
    <s v="TX"/>
    <s v="79902"/>
    <s v="Comprehensive Medical Rehabilitation, Diagnostic X-ray, Emergency Department, ESRD-Acute Services, For Profit, General Hospital, Joint Commission, Lab Services, Multi-Location, Obstetrics, Surgery"/>
    <n v="39"/>
    <n v="183"/>
    <n v="21"/>
    <n v="29"/>
    <n v="0"/>
    <n v="11"/>
    <n v="0"/>
    <n v="0"/>
    <n v="0"/>
    <n v="32"/>
    <n v="0"/>
    <n v="0"/>
    <n v="0"/>
    <n v="0"/>
    <s v="Comprehensive Medical Rehabilitation, Diagnostic X-ray, Emergency Department, ESRD-Acute Services, "/>
    <s v=", General Hospital, Joint Commission, Lab Services, Multi-Location, Obstetrics, Surgery"/>
    <s v="No"/>
  </r>
  <r>
    <s v="DELL CHILDRENS MEDICAL CENTER"/>
    <n v="8520"/>
    <s v="453310"/>
    <s v="06/30/2025"/>
    <s v="06/13/2007"/>
    <s v="4900 MUELLER BLVD"/>
    <s v="AUSTIN"/>
    <s v="TX"/>
    <n v="78723"/>
    <x v="6"/>
    <n v="5123240101"/>
    <s v="DAVIS, ANDY"/>
    <s v="4900 MUELLER BLVD"/>
    <s v="AUSTIN"/>
    <s v="TX"/>
    <s v="78723"/>
    <s v="Diagnostic X-ray, Emergency Department, General Hospital, Joint Commission, Lab Services, Mental Health Services, Non Profit, Obstetrics, Pediatric - 15+ beds, Surgery"/>
    <n v="72"/>
    <n v="0"/>
    <n v="32"/>
    <n v="0"/>
    <n v="6"/>
    <n v="5"/>
    <n v="112"/>
    <n v="24"/>
    <n v="0"/>
    <n v="0"/>
    <n v="0"/>
    <n v="0"/>
    <n v="48"/>
    <n v="0"/>
    <s v="Diagnostic X-ray, Emergency Department, General Hospital, Joint Commission, Lab Services, Mental Health Services, Non Profit, Obstetrics, Pediatric - 15+ beds, Surgery"/>
    <m/>
    <s v="Yes"/>
  </r>
  <r>
    <s v="DELL CHILDRENS MEDICAL CENTER NORTH CAMPUS"/>
    <n v="8520"/>
    <s v="453310"/>
    <s v="06/30/2025"/>
    <s v="04/19/2023"/>
    <s v="9010 N LAKE CREEK PARKWAY"/>
    <s v="AUSTIN"/>
    <s v="TX"/>
    <n v="78717"/>
    <x v="12"/>
    <n v="7377076000"/>
    <s v="DAVIS, ANDY"/>
    <s v="9010 N LAKE CREEK PARKWAY"/>
    <s v="AUSTIN"/>
    <s v="TX"/>
    <s v="78717"/>
    <s v="Diagnostic X-ray, Emergency Department, General Hospital, Hospital Waiver, Joint Commission, Lab Services, Multi-Location, Non Profit, Pediatric - 15+ beds, Surgery"/>
    <n v="0"/>
    <n v="0"/>
    <n v="0"/>
    <n v="0"/>
    <n v="0"/>
    <n v="0"/>
    <n v="0"/>
    <n v="0"/>
    <n v="0"/>
    <n v="0"/>
    <n v="0"/>
    <n v="0"/>
    <n v="36"/>
    <n v="0"/>
    <s v="Diagnostic X-ray, Emergency Department, General Hospital, Hospital Waiver, Joint Commission, Lab Services, Multi-Location, Non Profit, Pediatric - 15+ beds, Surgery"/>
    <m/>
    <s v="Yes"/>
  </r>
  <r>
    <s v="DELL SETON MEDICAL CENTER AT THE UNIVERSITY OF TEXAS"/>
    <n v="335"/>
    <s v="450124"/>
    <s v="09/30/2024"/>
    <s v="05/10/2017"/>
    <s v="1500 RED RIVER STREET"/>
    <s v="AUSTIN"/>
    <s v="TX"/>
    <n v="78701"/>
    <x v="6"/>
    <n v="5123247000"/>
    <s v="DAVIS, WILLIAM ANDY"/>
    <s v="1500 RED RIVER STREET"/>
    <s v="AUSTIN"/>
    <s v="TX"/>
    <s v="78701"/>
    <s v="Diagnostic X-ray, Emergency Department, ESRD-Acute Services, General Hospital, Joint Commission, Lab Services, Non Profit, Surgery"/>
    <n v="30"/>
    <n v="120"/>
    <n v="0"/>
    <n v="0"/>
    <n v="0"/>
    <n v="0"/>
    <n v="0"/>
    <n v="0"/>
    <n v="0"/>
    <n v="0"/>
    <n v="0"/>
    <n v="0"/>
    <n v="75"/>
    <n v="0"/>
    <s v="Diagnostic X-ray, Emergency Department, ESRD-Acute Services, General Hospital, Joint Commission, Lab Services, Non Profit, Surgery"/>
    <m/>
    <s v="Yes"/>
  </r>
  <r>
    <s v="DETAR HEALTHCARE SYSTEM"/>
    <n v="453"/>
    <s v="450147"/>
    <s v="09/30/2024"/>
    <s v="01/11/1960"/>
    <s v="506 EAST SAN ANTONIO STREET"/>
    <s v="VICTORIA"/>
    <s v="TX"/>
    <n v="77901"/>
    <x v="55"/>
    <n v="3615757441"/>
    <s v="LEGER, BERNARD"/>
    <s v="P O BOX 2089"/>
    <s v="VICTORIA"/>
    <s v="TX"/>
    <s v="77902"/>
    <s v="Comprehensive Medical Rehabilitation, Diagnostic X-ray, Emergency Department, ESRD-Acute Services, For Profit, General Hospital, Lab Services, Surgery"/>
    <n v="44"/>
    <n v="107"/>
    <n v="0"/>
    <n v="0"/>
    <n v="0"/>
    <n v="0"/>
    <n v="0"/>
    <n v="0"/>
    <n v="0"/>
    <n v="12"/>
    <n v="0"/>
    <n v="0"/>
    <n v="0"/>
    <n v="0"/>
    <s v="Comprehensive Medical Rehabilitation, Diagnostic X-ray, Emergency Department, ESRD-Acute Services, "/>
    <s v=", General Hospital, Lab Services, Surgery"/>
    <s v="No"/>
  </r>
  <r>
    <s v="DETAR HEALTHCARE SYSTEM"/>
    <n v="453"/>
    <s v="450147"/>
    <s v="09/30/2024"/>
    <s v="11/01/2000"/>
    <s v="101 MEDICAL DRIVE"/>
    <s v="VICTORIA"/>
    <s v="TX"/>
    <n v="77904"/>
    <x v="55"/>
    <n v="3615736100"/>
    <s v="LEGER, BERNARD"/>
    <s v="P O BOX 2089"/>
    <s v="VICTORIA"/>
    <s v="TX"/>
    <s v="77902"/>
    <s v="Diagnostic X-ray, Emergency Department, For Profit, General Hospital, Lab Services, Multi-Location, Obstetrics, Pediatric - 15+ beds, Surgery"/>
    <n v="6"/>
    <n v="41"/>
    <n v="9"/>
    <n v="0"/>
    <n v="0"/>
    <n v="13"/>
    <n v="26"/>
    <n v="20"/>
    <n v="0"/>
    <n v="0"/>
    <n v="0"/>
    <n v="0"/>
    <n v="0"/>
    <n v="0"/>
    <s v="Diagnostic X-ray, Emergency Department, "/>
    <s v=", General Hospital, Lab Services, Multi-Location, Obstetrics, Pediatric - 15+ beds, Surgery"/>
    <s v="No"/>
  </r>
  <r>
    <s v="DFW HOSPITAL"/>
    <n v="100590"/>
    <n v="0"/>
    <s v="04/30/2025"/>
    <s v="04/30/2023"/>
    <s v="1612 HURST TOWN CENTER DRIVE"/>
    <s v="HURST"/>
    <s v="TX"/>
    <n v="76054"/>
    <x v="19"/>
    <n v="3464746474"/>
    <s v="SYED, RASHID"/>
    <s v="1612 HURST TOWN CENTER DRIVE"/>
    <s v="HURST"/>
    <s v="TX"/>
    <s v="76054"/>
    <s v="Diagnostic X-ray, Emergency Department, For Profit, General Hospital, Lab Services, Surgery"/>
    <n v="0"/>
    <n v="23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Surgery"/>
    <s v="No"/>
  </r>
  <r>
    <s v="DHR HEALTH BROWNSVILLE"/>
    <n v="7971"/>
    <s v="450869"/>
    <s v="07/31/2024"/>
    <s v="02/08/2023"/>
    <s v="4750 N EXPRESSWAY 77"/>
    <s v="BROWNSVILLE"/>
    <s v="TX"/>
    <n v="78526"/>
    <x v="78"/>
    <n v="9563627469"/>
    <s v="SINGH, MANISH"/>
    <s v="4750 N EXPRESSWAY 77"/>
    <s v="BROWNSVILLE"/>
    <s v="TX"/>
    <s v="78526"/>
    <s v="Diagnostic X-ray, Emergency Department, For Profit, General Hospital, Hospital Waiver, Joint Commission, Lab Services, Multi-Location, Physician Owned, Surgery"/>
    <n v="3"/>
    <n v="56"/>
    <n v="0"/>
    <n v="0"/>
    <n v="0"/>
    <n v="0"/>
    <n v="0"/>
    <n v="0"/>
    <n v="0"/>
    <n v="0"/>
    <n v="0"/>
    <n v="0"/>
    <n v="0"/>
    <n v="0"/>
    <s v="Diagnostic X-ray, Emergency Department, "/>
    <s v=", General Hospital, Hospital Waiver, Joint Commission, Lab Services, Multi-Location, Physician Owned, Surgery"/>
    <s v="No"/>
  </r>
  <r>
    <s v="DIMMIT REGIONAL HOSPITAL"/>
    <n v="100175"/>
    <s v="451390"/>
    <s v="03/31/2024"/>
    <s v="03/01/2010"/>
    <s v="704 HOSPITAL DRIVE"/>
    <s v="CARRIZO SPRINGS"/>
    <s v="TX"/>
    <n v="78834"/>
    <x v="79"/>
    <n v="8308762424"/>
    <s v="GRAVES, JOHN"/>
    <s v="PO BOX 1016"/>
    <s v="CARRIZO SPRINGS"/>
    <s v="TX"/>
    <s v="78834"/>
    <s v="Critical Access Hospital, Diagnostic X-ray, Emergency Department, General Hospital, Lab Services, Non Profit, Obstetrics, Surgery"/>
    <n v="0"/>
    <n v="21"/>
    <n v="0"/>
    <n v="4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DOCTORS HOSPITAL AT RENAISSANCE"/>
    <n v="7971"/>
    <s v="450869"/>
    <s v="07/31/2024"/>
    <s v="07/25/2003"/>
    <s v="5501 SOUTH MCCOLL"/>
    <s v="EDINBURG"/>
    <s v="TX"/>
    <n v="78539"/>
    <x v="29"/>
    <n v="9563627360"/>
    <s v="SINGH, MANISH"/>
    <s v="5501 SOUTH MCCOLL ATTN: LEGAL DEPARTMENT"/>
    <s v="EDINBURG"/>
    <s v="TX"/>
    <s v="78539"/>
    <s v="Diagnostic X-ray, Emergency Department, ESRD-Acute Services, For Profit, General Hospital, Joint Commission, Lab Services, Pediatric - 15+ beds, Physician Owned, Surgery"/>
    <n v="51"/>
    <n v="159"/>
    <n v="0"/>
    <n v="0"/>
    <n v="0"/>
    <n v="0"/>
    <n v="25"/>
    <n v="0"/>
    <n v="0"/>
    <n v="0"/>
    <n v="0"/>
    <n v="0"/>
    <n v="0"/>
    <n v="0"/>
    <s v="Diagnostic X-ray, Emergency Department, ESRD-Acute Services, "/>
    <s v=", General Hospital, Joint Commission, Lab Services, Pediatric - 15+ beds, Physician Owned, Surgery"/>
    <s v="No"/>
  </r>
  <r>
    <s v="DOCTORS HOSPITAL OF LAREDO"/>
    <n v="301"/>
    <s v="450643"/>
    <s v="05/31/2024"/>
    <s v="05/08/1974"/>
    <s v="10700 MCPHERSON ROAD"/>
    <s v="LAREDO"/>
    <s v="TX"/>
    <n v="78045"/>
    <x v="80"/>
    <n v="9565232000"/>
    <s v="MONTES-EWING, EMMA MARIA"/>
    <s v="1400 W TRENTON ROAD REGIONAL OPERATIONS CENTER ATTN: ACCOUNTS PAYABLE"/>
    <s v="EDINBURG"/>
    <s v="TX"/>
    <s v="78539"/>
    <s v="Diagnostic X-ray, Emergency Department, For Profit, General Hospital, Joint Commission, Lab Services, Obstetrics, Physician Owned, Surgery"/>
    <n v="24"/>
    <n v="106"/>
    <n v="12"/>
    <n v="29"/>
    <n v="0"/>
    <n v="0"/>
    <n v="0"/>
    <n v="0"/>
    <n v="0"/>
    <n v="0"/>
    <n v="0"/>
    <n v="0"/>
    <n v="0"/>
    <n v="0"/>
    <s v="Diagnostic X-ray, Emergency Department, "/>
    <s v=", General Hospital, Joint Commission, Lab Services, Obstetrics, Physician Owned, Surgery"/>
    <s v="No"/>
  </r>
  <r>
    <s v="DRISCOLL CHILDRENS HOSPITAL"/>
    <n v="488"/>
    <s v="453301"/>
    <s v="03/31/2025"/>
    <s v="01/12/1960"/>
    <s v="3533 SOUTH ALAMEDA"/>
    <s v="CORPUS CHRISTI"/>
    <s v="TX"/>
    <n v="78411"/>
    <x v="51"/>
    <n v="3616945021"/>
    <s v="HAMON, ERIC"/>
    <s v="3533 SOUTH ALAMEDA"/>
    <s v="CORPUS CHRISTI"/>
    <s v="TX"/>
    <s v="78411"/>
    <s v="Diagnostic X-ray, Emergency Department, ESRD-Acute Services, General Hospital, Hospital Waiver, Joint Commission, Lab Services, Non Profit, Pediatric - 15+ beds, Surgery"/>
    <n v="22"/>
    <n v="0"/>
    <n v="61"/>
    <n v="0"/>
    <n v="0"/>
    <n v="0"/>
    <n v="102"/>
    <n v="0"/>
    <n v="0"/>
    <n v="0"/>
    <n v="6"/>
    <n v="0"/>
    <n v="0"/>
    <n v="0"/>
    <s v="Diagnostic X-ray, Emergency Department, ESRD-Acute Services, General Hospital, Hospital Waiver, Joint Commission, Lab Services, Non Profit, Pediatric - 15+ beds, Surgery"/>
    <m/>
    <s v="Yes"/>
  </r>
  <r>
    <s v="DRISCOLL CHILDRENS HOSPITAL NEONATAL CARE CENTER"/>
    <n v="488"/>
    <s v="453301"/>
    <s v="03/31/2025"/>
    <s v="02/08/2023"/>
    <s v="5950 SARATOGA BLVD 5TH FLOOR NICU"/>
    <s v="CORPUS CHRISTI"/>
    <s v="TX"/>
    <n v="78414"/>
    <x v="51"/>
    <n v="3616945021"/>
    <s v="HAMON, ERIC"/>
    <s v="3533 SOUTH ALAMEDA"/>
    <s v="CORPUS CHRISTI"/>
    <s v="TX"/>
    <s v="78411"/>
    <s v="Diagnostic X-ray, Emergency Treatment, Hospital Waiver, Hospital within a Hospital, Joint Commission, Lab Services, Multi-Location, Non Profit, Pediatric - 15+ beds, Special Hospital"/>
    <n v="0"/>
    <n v="0"/>
    <n v="24"/>
    <n v="0"/>
    <n v="0"/>
    <n v="0"/>
    <n v="0"/>
    <n v="0"/>
    <n v="0"/>
    <n v="0"/>
    <n v="0"/>
    <n v="0"/>
    <n v="0"/>
    <n v="0"/>
    <s v="Diagnostic X-ray, Emergency Treatment, Hospital Waiver, Hospital within a Hospital, Joint Commission, Lab Services, Multi-Location, Non Profit, Pediatric - 15+ beds, Special Hospital"/>
    <m/>
    <s v="Yes"/>
  </r>
  <r>
    <s v="EAST HOUSTON MEDICAL CENTER"/>
    <n v="100567"/>
    <n v="0"/>
    <s v="07/31/2024"/>
    <s v="07/26/2022"/>
    <s v="15149 WALLISVILLE ROAD"/>
    <s v="HOUSTON"/>
    <s v="TX"/>
    <n v="77049"/>
    <x v="1"/>
    <n v="2819889800"/>
    <s v="ANSARI, KAHSIF H"/>
    <s v="15149 WALLISVILLE ROAD"/>
    <s v="HOUSTON"/>
    <s v="TX"/>
    <s v="77049"/>
    <s v="Diagnostic X-ray, Emergency Department, For Profit, General Hospital, Lab Services, Physician Owned, Surgery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EASTLAND MEMORIAL HOSPITAL"/>
    <n v="222"/>
    <s v="450411"/>
    <s v="12/31/2024"/>
    <s v="01/01/1960"/>
    <s v="304 SOUTH DAUGHERTY"/>
    <s v="EASTLAND"/>
    <s v="TX"/>
    <n v="76448"/>
    <x v="81"/>
    <n v="2546292601"/>
    <s v="WRIGHT, LABAN JOE"/>
    <s v="P O BOX 897"/>
    <s v="EASTLAND"/>
    <s v="TX"/>
    <s v="76448"/>
    <s v="Diagnostic X-ray, Emergency Department, General Hospital, Lab Services, Non Profit, Surgery"/>
    <n v="0"/>
    <n v="52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EL CAMPO MEMORIAL HOSPITAL"/>
    <n v="100127"/>
    <s v="450694"/>
    <s v="10/31/2025"/>
    <s v="10/31/2011"/>
    <s v="303 SANDY CORNER ROAD"/>
    <s v="EL CAMPO"/>
    <s v="TX"/>
    <n v="77437"/>
    <x v="82"/>
    <n v="9795436251"/>
    <s v="TUDOR, NATHAN"/>
    <s v="303 SANDY CORNER ROAD"/>
    <s v="EL CAMPO"/>
    <s v="TX"/>
    <s v="77437"/>
    <s v="Diagnostic X-ray, Emergency Department, General Hospital, Lab Services, Non Profit, Surgery"/>
    <n v="4"/>
    <n v="45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EL PASO  LTAC HOSPITAL"/>
    <n v="8413"/>
    <s v="452122"/>
    <s v="10/31/2024"/>
    <s v="10/12/2006"/>
    <s v="1221 NORTH COTTON, 3RD FLOOR"/>
    <s v="EL PASO"/>
    <s v="TX"/>
    <n v="79902"/>
    <x v="77"/>
    <n v="9155465822"/>
    <s v="HOLQUIN, JESSE"/>
    <s v="1221 NORTH COTTON, 3RD FLOOR"/>
    <s v="EL PASO"/>
    <s v="TX"/>
    <s v="79902"/>
    <s v="Ctr for Improvement in HealthcareQuality, Diagnostic X-ray, Emergency Treatment, For Profit, Lab Services, Long-Term Acute Care, Medical, Pending Action, Physician Owned, Special Hospital"/>
    <n v="0"/>
    <n v="33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Lab Services, Long-Term Acute Care, Medical, Pending Action, Physician Owned, Special Hospital"/>
    <s v="No"/>
  </r>
  <r>
    <s v="EL PASO CHILDRENS HOSPITAL"/>
    <n v="100133"/>
    <s v="453313"/>
    <s v="02/29/2024"/>
    <s v="02/08/2012"/>
    <s v="4845 ALAMEDA AVE"/>
    <s v="EL PASO"/>
    <s v="TX"/>
    <n v="79905"/>
    <x v="77"/>
    <n v="9152428600"/>
    <s v="STOUT, CINDY A"/>
    <s v="4845 ALAMEDA AVE"/>
    <s v="EL PASO"/>
    <s v="TX"/>
    <s v="79905"/>
    <s v="Diagnostic X-ray, Emergency Department, General Hospital, Hospital within a Hospital, Joint Commission, Lab Services, Non Profit, Pediatric - 15+ beds, Surgery"/>
    <n v="22"/>
    <n v="0"/>
    <n v="26"/>
    <n v="0"/>
    <n v="0"/>
    <n v="0"/>
    <n v="50"/>
    <n v="0"/>
    <n v="0"/>
    <n v="0"/>
    <n v="24"/>
    <n v="0"/>
    <n v="0"/>
    <n v="0"/>
    <s v="Diagnostic X-ray, Emergency Department, General Hospital, Hospital within a Hospital, Joint Commission, Lab Services, Non Profit, Pediatric - 15+ beds, Surgery"/>
    <m/>
    <s v="Yes"/>
  </r>
  <r>
    <s v="ELECTRA MEMORIAL HOSPITAL"/>
    <n v="490"/>
    <s v="451343"/>
    <s v="06/30/2025"/>
    <s v="06/23/1976"/>
    <s v="1207 SOUTH BAILEY STREET"/>
    <s v="ELECTRA"/>
    <s v="TX"/>
    <n v="76360"/>
    <x v="83"/>
    <n v="9404953981"/>
    <s v="MCCAIN, REBECCA J"/>
    <s v="P O BOX 1112"/>
    <s v="ELECTRA"/>
    <s v="TX"/>
    <s v="76360"/>
    <s v="Critical Access Hospital, Diagnostic X-ray, Emergency Department, Lab Services, Medical, Non Profit, Special Hospital"/>
    <n v="0"/>
    <n v="19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ELITE HOSPITAL KINGWOOD"/>
    <n v="100416"/>
    <s v="670285"/>
    <s v="01/31/2024"/>
    <s v="01/26/2018"/>
    <s v="23330 HIGHWAY 59 N"/>
    <s v="KINGWOOD"/>
    <s v="TX"/>
    <n v="77339"/>
    <x v="13"/>
    <n v="8327776165"/>
    <s v="BRYNES, JEREMY"/>
    <s v="23330 HIGHWAY 59 N"/>
    <s v="KINGWOOD"/>
    <s v="TX"/>
    <s v="77339"/>
    <s v="Det Norske Veritas Healthcare, Diagnostic X-ray, Emergency Department, For Profit, Lab Services, Medical, Physician Owned, Special Hospital"/>
    <n v="0"/>
    <n v="6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Physician Owned, Special Hospital"/>
    <s v="No"/>
  </r>
  <r>
    <s v="ELITECARE EMERGENCY HOSPITAL"/>
    <n v="100538"/>
    <n v="0"/>
    <s v="03/31/2025"/>
    <s v="03/29/2021"/>
    <s v="2530 GULF FREEWAY S"/>
    <s v="LEAGUE CITY"/>
    <s v="TX"/>
    <n v="77573"/>
    <x v="84"/>
    <n v="2813377500"/>
    <s v="BUSH, CHAD"/>
    <s v="2530 GULF FREEWAY S"/>
    <s v="LEAGUE CITY"/>
    <s v="TX"/>
    <s v="77573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EMINENT MEDICAL CENTER"/>
    <n v="100370"/>
    <n v="0"/>
    <s v="10/31/2024"/>
    <s v="10/07/2016"/>
    <s v="1351 W PRESIDENT BUSH HWY"/>
    <s v="RICHARDSON"/>
    <s v="TX"/>
    <n v="75080"/>
    <x v="20"/>
    <n v="4699108800"/>
    <s v="LOPP, RHONDA"/>
    <s v="1351 W PRESIDENT BUSH HWY"/>
    <s v="RICHARDSON"/>
    <s v="TX"/>
    <s v="75080"/>
    <s v="Det Norske Veritas Healthcare, Diagnostic X-ray, Emergency Department, For Profit, General Hospital, Lab Services, Physician Owned, Surgery"/>
    <n v="0"/>
    <n v="5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Physician Owned, Surgery"/>
    <s v="No"/>
  </r>
  <r>
    <s v="ENCOMPASS HEALTH REHABILITATION HOSPITAL OF ABILENE"/>
    <n v="100036"/>
    <s v="673039"/>
    <s v="09/30/2025"/>
    <s v="09/28/2009"/>
    <s v="6401 DIRECTORS PARKWAY"/>
    <s v="ABILENE"/>
    <s v="TX"/>
    <n v="79606"/>
    <x v="65"/>
    <n v="3256911600"/>
    <s v="DAVIS, BOYD"/>
    <s v="6401 DIRECTORS PARKWAY"/>
    <s v="ABILENE"/>
    <s v="TX"/>
    <s v="79606"/>
    <s v="Comprehensive Rehab Services, Diagnostic X-ray, Emergency Treatment, ESRD-Acute Services, For Profit, Joint Commission, Lab Services, Special Hospital"/>
    <n v="0"/>
    <n v="0"/>
    <n v="0"/>
    <n v="0"/>
    <n v="0"/>
    <n v="0"/>
    <n v="0"/>
    <n v="0"/>
    <n v="0"/>
    <n v="60"/>
    <n v="0"/>
    <n v="0"/>
    <n v="0"/>
    <n v="0"/>
    <s v="Comprehensive Rehab Services, Diagnostic X-ray, Emergency Treatment, ESRD-Acute Services, "/>
    <s v=", Joint Commission, Lab Services, Special Hospital"/>
    <s v="No"/>
  </r>
  <r>
    <s v="ENCOMPASS HEALTH REHABILITATION HOSPITAL OF ARLINGTON"/>
    <n v="660"/>
    <s v="453040"/>
    <s v="12/31/2023"/>
    <s v="05/01/1990"/>
    <s v="3200 MATLOCK ROAD"/>
    <s v="ARLINGTON"/>
    <s v="TX"/>
    <n v="76015"/>
    <x v="19"/>
    <n v="8174684000"/>
    <s v="TAPLIN, TYRRELL"/>
    <s v="3200 MATLOCK ROAD"/>
    <s v="ARLINGTON"/>
    <s v="TX"/>
    <s v="7601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85"/>
    <n v="0"/>
    <n v="0"/>
    <n v="0"/>
    <n v="0"/>
    <s v="Comprehensive Medical Rehabilitation, Diagnostic X-ray, Emergency Treatment, "/>
    <s v=", Joint Commission, Lab Services, Special Hospital"/>
    <s v="No"/>
  </r>
  <r>
    <s v="ENCOMPASS HEALTH REHABILITATION HOSPITAL OF AUSTIN"/>
    <n v="100143"/>
    <s v="673054"/>
    <s v="04/30/2024"/>
    <s v="04/18/2012"/>
    <s v="330 WEST BEN WHITE BLVD"/>
    <s v="AUSTIN"/>
    <s v="TX"/>
    <n v="78704"/>
    <x v="6"/>
    <n v="5127304800"/>
    <s v="SUAREZ, LAUREN"/>
    <s v="330 WEST BEN WHITE BLVD"/>
    <s v="AUSTIN"/>
    <s v="TX"/>
    <s v="78704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"/>
    <s v=", Joint Commission, Lab Services, Special Hospital"/>
    <s v="No"/>
  </r>
  <r>
    <s v="ENCOMPASS HEALTH REHABILITATION HOSPITAL OF CITY VIEW"/>
    <n v="662"/>
    <s v="453042"/>
    <s v="07/31/2025"/>
    <s v="07/09/1990"/>
    <s v="6701 OAKMONT BOULEVARD"/>
    <s v="FORT WORTH"/>
    <s v="TX"/>
    <n v="76132"/>
    <x v="19"/>
    <n v="8173704700"/>
    <s v="CODY, KYLLAN"/>
    <s v="6701 OAKMONT BOULEVARD"/>
    <s v="FORT WORTH"/>
    <s v="TX"/>
    <s v="76132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77"/>
    <n v="0"/>
    <n v="0"/>
    <n v="0"/>
    <n v="0"/>
    <s v="Comprehensive Medical Rehabilitation, Diagnostic X-ray, Emergency Treatment, ESRD-Acute Services, "/>
    <s v=", Lab Services, Special Hospital"/>
    <s v="No"/>
  </r>
  <r>
    <s v="ENCOMPASS HEALTH REHABILITATION HOSPITAL OF CYPRESS"/>
    <n v="100112"/>
    <s v="673050"/>
    <s v="10/31/2025"/>
    <s v="10/21/2011"/>
    <s v="13031 WORTHAM CENTER DRIVE"/>
    <s v="HOUSTON"/>
    <s v="TX"/>
    <n v="77065"/>
    <x v="1"/>
    <n v="8322802500"/>
    <s v="BOLLIER, SHEILA A"/>
    <s v="13031 WORTHAM CENTER DRIVE"/>
    <s v="HOUSTON"/>
    <s v="TX"/>
    <s v="77065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ESRD-Acute Services, "/>
    <s v=", Joint Commission, Lab Services, Special Hospital"/>
    <s v="No"/>
  </r>
  <r>
    <s v="ENCOMPASS HEALTH REHABILITATION HOSPITAL OF DALLAS"/>
    <n v="100068"/>
    <s v="673043"/>
    <s v="08/31/2024"/>
    <s v="08/26/2010"/>
    <s v="7930 NORTHAVEN ROAD"/>
    <s v="DALLAS"/>
    <s v="TX"/>
    <n v="75230"/>
    <x v="2"/>
    <n v="2147068200"/>
    <s v="GARRETT, SHARON"/>
    <s v="7930 NORTHAVEN ROAD"/>
    <s v="DALLAS"/>
    <s v="TX"/>
    <s v="75230"/>
    <s v="Comprehensive Rehab Services, Diagnostic X-ray, Emergency Treatment, For Profit, Lab Services, Special Hospital"/>
    <n v="0"/>
    <n v="0"/>
    <n v="0"/>
    <n v="0"/>
    <n v="0"/>
    <n v="0"/>
    <n v="0"/>
    <n v="0"/>
    <n v="0"/>
    <n v="60"/>
    <n v="0"/>
    <n v="0"/>
    <n v="0"/>
    <n v="0"/>
    <s v="Comprehensive Rehab Services, Diagnostic X-ray, Emergency Treatment, "/>
    <s v=", Lab Services, Special Hospital"/>
    <s v="No"/>
  </r>
  <r>
    <s v="ENCOMPASS HEALTH REHABILITATION HOSPITAL OF HUMBLE"/>
    <n v="100245"/>
    <s v="453029"/>
    <s v="12/31/2023"/>
    <s v="01/01/2014"/>
    <s v="19002 MCKAY DRIVE"/>
    <s v="HUMBLE"/>
    <s v="TX"/>
    <n v="77338"/>
    <x v="1"/>
    <n v="2814466148"/>
    <s v="STRADER, JONATHAN"/>
    <s v="19002 MCKAY DRIVE"/>
    <s v="HUMBLE"/>
    <s v="TX"/>
    <s v="77338"/>
    <s v="Comprehensive Rehab Services, Diagnostic X-ray, Emergency Treatment, ESRD-Acute Services, For Profit, Joint Commission, Lab Services, Special Hospital"/>
    <n v="0"/>
    <n v="0"/>
    <n v="0"/>
    <n v="0"/>
    <n v="0"/>
    <n v="0"/>
    <n v="0"/>
    <n v="0"/>
    <n v="0"/>
    <n v="90"/>
    <n v="0"/>
    <n v="0"/>
    <n v="0"/>
    <n v="0"/>
    <s v="Comprehensive Rehab Services, Diagnostic X-ray, Emergency Treatment, ESRD-Acute Services, "/>
    <s v=", Joint Commission, Lab Services, Special Hospital"/>
    <s v="No"/>
  </r>
  <r>
    <s v="ENCOMPASS HEALTH REHABILITATION HOSPITAL OF KATY"/>
    <n v="100472"/>
    <s v="673071"/>
    <s v="08/31/2025"/>
    <s v="08/28/2019"/>
    <s v="23331 GRAND RESERVE DRIVE"/>
    <s v="KATY"/>
    <s v="TX"/>
    <n v="77494"/>
    <x v="1"/>
    <n v="2815053500"/>
    <s v="HARDIN, NICHOLAS"/>
    <s v="23331 GRAND RESERVE DRIVE"/>
    <s v="KATY"/>
    <s v="TX"/>
    <s v="77494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ESRD-Acute Services, "/>
    <s v=", Lab Services, Special Hospital"/>
    <s v="No"/>
  </r>
  <r>
    <s v="ENCOMPASS HEALTH REHABILITATION HOSPITAL OF MIDLAND ODESSA"/>
    <n v="693"/>
    <s v="453057"/>
    <s v="12/31/2023"/>
    <s v="01/27/1993"/>
    <s v="1800 HERITAGE BOULEVARD"/>
    <s v="MIDLAND"/>
    <s v="TX"/>
    <n v="79707"/>
    <x v="85"/>
    <n v="4325201600"/>
    <s v="HUDSON, JASON"/>
    <s v="1800 HERITAGE BOULEVARD"/>
    <s v="MIDLAND"/>
    <s v="TX"/>
    <s v="79707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106"/>
    <n v="0"/>
    <n v="0"/>
    <n v="0"/>
    <n v="0"/>
    <s v="Comprehensive Medical Rehabilitation, Diagnostic X-ray, Emergency Treatment, ESRD-Acute Services, "/>
    <s v=", Lab Services, Special Hospital"/>
    <s v="No"/>
  </r>
  <r>
    <s v="ENCOMPASS HEALTH REHABILITATION HOSPITAL OF PEARLAND"/>
    <n v="100402"/>
    <s v="673066"/>
    <s v="10/31/2025"/>
    <s v="10/12/2017"/>
    <s v="2121 BUSINESS CENTER DRIVE"/>
    <s v="PEARLAND"/>
    <s v="TX"/>
    <n v="77584"/>
    <x v="37"/>
    <n v="3469073000"/>
    <s v="CABIRO, MICHAEL"/>
    <s v="2121 BUSINESS CENTER DRIVE ATTN: ADMINISTRATION"/>
    <s v="PEARLAND"/>
    <s v="TX"/>
    <s v="77584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ESRD-Acute Services, "/>
    <s v=", Joint Commission, Lab Services, Special Hospital"/>
    <s v="No"/>
  </r>
  <r>
    <s v="ENCOMPASS HEALTH REHABILITATION HOSPITAL OF PLANO"/>
    <n v="670"/>
    <s v="453047"/>
    <s v="06/30/2025"/>
    <s v="03/25/1991"/>
    <s v="2800 WEST 15TH STREET"/>
    <s v="PLANO"/>
    <s v="TX"/>
    <n v="75075"/>
    <x v="20"/>
    <n v="9726129000"/>
    <s v="BORLAND, WRAY"/>
    <s v="2800 WEST 15TH STREET"/>
    <s v="PLANO"/>
    <s v="TX"/>
    <s v="75075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83"/>
    <n v="0"/>
    <n v="0"/>
    <n v="0"/>
    <n v="0"/>
    <s v="Comprehensive Medical Rehabilitation, Diagnostic X-ray, Emergency Treatment, ESRD-Acute Services, "/>
    <s v=", Joint Commission, Lab Services, Special Hospital"/>
    <s v="No"/>
  </r>
  <r>
    <s v="ENCOMPASS HEALTH REHABILITATION HOSPITAL OF RICHARDSON"/>
    <n v="8613"/>
    <s v="673029"/>
    <s v="01/31/2024"/>
    <s v="01/08/2008"/>
    <s v="3351 WATERVIEW PARKWAY"/>
    <s v="RICHARDSON"/>
    <s v="TX"/>
    <n v="75080"/>
    <x v="20"/>
    <n v="9723985700"/>
    <s v="BORLAND, WRAY"/>
    <s v="3351 WATERVIEW PARKWAY"/>
    <s v="RICHARDSON"/>
    <s v="TX"/>
    <s v="75080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50"/>
    <n v="0"/>
    <n v="0"/>
    <n v="0"/>
    <n v="0"/>
    <s v="Comprehensive Medical Rehabilitation, Diagnostic X-ray, Emergency Treatment, ESRD-Acute Services, "/>
    <s v=", Lab Services, Special Hospital"/>
    <s v="No"/>
  </r>
  <r>
    <s v="ENCOMPASS HEALTH REHABILITATION HOSPITAL OF ROUND ROCK"/>
    <n v="8661"/>
    <s v="673032"/>
    <s v="06/30/2024"/>
    <s v="06/12/2008"/>
    <s v="1400 HESTERS CROSSING"/>
    <s v="ROUND ROCK"/>
    <s v="TX"/>
    <n v="78681"/>
    <x v="12"/>
    <n v="5122444400"/>
    <s v="JONES, DAVID"/>
    <s v="1400 HESTERS CROSSING"/>
    <s v="ROUND ROCK"/>
    <s v="TX"/>
    <s v="78681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75"/>
    <n v="0"/>
    <n v="0"/>
    <n v="0"/>
    <n v="0"/>
    <s v="Comprehensive Medical Rehabilitation, Diagnostic X-ray, Emergency Treatment, "/>
    <s v=", Lab Services, Special Hospital"/>
    <s v="No"/>
  </r>
  <r>
    <s v="ENCOMPASS HEALTH REHABILITATION HOSPITAL OF SAN ANTONIO"/>
    <n v="636"/>
    <s v="453031"/>
    <s v="12/31/2023"/>
    <s v="05/02/1988"/>
    <s v="9119 CINNAMON HILL"/>
    <s v="SAN ANTONIO"/>
    <s v="TX"/>
    <n v="78240"/>
    <x v="17"/>
    <n v="2106910737"/>
    <s v="MEADE, ANDREW"/>
    <s v="9119 CINNAMON HILL"/>
    <s v="SAN ANTONIO"/>
    <s v="TX"/>
    <s v="78240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108"/>
    <n v="0"/>
    <n v="0"/>
    <n v="0"/>
    <n v="0"/>
    <s v="Comprehensive Medical Rehabilitation, Diagnostic X-ray, Emergency Treatment, "/>
    <s v=", Lab Services, Special Hospital"/>
    <s v="No"/>
  </r>
  <r>
    <s v="ENCOMPASS HEALTH REHABILITATION HOSPITAL OF SUGAR LAND"/>
    <n v="100071"/>
    <s v="673042"/>
    <s v="09/30/2024"/>
    <s v="10/04/2010"/>
    <s v="1325 HIGHWAY 6"/>
    <s v="SUGAR LAND"/>
    <s v="TX"/>
    <n v="77478"/>
    <x v="14"/>
    <n v="2812767574"/>
    <s v="VARGHESE, BINDU"/>
    <s v="1325 HIGHWAY 6"/>
    <s v="SUGAR LAND"/>
    <s v="TX"/>
    <s v="77478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50"/>
    <n v="0"/>
    <n v="0"/>
    <n v="0"/>
    <n v="0"/>
    <s v="Comprehensive Medical Rehabilitation, Diagnostic X-ray, Emergency Treatment, "/>
    <s v=", Lab Services, Special Hospital"/>
    <s v="No"/>
  </r>
  <r>
    <s v="ENCOMPASS HEALTH REHABILITATION HOSPITAL OF TEXARKANA"/>
    <n v="684"/>
    <s v="453053"/>
    <s v="12/31/2023"/>
    <s v="04/13/1992"/>
    <s v="515 WEST 12TH STREET"/>
    <s v="TEXARKANA"/>
    <s v="TX"/>
    <n v="75501"/>
    <x v="53"/>
    <n v="9037355000"/>
    <s v="WALLACE, TODD"/>
    <s v="515 WEST 12TH STREET"/>
    <s v="TEXARKANA"/>
    <s v="TX"/>
    <s v="75501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"/>
    <s v=", Lab Services, Special Hospital"/>
    <s v="No"/>
  </r>
  <r>
    <s v="ENCOMPASS HEALTH REHABILITATION HOSPITAL OF THE MID-CITIES"/>
    <n v="100070"/>
    <s v="673044"/>
    <s v="09/30/2024"/>
    <s v="09/30/2010"/>
    <s v="2304 STATE HIGHWAY 121"/>
    <s v="BEDFORD"/>
    <s v="TX"/>
    <n v="76021"/>
    <x v="19"/>
    <n v="8176842000"/>
    <s v="DONAHOE, ASHLEY"/>
    <s v="2304 STATE HIGHWAY 121"/>
    <s v="BEDFORD"/>
    <s v="TX"/>
    <s v="76021"/>
    <s v="Comprehensive Rehab Services, Diagnostic X-ray, Emergency Treatment, ESRD-Acute Services, For Profit, Lab Services, Special Hospital"/>
    <n v="0"/>
    <n v="0"/>
    <n v="0"/>
    <n v="0"/>
    <n v="0"/>
    <n v="0"/>
    <n v="0"/>
    <n v="0"/>
    <n v="0"/>
    <n v="60"/>
    <n v="0"/>
    <n v="0"/>
    <n v="0"/>
    <n v="0"/>
    <s v="Comprehensive Rehab Services, Diagnostic X-ray, Emergency Treatment, ESRD-Acute Services, "/>
    <s v=", Lab Services, Special Hospital"/>
    <s v="No"/>
  </r>
  <r>
    <s v="ENCOMPASS HEALTH REHABILITATION HOSPITAL OF THE WOODLANDS"/>
    <n v="695"/>
    <s v="453059"/>
    <s v="12/31/2023"/>
    <s v="06/01/1993"/>
    <s v="18550 IH 45 SOUTH"/>
    <s v="SHENANDOAH"/>
    <s v="TX"/>
    <n v="77384"/>
    <x v="13"/>
    <n v="2813642000"/>
    <s v="SIMMONS, ANGELA L"/>
    <s v="18550 IH 45 SOUTH"/>
    <s v="SHENANDOAH"/>
    <s v="TX"/>
    <s v="77384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84"/>
    <n v="0"/>
    <n v="0"/>
    <n v="0"/>
    <n v="0"/>
    <s v="Comprehensive Medical Rehabilitation, Diagnostic X-ray, Emergency Treatment, "/>
    <s v=", Joint Commission, Lab Services, Special Hospital"/>
    <s v="No"/>
  </r>
  <r>
    <s v="ENCOMPASS HEALTH REHABILITATION HOSPITAL OF WACO"/>
    <n v="100541"/>
    <s v="673079"/>
    <s v="07/31/2025"/>
    <s v="07/14/2021"/>
    <s v="3600 SOUTH LOOP 340 HIGHWAY"/>
    <s v="ROBINSON"/>
    <s v="TX"/>
    <n v="76706"/>
    <x v="7"/>
    <n v="2545232200"/>
    <s v="HARRIS, DONNA W"/>
    <s v="3600 SOUTH LOOP 340 HIGHWAY"/>
    <s v="ROBINSON"/>
    <s v="TX"/>
    <s v="76706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ESRD-Acute Services, "/>
    <s v=", Joint Commission, Lab Services, Special Hospital"/>
    <s v="No"/>
  </r>
  <r>
    <s v="ENCOMPASS HEALTH REHABILITATION HOSPITAL OF WICHITA FALLS"/>
    <n v="685"/>
    <s v="453054"/>
    <s v="07/31/2024"/>
    <s v="07/06/1992"/>
    <s v="3901 ARMORY ROAD"/>
    <s v="WICHITA FALLS"/>
    <s v="TX"/>
    <n v="76302"/>
    <x v="83"/>
    <n v="9407205700"/>
    <s v="GREGORY, JODY"/>
    <s v="3901 ARMORY ROAD"/>
    <s v="WICHITA FALLS"/>
    <s v="TX"/>
    <s v="76302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63"/>
    <n v="0"/>
    <n v="0"/>
    <n v="0"/>
    <n v="0"/>
    <s v="Comprehensive Medical Rehabilitation, Diagnostic X-ray, Emergency Treatment, "/>
    <s v=", Lab Services, Special Hospital"/>
    <s v="No"/>
  </r>
  <r>
    <s v="ENCOMPASS HEALTH REHABILITATION HOSPITAL THE VINTAGE"/>
    <n v="100140"/>
    <s v="673052"/>
    <s v="04/30/2024"/>
    <s v="04/13/2012"/>
    <s v="20180 CHASEWOOD PARK DRIVE"/>
    <s v="HOUSTON"/>
    <s v="TX"/>
    <n v="77070"/>
    <x v="1"/>
    <n v="2812055100"/>
    <s v="USELMAN, KRISTA"/>
    <s v="20180 CHASEWOOD PARK DRIVE"/>
    <s v="HOUSTON"/>
    <s v="TX"/>
    <s v="77070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"/>
    <s v=", Joint Commission, Lab Services, Special Hospital"/>
    <s v="No"/>
  </r>
  <r>
    <s v="ENCOMPASS HEALTH REHABILITATION HOSPITAL VISION PARK"/>
    <n v="8737"/>
    <s v="673034"/>
    <s v="12/31/2024"/>
    <s v="12/19/2008"/>
    <s v="117 VISION PARK BLVD"/>
    <s v="SHENANDOAH"/>
    <s v="TX"/>
    <n v="77384"/>
    <x v="13"/>
    <n v="9364441700"/>
    <s v="SIMMONS, ANGELA L"/>
    <s v="117 VISION PARK BLVD"/>
    <s v="SHENANDOAH"/>
    <s v="TX"/>
    <s v="77384"/>
    <s v="Comprehensive Medical Rehabilitation, Diagnostic X-ray, Emergency Treatment, For Profit, Joint Commission, Lab Services, Pending Action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"/>
    <s v=", Joint Commission, Lab Services, Pending Action, Special Hospital"/>
    <s v="No"/>
  </r>
  <r>
    <s v="ENNIS REGIONAL MEDICAL CENTER"/>
    <n v="8531"/>
    <s v="450833"/>
    <s v="07/31/2025"/>
    <s v="07/20/2007"/>
    <s v="2201 WEST LAMPASAS STREET"/>
    <s v="ENNIS"/>
    <s v="TX"/>
    <n v="75119"/>
    <x v="22"/>
    <n v="9728750900"/>
    <s v="COMER, JEFF"/>
    <s v="2201 WEST LAMPASAS STREET"/>
    <s v="ENNIS"/>
    <s v="TX"/>
    <s v="75119"/>
    <s v="Diagnostic X-ray, Emergency Department, For Profit, General Hospital, Lab Services, Surgery"/>
    <n v="6"/>
    <n v="5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Surgery"/>
    <s v="No"/>
  </r>
  <r>
    <s v="EVEREST REHABILITATION HOSPITAL EL PASO"/>
    <n v="100583"/>
    <n v="0"/>
    <s v="05/31/2025"/>
    <s v="05/02/2023"/>
    <s v="2230 JOE BATTLE BLVD"/>
    <s v="EL PASO"/>
    <s v="TX"/>
    <n v="79938"/>
    <x v="77"/>
    <n v="9159106041"/>
    <s v="QUINTANA, JESUS JAY A"/>
    <s v="2230 JOE BATTLE BLVD"/>
    <s v="EL PASO"/>
    <s v="TX"/>
    <s v="79938"/>
    <s v="Comprehensive Medical Rehabilitation, Ctr for Improvement in HealthcareQuality, Diagnostic X-ray, Emergency Treatment, For Profit, Lab Services, Special Hospital"/>
    <n v="0"/>
    <n v="0"/>
    <n v="0"/>
    <n v="0"/>
    <n v="0"/>
    <n v="0"/>
    <n v="0"/>
    <n v="0"/>
    <n v="0"/>
    <n v="36"/>
    <n v="0"/>
    <n v="0"/>
    <n v="0"/>
    <n v="0"/>
    <s v="Comprehensive Medical Rehabilitation, Ctr for Improvement in HealthcareQuality, Diagnostic X-ray, Emergency Treatment, "/>
    <s v=", Lab Services, Special Hospital"/>
    <s v="No"/>
  </r>
  <r>
    <s v="EXCEPTIONAL COMMUNITY HOSPITAL AMARILLO"/>
    <n v="100561"/>
    <n v="0"/>
    <s v="04/30/2024"/>
    <s v="04/06/2022"/>
    <s v="2101 S COULTER STREET"/>
    <s v="AMARILLO"/>
    <s v="TX"/>
    <n v="79106"/>
    <x v="28"/>
    <n v="4693417800"/>
    <s v="MAHBOUBI, SAEED"/>
    <s v="3514 CEDAR SPRINGS ROAD"/>
    <s v="DALLAS"/>
    <s v="TX"/>
    <s v="75219"/>
    <s v="Diagnostic X-ray, Emergency Department, For Profit, Lab Services, Medical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Lab Services, Medical, Special Hospital"/>
    <s v="No"/>
  </r>
  <r>
    <s v="FAITH COMMUNITY HOSPITAL"/>
    <n v="100322"/>
    <s v="450241"/>
    <s v="09/30/2025"/>
    <s v="09/15/2015"/>
    <s v="215 CHISHOLM TRAIL"/>
    <s v="JACKSBORO"/>
    <s v="TX"/>
    <n v="76458"/>
    <x v="86"/>
    <n v="9405676633"/>
    <s v="BEAMAN, FRANK"/>
    <s v="215 CHISHOLM TRAIL"/>
    <s v="JACKSBORO"/>
    <s v="TX"/>
    <s v="76458"/>
    <s v="Diagnostic X-ray, Emergency Department, General Hospital, Lab Services, Non Profit, Obstetrics, Surgery"/>
    <n v="0"/>
    <n v="13"/>
    <n v="0"/>
    <n v="0"/>
    <n v="0"/>
    <n v="4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FALLS COMMUNITY HOSPITAL AND CLINIC"/>
    <n v="517"/>
    <s v="450348"/>
    <s v="09/30/2024"/>
    <s v="01/15/1963"/>
    <s v="322 COLEMAN STREET"/>
    <s v="MARLIN"/>
    <s v="TX"/>
    <n v="76661"/>
    <x v="87"/>
    <n v="2548033561"/>
    <s v="FORD, JESSICA"/>
    <s v="P O BOX 60"/>
    <s v="MARLIN"/>
    <s v="TX"/>
    <s v="76661"/>
    <s v="Diagnostic X-ray, Emergency Department, General Hospital, Lab Services, Limited Services Rural Hospital, Non Profit, Surgery"/>
    <n v="0"/>
    <n v="36"/>
    <n v="0"/>
    <n v="0"/>
    <n v="0"/>
    <n v="0"/>
    <n v="0"/>
    <n v="0"/>
    <n v="0"/>
    <n v="0"/>
    <n v="0"/>
    <n v="0"/>
    <n v="0"/>
    <n v="0"/>
    <s v="Diagnostic X-ray, Emergency Department, General Hospital, Lab Services, Limited Services Rural Hospital, Non Profit, Surgery"/>
    <m/>
    <s v="Yes"/>
  </r>
  <r>
    <s v="FIRST BAPTIST MEDICAL CENTER"/>
    <n v="100342"/>
    <n v="0"/>
    <s v="03/31/2024"/>
    <s v="03/02/2016"/>
    <s v="8111 MEADOW RD"/>
    <s v="DALLAS"/>
    <s v="TX"/>
    <n v="75231"/>
    <x v="2"/>
    <n v="4693293700"/>
    <s v="ELLISON, SONAL"/>
    <s v="8111 MEADOW RD"/>
    <s v="DALLAS"/>
    <s v="TX"/>
    <s v="75231"/>
    <s v="Diagnostic X-ray, Emergency Department, For Profit, General Hospital, Lab Services, Pending Action, Physician Owned, Surgery"/>
    <n v="4"/>
    <n v="14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ending Action, Physician Owned, Surgery"/>
    <s v="No"/>
  </r>
  <r>
    <s v="FIRST SURGICAL HOSPITAL"/>
    <n v="100491"/>
    <n v="0"/>
    <s v="09/30/2025"/>
    <s v="09/30/2019"/>
    <s v="4801 BISSONNET STREET"/>
    <s v="BELLAIRE"/>
    <s v="TX"/>
    <n v="77401"/>
    <x v="1"/>
    <n v="7132751111"/>
    <s v="VARON, JACOB"/>
    <s v="4801 BISSONNET STREET"/>
    <s v="BELLAIRE"/>
    <s v="TX"/>
    <s v="77401"/>
    <s v="Det Norske Veritas Healthcare, Diagnostic X-ray, Emergency Department Waiver, Emergency Treatment, For Profit, General Hospital, Lab Services, Surgery"/>
    <n v="0"/>
    <n v="19"/>
    <n v="0"/>
    <n v="0"/>
    <n v="0"/>
    <n v="0"/>
    <n v="0"/>
    <n v="0"/>
    <n v="0"/>
    <n v="0"/>
    <n v="0"/>
    <n v="0"/>
    <n v="0"/>
    <n v="0"/>
    <s v="Det Norske Veritas Healthcare, Diagnostic X-ray, Emergency Department Waiver, Emergency Treatment, "/>
    <s v=", General Hospital, Lab Services, Surgery"/>
    <s v="No"/>
  </r>
  <r>
    <s v="FISHER COUNTY HOSPITAL DISTRICT"/>
    <n v="355"/>
    <s v="451313"/>
    <s v="10/31/2024"/>
    <s v="07/12/1976"/>
    <s v="774 STATE HWY 70 NORTH"/>
    <s v="ROTAN"/>
    <s v="TX"/>
    <n v="79546"/>
    <x v="88"/>
    <n v="3257352256"/>
    <s v="MARTINEZ, LEANNE"/>
    <s v="DRAWER F"/>
    <s v="ROTAN"/>
    <s v="TX"/>
    <s v="79546"/>
    <s v="Critical Access Hospital, Diagnostic X-ray, Emergency Department, General Hospital, Lab Services, Non Profit, Surgery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FORT DUNCAN REGIONAL MEDICAL CENTER"/>
    <n v="547"/>
    <s v="450092"/>
    <s v="09/30/2024"/>
    <s v="09/07/1969"/>
    <s v="3333 NORTH FOSTER MALDONADO"/>
    <s v="EAGLE PASS"/>
    <s v="TX"/>
    <n v="78852"/>
    <x v="89"/>
    <n v="8307735321"/>
    <s v="MONTALVO, ELADIO"/>
    <s v="1400 W TRENTON ROAD REGIONAL OPERATIONS CENTER ATTN: ACCOUNTS PAYABLE"/>
    <s v="EDINBURG"/>
    <s v="TX"/>
    <s v="78539"/>
    <s v="Comprehensive Medical Rehabilitation, Diagnostic X-ray, Emergency Department, ESRD-Acute Services, For Profit, General Hospital, Joint Commission, Lab Services, Obstetrics, Surgery"/>
    <n v="10"/>
    <n v="56"/>
    <n v="0"/>
    <n v="14"/>
    <n v="0"/>
    <n v="0"/>
    <n v="0"/>
    <n v="0"/>
    <n v="0"/>
    <n v="21"/>
    <n v="0"/>
    <n v="0"/>
    <n v="0"/>
    <n v="0"/>
    <s v="Comprehensive Medical Rehabilitation, Diagnostic X-ray, Emergency Department, ESRD-Acute Services, "/>
    <s v=", General Hospital, Joint Commission, Lab Services, Obstetrics, Surgery"/>
    <s v="No"/>
  </r>
  <r>
    <s v="FOUNDATION SURGICAL HOSPITAL OF SAN ANTONIO"/>
    <n v="8521"/>
    <s v="670054"/>
    <s v="06/30/2025"/>
    <s v="06/28/2007"/>
    <s v="9522 HUEBNER ROAD"/>
    <s v="SAN ANTONIO"/>
    <s v="TX"/>
    <n v="78240"/>
    <x v="17"/>
    <n v="2104785400"/>
    <s v="SITTLER, LAURA"/>
    <s v="9522 HUEBNER ROAD"/>
    <s v="SAN ANTONIO"/>
    <s v="TX"/>
    <s v="78240"/>
    <s v="Det Norske Veritas Healthcare, Diagnostic X-ray, Emergency Department, Emergency Department Waiver, For Profit, General Hospital, Lab Services, Physician Owned, Surgery"/>
    <n v="0"/>
    <n v="20"/>
    <n v="0"/>
    <n v="0"/>
    <n v="0"/>
    <n v="0"/>
    <n v="0"/>
    <n v="0"/>
    <n v="0"/>
    <n v="0"/>
    <n v="0"/>
    <n v="0"/>
    <n v="0"/>
    <n v="0"/>
    <s v="Det Norske Veritas Healthcare, Diagnostic X-ray, Emergency Department, Emergency Department Waiver, "/>
    <s v=", General Hospital, Lab Services, Physician Owned, Surgery"/>
    <s v="No"/>
  </r>
  <r>
    <s v="FREESTONE MEDICAL CENTER"/>
    <n v="100380"/>
    <s v="450658"/>
    <s v="12/31/2024"/>
    <s v="01/01/2017"/>
    <s v="125 NEWMAN STREET"/>
    <s v="FAIRFIELD"/>
    <s v="TX"/>
    <n v="75840"/>
    <x v="90"/>
    <n v="9033892121"/>
    <s v="YEARY, JOHN"/>
    <s v="125 NEWMAN STREET"/>
    <s v="FAIRFIELD"/>
    <s v="TX"/>
    <s v="75840"/>
    <s v="Ctr for Improvement in HealthcareQuality, Diagnostic X-ray, Emergency Department, General Hospital, Lab Services, Non Profit, Surgery"/>
    <n v="0"/>
    <n v="35"/>
    <n v="0"/>
    <n v="0"/>
    <n v="0"/>
    <n v="0"/>
    <n v="0"/>
    <n v="0"/>
    <n v="0"/>
    <n v="0"/>
    <n v="0"/>
    <n v="2"/>
    <n v="0"/>
    <n v="0"/>
    <s v="Ctr for Improvement in HealthcareQuality, Diagnostic X-ray, Emergency Department, General Hospital, Lab Services, Non Profit, Surgery"/>
    <m/>
    <s v="Yes"/>
  </r>
  <r>
    <s v="FRIO REGIONAL HOSPITAL"/>
    <n v="441"/>
    <s v="451391"/>
    <s v="12/31/2023"/>
    <s v="12/07/1962"/>
    <s v="200 S IH-35"/>
    <s v="PEARSALL"/>
    <s v="TX"/>
    <n v="78061"/>
    <x v="91"/>
    <n v="8303343617"/>
    <s v="HUGHSON, JOHN"/>
    <s v="200 S IH-35"/>
    <s v="PEARSALL"/>
    <s v="TX"/>
    <s v="78061"/>
    <s v="Critical Access Hospital, Diagnostic X-ray, Emergency Department, General Hospital, Lab Services, Non Profit, Obstetrics, Surgery"/>
    <n v="0"/>
    <n v="22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GLEN ROSE MEDICAL CENTER"/>
    <n v="100213"/>
    <s v="450451"/>
    <s v="07/31/2025"/>
    <s v="08/01/2013"/>
    <s v="1021 HOLDEN STREET"/>
    <s v="GLEN ROSE"/>
    <s v="TX"/>
    <n v="76043"/>
    <x v="92"/>
    <n v="2548972215"/>
    <s v="HONEA, MICHAEL"/>
    <s v="PO BOX 2099"/>
    <s v="GLEN ROSE"/>
    <s v="TX"/>
    <s v="76043"/>
    <s v="Diagnostic X-ray, Emergency Department, General Hospital, Lab Services, Non Profit, Surgery"/>
    <n v="0"/>
    <n v="16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GOLDEN PLAINS COMMUNITY HOSPITAL"/>
    <n v="100111"/>
    <s v="451369"/>
    <s v="10/31/2023"/>
    <s v="10/18/2011"/>
    <s v="100 MEDICAL DRIVE"/>
    <s v="BORGER"/>
    <s v="TX"/>
    <n v="79007"/>
    <x v="93"/>
    <n v="8064675700"/>
    <s v="BATES, DON"/>
    <s v="100 MEDICAL DRIVE"/>
    <s v="BORGER"/>
    <s v="TX"/>
    <s v="79007"/>
    <s v="Critical Access Hospital, Diagnostic X-ray, Emergency Department, For Profit, General Hospital, Lab Services, Obstetrics, Surgery"/>
    <n v="3"/>
    <n v="18"/>
    <n v="0"/>
    <n v="0"/>
    <n v="0"/>
    <n v="4"/>
    <n v="0"/>
    <n v="0"/>
    <n v="0"/>
    <n v="0"/>
    <n v="0"/>
    <n v="0"/>
    <n v="0"/>
    <n v="0"/>
    <s v="Critical Access Hospital, Diagnostic X-ray, Emergency Department, "/>
    <s v=", General Hospital, Lab Services, Obstetrics, Surgery"/>
    <s v="No"/>
  </r>
  <r>
    <s v="GOODALL-WITCHER HOSPITAL"/>
    <n v="100467"/>
    <s v="451385"/>
    <s v="06/30/2025"/>
    <s v="07/01/2019"/>
    <s v="101 POSEY AVE"/>
    <s v="CLIFTON"/>
    <s v="TX"/>
    <n v="76634"/>
    <x v="94"/>
    <n v="2546758322"/>
    <s v="WILLMANN, ADAM B"/>
    <s v="PO BOX 549"/>
    <s v="CLIFTON"/>
    <s v="TX"/>
    <s v="76634"/>
    <s v="Critical Access Hospital, Det Norske Veritas Healthcare, Diagnostic X-ray, Emergency Department, General Hospital, Lab Services, Non Profit, Obstetrics, Surgery"/>
    <n v="0"/>
    <n v="23"/>
    <n v="0"/>
    <n v="2"/>
    <n v="0"/>
    <n v="0"/>
    <n v="0"/>
    <n v="0"/>
    <n v="0"/>
    <n v="0"/>
    <n v="0"/>
    <n v="0"/>
    <n v="0"/>
    <n v="0"/>
    <s v="Critical Access Hospital, Det Norske Veritas Healthcare, Diagnostic X-ray, Emergency Department, General Hospital, Lab Services, Non Profit, Obstetrics, Surgery"/>
    <m/>
    <s v="Yes"/>
  </r>
  <r>
    <s v="GRACE SURGICAL HOSPITAL"/>
    <n v="8730"/>
    <s v="450162"/>
    <s v="09/30/2024"/>
    <s v="11/17/2020"/>
    <s v="7509 MARSHA SHARP FWY"/>
    <s v="LUBBOCK"/>
    <s v="TX"/>
    <n v="79407"/>
    <x v="69"/>
    <n v="8067254000"/>
    <s v="REASONER, VANESSA"/>
    <s v="7509 MARSHA SHARP FWY"/>
    <s v="LUBBOCK"/>
    <s v="TX"/>
    <s v="79407"/>
    <s v="Diagnostic X-ray, Emergency Department, Emergency Department Waiver, General Hospital, Joint Commission, Lab Services, Non Profit, Surgery"/>
    <n v="0"/>
    <n v="32"/>
    <n v="0"/>
    <n v="0"/>
    <n v="0"/>
    <n v="0"/>
    <n v="0"/>
    <n v="0"/>
    <n v="0"/>
    <n v="0"/>
    <n v="0"/>
    <n v="0"/>
    <n v="0"/>
    <n v="0"/>
    <s v="Diagnostic X-ray, Emergency Department, Emergency Department Waiver, General Hospital, Joint Commission, Lab Services, Non Profit, Surgery"/>
    <m/>
    <s v="Yes"/>
  </r>
  <r>
    <s v="GRAHAM HOSPITAL DISTRICT"/>
    <n v="100252"/>
    <s v="450085"/>
    <s v="01/31/2024"/>
    <s v="02/01/2014"/>
    <s v="1301 MONTGOMERY ROAD"/>
    <s v="GRAHAM"/>
    <s v="TX"/>
    <n v="76450"/>
    <x v="95"/>
    <n v="9405493400"/>
    <s v="KERNELL, ROBERT SHANE"/>
    <s v="PO BOX 1390"/>
    <s v="GRAHAM"/>
    <s v="TX"/>
    <s v="76450"/>
    <s v="Diagnostic X-ray, Emergency Department, General Hospital, Lab Services, Non Profit, Pending Action, Surgery"/>
    <n v="2"/>
    <n v="18"/>
    <n v="0"/>
    <n v="5"/>
    <n v="0"/>
    <n v="0"/>
    <n v="0"/>
    <n v="0"/>
    <n v="0"/>
    <n v="0"/>
    <n v="0"/>
    <n v="0"/>
    <n v="0"/>
    <n v="0"/>
    <s v="Diagnostic X-ray, Emergency Department, General Hospital, Lab Services, Non Profit, Pending Action, Surgery"/>
    <m/>
    <s v="Yes"/>
  </r>
  <r>
    <s v="GUADALUPE REGIONAL MEDICAL CENTER"/>
    <n v="155"/>
    <s v="450104"/>
    <s v="08/31/2024"/>
    <s v="08/30/1965"/>
    <s v="1215 EAST COURT STREET"/>
    <s v="SEGUIN"/>
    <s v="TX"/>
    <n v="78155"/>
    <x v="18"/>
    <n v="8303792411"/>
    <s v="HAYNES, ROBERT"/>
    <s v="1215 EAST COURT STREET"/>
    <s v="SEGUIN"/>
    <s v="TX"/>
    <s v="78155"/>
    <s v="Chemical Dependency Out Patient, Comprehensive Medical Rehabilitation, Diagnostic X-ray, Emergency Department, General Hospital, Joint Commission, Lab Services, Non Profit, Obstetrics, Surgery"/>
    <n v="9"/>
    <n v="100"/>
    <n v="0"/>
    <n v="10"/>
    <n v="0"/>
    <n v="4"/>
    <n v="0"/>
    <n v="0"/>
    <n v="0"/>
    <n v="22"/>
    <n v="2"/>
    <n v="6"/>
    <n v="0"/>
    <n v="0"/>
    <s v="Chemical Dependency Out Patient, Comprehensive Medical Rehabilitation, Diagnostic X-ray, Emergency Department, General Hospital, Joint Commission, Lab Services, Non Profit, Obstetrics, Surgery"/>
    <m/>
    <s v="Yes"/>
  </r>
  <r>
    <s v="HAMILTON GENERAL HOSPITAL"/>
    <n v="640"/>
    <s v="451392"/>
    <s v="05/31/2025"/>
    <s v="08/30/1988"/>
    <s v="400 NORTH BROWN AVENUE"/>
    <s v="HAMILTON"/>
    <s v="TX"/>
    <n v="76531"/>
    <x v="96"/>
    <n v="2543861950"/>
    <s v="HOOPER, GRADY"/>
    <s v="400 NORTH BROWN AVENUE"/>
    <s v="HAMILTON"/>
    <s v="TX"/>
    <s v="76531"/>
    <s v="Critical Access Hospital, Det Norske Veritas Healthcare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et Norske Veritas Healthcare, Diagnostic X-ray, Emergency Department, General Hospital, Lab Services, Non Profit, Surgery"/>
    <m/>
    <s v="Yes"/>
  </r>
  <r>
    <s v="HAMILTON HOSPITAL"/>
    <n v="294"/>
    <s v="451354"/>
    <s v="03/31/2025"/>
    <s v="01/01/1960"/>
    <s v="901 WEST HAMILTON STREET"/>
    <s v="OLNEY"/>
    <s v="TX"/>
    <n v="76374"/>
    <x v="95"/>
    <n v="9405645521"/>
    <s v="HUFF, MICHAEL"/>
    <s v="P O BOX 158"/>
    <s v="OLNEY"/>
    <s v="TX"/>
    <s v="76374"/>
    <s v="Critical Access Hospital, Diagnostic X-ray, Emergency Department, General Hospital, Lab Services, Non Profit, Obstetrics, Surgery"/>
    <n v="7"/>
    <n v="18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HANSFORD COUNTY HOSPITAL"/>
    <n v="395"/>
    <s v="451344"/>
    <s v="09/30/2024"/>
    <s v="01/01/1960"/>
    <s v="707 SOUTH ROLAND"/>
    <s v="SPEARMAN"/>
    <s v="TX"/>
    <n v="79081"/>
    <x v="97"/>
    <n v="8066592535"/>
    <s v="BAILEY, JONATHAN"/>
    <s v="707 SOUTH ROLAND"/>
    <s v="SPEARMAN"/>
    <s v="TX"/>
    <s v="79081"/>
    <s v="Critical Access Hospital, Diagnostic X-ray, Emergency Department, Lab Services, Medical, Non Profit, Special Hospital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HARDEMAN COUNTY MEMORIAL HOSPITAL"/>
    <n v="102"/>
    <s v="451352"/>
    <s v="01/31/2025"/>
    <s v="03/28/1967"/>
    <s v="402 MERCER STREET"/>
    <s v="QUANAH"/>
    <s v="TX"/>
    <n v="79252"/>
    <x v="98"/>
    <n v="9406632795"/>
    <s v="THOMAS, DENNIS"/>
    <s v="P O BOX 90"/>
    <s v="QUANAH"/>
    <s v="TX"/>
    <s v="79252"/>
    <s v="Critical Access Hospital, Diagnostic X-ray, Emergency Department, Lab Services, Medical, Non Profit, Special Hospital"/>
    <n v="0"/>
    <n v="2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HARLINGEN MEDICAL CENTER"/>
    <n v="7880"/>
    <s v="450855"/>
    <s v="09/30/2025"/>
    <s v="09/25/2002"/>
    <s v="5501 SOUTH EXPRESSWAY 77"/>
    <s v="HARLINGEN"/>
    <s v="TX"/>
    <n v="78550"/>
    <x v="78"/>
    <n v="9563651000"/>
    <s v="CONSTANTINE-CASTILLO, CANDIDA"/>
    <s v="5501 SOUTH EXPRESSWAY 77"/>
    <s v="HARLINGEN"/>
    <s v="TX"/>
    <s v="78550"/>
    <s v="Diagnostic X-ray, Emergency Department, For Profit, General Hospital, Joint Commission, Lab Services, Obstetrics, Surgery"/>
    <n v="14"/>
    <n v="90"/>
    <n v="0"/>
    <n v="8"/>
    <n v="0"/>
    <n v="0"/>
    <n v="0"/>
    <n v="0"/>
    <n v="0"/>
    <n v="0"/>
    <n v="0"/>
    <n v="0"/>
    <n v="0"/>
    <n v="0"/>
    <s v="Diagnostic X-ray, Emergency Department, "/>
    <s v=", General Hospital, Joint Commission, Lab Services, Obstetrics, Surgery"/>
    <s v="No"/>
  </r>
  <r>
    <s v="HARRIS HEALTH SYSTEM BEN TAUB HOSPITAL"/>
    <n v="459"/>
    <s v="450289"/>
    <s v="05/31/2024"/>
    <s v="05/15/1963"/>
    <s v="1504 TAUB LOOP"/>
    <s v="HOUSTON"/>
    <s v="TX"/>
    <n v="77030"/>
    <x v="1"/>
    <n v="3464260478"/>
    <s v="PORSA, ESMAEIL"/>
    <s v="4800 FOURNACE PL SUITE 600 E"/>
    <s v="BELLAIRE"/>
    <s v="TX"/>
    <s v="77401"/>
    <s v="Det Norske Veritas Healthcare, Diagnostic X-ray, Emergency Department, ESRD-Acute Services, General Hospital, Lab Services, Mental Health Services, Non Profit, Obstetrics, Surgery"/>
    <n v="80"/>
    <n v="230"/>
    <n v="20"/>
    <n v="42"/>
    <n v="10"/>
    <n v="0"/>
    <n v="0"/>
    <n v="20"/>
    <n v="0"/>
    <n v="0"/>
    <n v="0"/>
    <n v="0"/>
    <n v="0"/>
    <n v="0"/>
    <s v="Det Norske Veritas Healthcare, Diagnostic X-ray, Emergency Department, ESRD-Acute Services, General Hospital, Lab Services, Mental Health Services, Non Profit, Obstetrics, Surgery"/>
    <m/>
    <s v="Yes"/>
  </r>
  <r>
    <s v="HARRIS HEALTH SYSTEM LYNDON B JOHNSON HOSPITAL"/>
    <n v="459"/>
    <s v="450289"/>
    <s v="05/31/2024"/>
    <s v="11/29/2007"/>
    <s v="5656 KELLEY STREET"/>
    <s v="HOUSTON"/>
    <s v="TX"/>
    <n v="77026"/>
    <x v="1"/>
    <n v="3464260478"/>
    <s v="PORSA, ESMAEIL"/>
    <s v="4800 FOURNACE PL SUITE 600 E"/>
    <s v="BELLAIRE"/>
    <s v="TX"/>
    <s v="77401"/>
    <s v="Det Norske Veritas Healthcare, Diagnostic X-ray, Emergency Department, ESRD-Acute Services, General Hospital, Lab Services, Multi-Location, Non Profit, Obstetrics, Surgery"/>
    <n v="24"/>
    <n v="144"/>
    <n v="20"/>
    <n v="19"/>
    <n v="8"/>
    <n v="0"/>
    <n v="0"/>
    <n v="0"/>
    <n v="0"/>
    <n v="0"/>
    <n v="0"/>
    <n v="0"/>
    <n v="0"/>
    <n v="0"/>
    <s v="Det Norske Veritas Healthcare, Diagnostic X-ray, Emergency Department, ESRD-Acute Services, General Hospital, Lab Services, Multi-Location, Non Profit, Obstetrics, Surgery"/>
    <m/>
    <s v="Yes"/>
  </r>
  <r>
    <s v="HASKELL MEMORIAL HOSPITAL"/>
    <n v="572"/>
    <s v="451341"/>
    <s v="02/28/2025"/>
    <s v="02/15/1960"/>
    <s v="1 NORTH AVENUE N"/>
    <s v="HASKELL"/>
    <s v="TX"/>
    <n v="79521"/>
    <x v="99"/>
    <n v="9408642621"/>
    <s v="STEVENS, J MICHELLE"/>
    <s v="P O BOX 1117"/>
    <s v="HASKELL"/>
    <s v="TX"/>
    <s v="79521"/>
    <s v="Critical Access Hospital, Diagnostic X-ray, Emergency Department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HCA HOUSTON HEALTHCARE CLEAR LAKE"/>
    <n v="212"/>
    <s v="450617"/>
    <s v="12/31/2024"/>
    <s v="01/16/1972"/>
    <s v="500 MEDICAL CENTER BLVD"/>
    <s v="WEBSTER"/>
    <s v="TX"/>
    <n v="77598"/>
    <x v="1"/>
    <n v="2813322511"/>
    <s v="CALIVA, TODD"/>
    <s v="500 MEDICAL CENTER BLVD"/>
    <s v="WEBSTER"/>
    <s v="TX"/>
    <s v="77598"/>
    <s v="Comprehensive Medical Rehabilitation, Diagnostic X-ray, Emergency Department, For Profit, General Hospital, Hospital Waiver, Joint Commission, Lab Services, Obstetrics, Pediatric - 15+ beds, Surgery"/>
    <n v="68"/>
    <n v="303"/>
    <n v="61"/>
    <n v="43"/>
    <n v="8"/>
    <n v="0"/>
    <n v="25"/>
    <n v="0"/>
    <n v="0"/>
    <n v="24"/>
    <n v="0"/>
    <n v="0"/>
    <n v="0"/>
    <n v="0"/>
    <s v="Comprehensive Medical Rehabilitation, Diagnostic X-ray, Emergency Department, "/>
    <s v=", General Hospital, Hospital Waiver, Joint Commission, Lab Services, Obstetrics, Pediatric - 15+ beds, Surgery"/>
    <s v="No"/>
  </r>
  <r>
    <s v="HCA HOUSTON HEALTHCARE CONROE"/>
    <n v="508"/>
    <s v="450222"/>
    <s v="12/31/2023"/>
    <s v="01/01/1960"/>
    <s v="504 MEDICAL CENTER BOULEVARD"/>
    <s v="CONROE"/>
    <s v="TX"/>
    <n v="77304"/>
    <x v="13"/>
    <n v="9365391111"/>
    <s v="DAVIS, CHRISTOPHER MATT"/>
    <s v="P O BOX 1538"/>
    <s v="CONROE"/>
    <s v="TX"/>
    <s v="77304"/>
    <s v="Comprehensive Medical Rehabilitation, Diagnostic X-ray, Emergency Department, For Profit, General Hospital, Lab Services, Obstetrics, Pediatric - 15+ beds, Surgery"/>
    <n v="38"/>
    <n v="233"/>
    <n v="16"/>
    <n v="0"/>
    <n v="0"/>
    <n v="0"/>
    <n v="21"/>
    <n v="0"/>
    <n v="0"/>
    <n v="24"/>
    <n v="0"/>
    <n v="0"/>
    <n v="0"/>
    <n v="0"/>
    <s v="Comprehensive Medical Rehabilitation, Diagnostic X-ray, Emergency Department, "/>
    <s v=", General Hospital, Lab Services, Obstetrics, Pediatric - 15+ beds, Surgery"/>
    <s v="No"/>
  </r>
  <r>
    <s v="HCA HOUSTON HEALTHCARE KINGWOOD"/>
    <n v="675"/>
    <s v="450775"/>
    <s v="10/31/2024"/>
    <s v="05/15/1991"/>
    <s v="22999 US HIGHWAY 59"/>
    <s v="KINGWOOD"/>
    <s v="TX"/>
    <n v="77339"/>
    <x v="13"/>
    <n v="2813488001"/>
    <s v="CORBEIL, JOHN"/>
    <s v="22999 U S HIGHWAY 59 N"/>
    <s v="KINGWOOD"/>
    <s v="TX"/>
    <s v="77339"/>
    <s v="Comprehensive Rehab Services, Diagnostic X-ray, Emergency Department, ESRD-Acute Services, For Profit, General Hospital, Joint Commission, Lab Services, Obstetrics, Surgery"/>
    <n v="54"/>
    <n v="284"/>
    <n v="24"/>
    <n v="36"/>
    <n v="8"/>
    <n v="0"/>
    <n v="0"/>
    <n v="0"/>
    <n v="0"/>
    <n v="35"/>
    <n v="0"/>
    <n v="16"/>
    <n v="0"/>
    <n v="0"/>
    <s v="Comprehensive Rehab Services, Diagnostic X-ray, Emergency Department, ESRD-Acute Services, "/>
    <s v=", General Hospital, Joint Commission, Lab Services, Obstetrics, Surgery"/>
    <s v="No"/>
  </r>
  <r>
    <s v="HCA HOUSTON HEALTHCARE MAINLAND"/>
    <n v="212"/>
    <s v="450617"/>
    <s v="12/31/2024"/>
    <s v="04/01/2011"/>
    <s v="6801 EMMETT F LOWERY EXPRESSWAY"/>
    <s v="TEXAS CITY"/>
    <s v="TX"/>
    <n v="77591"/>
    <x v="84"/>
    <n v="4099385000"/>
    <s v="CALIVA, TODD"/>
    <s v="500 MEDICAL CENTER BOULEVARD"/>
    <s v="WEBSTER"/>
    <s v="TX"/>
    <s v="77598"/>
    <s v="Comprehensive Medical Rehabilitation, Diagnostic X-ray, Emergency Department, For Profit, General Hospital, Joint Commission, Lab Services, Multi-Location, Obstetrics, Surgery"/>
    <n v="18"/>
    <n v="148"/>
    <n v="0"/>
    <n v="0"/>
    <n v="0"/>
    <n v="4"/>
    <n v="0"/>
    <n v="35"/>
    <n v="0"/>
    <n v="17"/>
    <n v="0"/>
    <n v="0"/>
    <n v="0"/>
    <n v="0"/>
    <s v="Comprehensive Medical Rehabilitation, Diagnostic X-ray, Emergency Department, "/>
    <s v=", General Hospital, Joint Commission, Lab Services, Multi-Location, Obstetrics, Surgery"/>
    <s v="No"/>
  </r>
  <r>
    <s v="HCA HOUSTON HEALTHCARE MEDICAL CENTER"/>
    <n v="100410"/>
    <s v="450659"/>
    <s v="07/31/2025"/>
    <s v="08/01/2017"/>
    <s v="1313 HERMANN DRIVE"/>
    <s v="HOUSTON"/>
    <s v="TX"/>
    <n v="77004"/>
    <x v="1"/>
    <n v="7135275000"/>
    <s v="OSENTOWSKI, CHRIS"/>
    <s v="1313 HERMANN DRIVE"/>
    <s v="HOUSTON"/>
    <s v="TX"/>
    <s v="77004"/>
    <s v="Diagnostic X-ray, Emergency Department, ESRD-Acute Services, For Profit, General Hospital, Joint Commission, Lab Services, Surgery"/>
    <n v="26"/>
    <n v="418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Joint Commission, Lab Services, Surgery"/>
    <s v="No"/>
  </r>
  <r>
    <s v="HCA HOUSTON HEALTHCARE NORTH CYPRESS"/>
    <n v="675"/>
    <s v="450775"/>
    <s v="10/31/2024"/>
    <s v="08/31/2018"/>
    <s v="21214 NORTHWEST FREEWAY"/>
    <s v="CYPRESS"/>
    <s v="TX"/>
    <n v="77429"/>
    <x v="1"/>
    <n v="8329123500"/>
    <s v="CORBEIL, JOHN"/>
    <s v="22999 HWY 59"/>
    <s v="KINGWOOD"/>
    <s v="TX"/>
    <s v="77339"/>
    <s v="Diagnostic X-ray, Emergency Department, ESRD-Acute Services, For Profit, General Hospital, Joint Commission, Lab Services, Multi-Location, Surgery"/>
    <n v="20"/>
    <n v="119"/>
    <n v="0"/>
    <n v="0"/>
    <n v="0"/>
    <n v="0"/>
    <n v="0"/>
    <n v="0"/>
    <n v="0"/>
    <n v="0"/>
    <n v="0"/>
    <n v="0"/>
    <n v="24"/>
    <n v="0"/>
    <s v="Diagnostic X-ray, Emergency Department, ESRD-Acute Services, "/>
    <s v=", General Hospital, Joint Commission, Lab Services, Multi-Location, Surgery"/>
    <s v="No"/>
  </r>
  <r>
    <s v="HCA HOUSTON HEALTHCARE NORTHWEST"/>
    <n v="8655"/>
    <s v="450638"/>
    <s v="05/31/2024"/>
    <s v="06/02/2008"/>
    <s v="710 CYPRESS CREEK PARKWAY"/>
    <s v="HOUSTON"/>
    <s v="TX"/>
    <n v="77090"/>
    <x v="1"/>
    <n v="2814401000"/>
    <s v="DAVIS, SCOTT"/>
    <s v="710 CYPRESS CREEK PARKWAY"/>
    <s v="HOUSTON"/>
    <s v="TX"/>
    <s v="77090"/>
    <s v="Comprehensive Medical Rehabilitation, Diagnostic X-ray, Emergency Department, ESRD-Acute Services, For Profit, General Hospital, Joint Commission, Lab Services, Obstetrics, Physician Owned, Surgery"/>
    <n v="48"/>
    <n v="283"/>
    <n v="10"/>
    <n v="52"/>
    <n v="0"/>
    <n v="0"/>
    <n v="0"/>
    <n v="0"/>
    <n v="0"/>
    <n v="24"/>
    <n v="0"/>
    <n v="0"/>
    <n v="0"/>
    <n v="0"/>
    <s v="Comprehensive Medical Rehabilitation, Diagnostic X-ray, Emergency Department, ESRD-Acute Services, "/>
    <s v=", General Hospital, Joint Commission, Lab Services, Obstetrics, Physician Owned, Surgery"/>
    <s v="No"/>
  </r>
  <r>
    <s v="HCA HOUSTON HEALTHCARE PEARLAND"/>
    <n v="100283"/>
    <s v="670106"/>
    <s v="12/31/2024"/>
    <s v="12/18/2014"/>
    <s v="11100 SHADOW CREEK PARKWAY"/>
    <s v="PEARLAND"/>
    <s v="TX"/>
    <n v="77584"/>
    <x v="37"/>
    <n v="7137707100"/>
    <s v="WAGNER, DAVID"/>
    <s v="11100 SHADOW CREEK PARKWAY"/>
    <s v="PEARLAND"/>
    <s v="TX"/>
    <s v="77584"/>
    <s v="Diagnostic X-ray, Emergency Department, For Profit, General Hospital, Joint Commission, Lab Services, Surgery"/>
    <n v="0"/>
    <n v="40"/>
    <n v="0"/>
    <n v="0"/>
    <n v="0"/>
    <n v="0"/>
    <n v="0"/>
    <n v="0"/>
    <n v="0"/>
    <n v="0"/>
    <n v="0"/>
    <n v="0"/>
    <n v="8"/>
    <n v="0"/>
    <s v="Diagnostic X-ray, Emergency Department, "/>
    <s v=", General Hospital, Joint Commission, Lab Services, Surgery"/>
    <s v="No"/>
  </r>
  <r>
    <s v="HCA HOUSTON HEALTHCARE SOUTHEAST"/>
    <n v="349"/>
    <s v="450097"/>
    <s v="12/31/2023"/>
    <s v="11/15/1961"/>
    <s v="4000 SPENCER HIGHWAY"/>
    <s v="PASADENA"/>
    <s v="TX"/>
    <n v="77504"/>
    <x v="1"/>
    <n v="7133592000"/>
    <s v="MCDANIEL, YASMENE"/>
    <s v="4000 SPENCER HIGHWAY"/>
    <s v="PASADENA"/>
    <s v="TX"/>
    <s v="77504"/>
    <s v="Comprehensive Rehab Services, Diagnostic X-ray, Emergency Department, ESRD-Acute Services, For Profit, General Hospital, Lab Services, Obstetrics, Surgery"/>
    <n v="26"/>
    <n v="252"/>
    <n v="14"/>
    <n v="0"/>
    <n v="0"/>
    <n v="10"/>
    <n v="0"/>
    <n v="0"/>
    <n v="0"/>
    <n v="31"/>
    <n v="0"/>
    <n v="0"/>
    <n v="0"/>
    <n v="0"/>
    <s v="Comprehensive Rehab Services, Diagnostic X-ray, Emergency Department, ESRD-Acute Services, "/>
    <s v=", General Hospital, Lab Services, Obstetrics, Surgery"/>
    <s v="No"/>
  </r>
  <r>
    <s v="HCA HOUSTON HEALTHCARE TOMBALL"/>
    <n v="100409"/>
    <s v="450670"/>
    <s v="06/30/2025"/>
    <s v="07/01/2017"/>
    <s v="605 HOLDERRIETH BOULEVARD"/>
    <s v="TOMBALL"/>
    <s v="TX"/>
    <n v="77375"/>
    <x v="1"/>
    <n v="2814017500"/>
    <s v="MARMERSTEIN, ROBERT"/>
    <s v="605 HOLDERRIETH BOULEVARD ATTN: ADMINISTRATION"/>
    <s v="TOMBALL"/>
    <s v="TX"/>
    <s v="77375"/>
    <s v="Comprehensive Medical Rehabilitation, Diagnostic X-ray, Emergency Department, ESRD-Acute Services, For Profit, General Hospital, Joint Commission, Lab Services, Mental Health Services, Obstetrics, Surgery"/>
    <n v="20"/>
    <n v="252"/>
    <n v="7"/>
    <n v="13"/>
    <n v="0"/>
    <n v="11"/>
    <n v="0"/>
    <n v="21"/>
    <n v="0"/>
    <n v="26"/>
    <n v="0"/>
    <n v="0"/>
    <n v="0"/>
    <n v="0"/>
    <s v="Comprehensive Medical Rehabilitation, Diagnostic X-ray, Emergency Department, ESRD-Acute Services, "/>
    <s v=", General Hospital, Joint Commission, Lab Services, Mental Health Services, Obstetrics, Surgery"/>
    <s v="No"/>
  </r>
  <r>
    <s v="HCA HOUSTON HEALTHCARE WEST"/>
    <n v="337"/>
    <s v="450644"/>
    <s v="12/31/2023"/>
    <s v="05/24/1974"/>
    <s v="12141 RICHMOND AVENUE"/>
    <s v="HOUSTON"/>
    <s v="TX"/>
    <n v="77082"/>
    <x v="1"/>
    <n v="2815583444"/>
    <s v="MARIETTA, MEGAN"/>
    <s v="12141 RICHMOND AVENUE"/>
    <s v="HOUSTON"/>
    <s v="TX"/>
    <s v="77082"/>
    <s v="Comprehensive Medical Rehabilitation, Diagnostic X-ray, Emergency Department, For Profit, General Hospital, Lab Services, Obstetrics, Surgery"/>
    <n v="41"/>
    <n v="176"/>
    <n v="0"/>
    <n v="18"/>
    <n v="0"/>
    <n v="0"/>
    <n v="0"/>
    <n v="0"/>
    <n v="0"/>
    <n v="20"/>
    <n v="8"/>
    <n v="6"/>
    <n v="14"/>
    <n v="0"/>
    <s v="Comprehensive Medical Rehabilitation, Diagnostic X-ray, Emergency Department, "/>
    <s v=", General Hospital, Lab Services, Obstetrics, Surgery"/>
    <s v="No"/>
  </r>
  <r>
    <s v="HCA HOUSTON REHABILITATION HOSPITAL SOUTHEAST"/>
    <n v="349"/>
    <s v="450097"/>
    <s v="12/31/2023"/>
    <s v="05/18/2023"/>
    <s v="4801 E SAM HOUSTON PARKWAY SOUTH"/>
    <s v="PASADENA"/>
    <s v="TX"/>
    <n v="77505"/>
    <x v="1"/>
    <n v="7133592000"/>
    <s v="MCDANIEL, YASMENE"/>
    <s v="4000 SPENCER HIGHWAY"/>
    <s v="PASADENA"/>
    <s v="TX"/>
    <s v="77504"/>
    <s v="Comprehensive Medical Rehabilitation, Diagnostic X-ray, Emergency Treatment, For Profit, Joint Commission, Lab Services, Multi-Location, Skilled Nursing Facility, Special Hospital"/>
    <n v="0"/>
    <n v="0"/>
    <n v="0"/>
    <n v="0"/>
    <n v="0"/>
    <n v="0"/>
    <n v="0"/>
    <n v="0"/>
    <n v="30"/>
    <n v="31"/>
    <n v="0"/>
    <n v="0"/>
    <n v="0"/>
    <n v="0"/>
    <s v="Comprehensive Medical Rehabilitation, Diagnostic X-ray, Emergency Treatment, "/>
    <s v=", Joint Commission, Lab Services, Multi-Location, Skilled Nursing Facility, Special Hospital"/>
    <s v="No"/>
  </r>
  <r>
    <s v="HEALTHBRIDGE CHILDRENS HOSPITAL-HOUSTON LTD"/>
    <n v="7125"/>
    <s v="453309"/>
    <s v="07/31/2024"/>
    <s v="10/01/1999"/>
    <s v="2929 WOODLAND PARK DRIVE"/>
    <s v="HOUSTON"/>
    <s v="TX"/>
    <n v="77082"/>
    <x v="1"/>
    <n v="2812937774"/>
    <s v="TALLEY, JOEL"/>
    <s v="2929 WOODLAND PARK DRIVE"/>
    <s v="HOUSTON"/>
    <s v="TX"/>
    <s v="77082"/>
    <s v="Comprehensive Medical Rehabilitation, Diagnostic X-ray, Emergency Treatment, For Profit, Lab Services, Pediatric - 15+ beds, Special Hospital"/>
    <n v="0"/>
    <n v="0"/>
    <n v="0"/>
    <n v="0"/>
    <n v="0"/>
    <n v="0"/>
    <n v="30"/>
    <n v="0"/>
    <n v="0"/>
    <n v="10"/>
    <n v="0"/>
    <n v="0"/>
    <n v="0"/>
    <n v="0"/>
    <s v="Comprehensive Medical Rehabilitation, Diagnostic X-ray, Emergency Treatment, "/>
    <s v=", Lab Services, Pediatric - 15+ beds, Special Hospital"/>
    <s v="No"/>
  </r>
  <r>
    <s v="HEART HOSPITAL OF AUSTIN, A CAMPUS OF ST DAVIDS MEDICAL CENTER"/>
    <n v="35"/>
    <s v="450431"/>
    <s v="04/30/2024"/>
    <s v="12/07/2010"/>
    <s v="3801 NORTH LAMAR"/>
    <s v="AUSTIN"/>
    <s v="TX"/>
    <n v="78756"/>
    <x v="6"/>
    <n v="5124077000"/>
    <s v="STEWARD, TODD"/>
    <s v="919 EAST 32ND STREET"/>
    <s v="AUSTIN"/>
    <s v="TX"/>
    <s v="78705"/>
    <s v="Diagnostic X-ray, Emergency Department, General Hospital, Lab Services, Multi-Location, Non Profit, Surgery"/>
    <n v="14"/>
    <n v="58"/>
    <n v="0"/>
    <n v="0"/>
    <n v="0"/>
    <n v="0"/>
    <n v="0"/>
    <n v="0"/>
    <n v="0"/>
    <n v="0"/>
    <n v="0"/>
    <n v="0"/>
    <n v="0"/>
    <n v="0"/>
    <s v="Diagnostic X-ray, Emergency Department, General Hospital, Lab Services, Multi-Location, Non Profit, Surgery"/>
    <m/>
    <s v="Yes"/>
  </r>
  <r>
    <s v="HEART OF TEXAS HEALTHCARE SYSTEM"/>
    <n v="100207"/>
    <s v="451348"/>
    <s v="03/31/2025"/>
    <s v="04/01/2011"/>
    <s v="2008 NINE ROAD"/>
    <s v="BRADY"/>
    <s v="TX"/>
    <n v="76825"/>
    <x v="100"/>
    <n v="3255972901"/>
    <s v="JONES, TIM"/>
    <s v="PO BOX 1150"/>
    <s v="BRADY"/>
    <s v="TX"/>
    <s v="76825"/>
    <s v="Critical Access Hospital, Diagnostic X-ray, Emergency Department, General Hospital, Lab Services, Non Profit, Surgery"/>
    <n v="0"/>
    <n v="21"/>
    <n v="0"/>
    <n v="0"/>
    <n v="0"/>
    <n v="0"/>
    <n v="0"/>
    <n v="0"/>
    <n v="0"/>
    <n v="0"/>
    <n v="0"/>
    <n v="0"/>
    <n v="4"/>
    <n v="0"/>
    <s v="Critical Access Hospital, Diagnostic X-ray, Emergency Department, General Hospital, Lab Services, Non Profit, Surgery"/>
    <m/>
    <s v="Yes"/>
  </r>
  <r>
    <s v="HEMPHILL COUNTY HOSPITAL"/>
    <n v="457"/>
    <s v="450578"/>
    <s v="06/30/2024"/>
    <s v="01/07/1960"/>
    <s v="1020 SOUTH 4TH STREET"/>
    <s v="CANADIAN"/>
    <s v="TX"/>
    <n v="79014"/>
    <x v="101"/>
    <n v="8063236422"/>
    <s v="FRANCIS, CHRISTY"/>
    <s v="1020 SOUTH 4TH STREET"/>
    <s v="CANADIAN"/>
    <s v="TX"/>
    <s v="79014"/>
    <s v="Diagnostic X-ray, Emergency Department, General Hospital, Lab Services, Non Profit, Surgery"/>
    <n v="0"/>
    <n v="20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HENDRICK MEDICAL CENTER"/>
    <n v="500"/>
    <s v="450229"/>
    <s v="01/31/2025"/>
    <s v="01/19/1960"/>
    <s v="1900 PINE"/>
    <s v="ABILENE"/>
    <s v="TX"/>
    <n v="79601"/>
    <x v="65"/>
    <n v="3256702000"/>
    <s v="HOLLAND, BRAD"/>
    <s v="1900 PINE"/>
    <s v="ABILENE"/>
    <s v="TX"/>
    <s v="79601"/>
    <s v="Comprehensive Medical Rehabilitation, Diagnostic X-ray, Emergency Department, ESRD-Acute Services, General Hospital, Joint Commission, Lab Services, Non Profit, Obstetrics, Pediatric - 15+ beds, Skilled Nursing Facility, Surgery"/>
    <n v="35"/>
    <n v="415"/>
    <n v="25"/>
    <n v="0"/>
    <n v="4"/>
    <n v="0"/>
    <n v="10"/>
    <n v="0"/>
    <n v="20"/>
    <n v="31"/>
    <n v="0"/>
    <n v="0"/>
    <n v="0"/>
    <n v="0"/>
    <s v="Comprehensive Medical Rehabilitation, Diagnostic X-ray, Emergency Department, ESRD-Acute Services, General Hospital, Joint Commission, Lab Services, Non Profit, Obstetrics, Pediatric - 15+ beds, Skilled Nursing Facility, Surgery"/>
    <m/>
    <s v="Yes"/>
  </r>
  <r>
    <s v="HENDRICK MEDICAL CENTER BROWNWOOD"/>
    <n v="100528"/>
    <s v="450587"/>
    <s v="10/31/2024"/>
    <s v="10/27/2020"/>
    <s v="1501 BURNETT RD"/>
    <s v="BROWNWOOD"/>
    <s v="TX"/>
    <n v="76801"/>
    <x v="102"/>
    <n v="3256493300"/>
    <s v="BATY, KRISTA"/>
    <s v="1501 BURNETT RD"/>
    <s v="BROWNWOOD"/>
    <s v="TX"/>
    <s v="76801"/>
    <s v="Diagnostic X-ray, Emergency Department, General Hospital, Joint Commission, Lab Services, Non Profit, Obstetrics, Surgery"/>
    <n v="13"/>
    <n v="142"/>
    <n v="0"/>
    <n v="0"/>
    <n v="0"/>
    <n v="4"/>
    <n v="0"/>
    <n v="11"/>
    <n v="18"/>
    <n v="0"/>
    <n v="0"/>
    <n v="0"/>
    <n v="0"/>
    <n v="0"/>
    <s v="Diagnostic X-ray, Emergency Department, General Hospital, Joint Commission, Lab Services, Non Profit, Obstetrics, Surgery"/>
    <m/>
    <s v="Yes"/>
  </r>
  <r>
    <s v="HENDRICK MEDICAL CENTER SOUTH"/>
    <n v="500"/>
    <s v="450229"/>
    <s v="01/31/2025"/>
    <s v="10/27/2020"/>
    <s v="6250 US HIGHWAY 83"/>
    <s v="ABILENE"/>
    <s v="TX"/>
    <n v="79606"/>
    <x v="65"/>
    <n v="3254281010"/>
    <s v="HOLLAND, BRAD"/>
    <s v="1900 PINE ST"/>
    <s v="ABILENE"/>
    <s v="TX"/>
    <s v="79601"/>
    <s v="Diagnostic X-ray, Emergency Department, ESRD-Acute Services, General Hospital, Joint Commission, Lab Services, Multi-Location, Non Profit, Obstetrics, Surgery"/>
    <n v="20"/>
    <n v="139"/>
    <n v="16"/>
    <n v="21"/>
    <n v="0"/>
    <n v="10"/>
    <n v="0"/>
    <n v="0"/>
    <n v="25"/>
    <n v="0"/>
    <n v="0"/>
    <n v="0"/>
    <n v="0"/>
    <n v="0"/>
    <s v="Diagnostic X-ray, Emergency Department, ESRD-Acute Services, General Hospital, Joint Commission, Lab Services, Multi-Location, Non Profit, Obstetrics, Surgery"/>
    <m/>
    <s v="Yes"/>
  </r>
  <r>
    <s v="HEREFORD REGIONAL MEDICAL CENTER"/>
    <n v="100121"/>
    <s v="450155"/>
    <s v="12/31/2023"/>
    <s v="12/05/2011"/>
    <s v="540 WEST 15TH STREET"/>
    <s v="HEREFORD"/>
    <s v="TX"/>
    <n v="79045"/>
    <x v="103"/>
    <n v="8063642141"/>
    <s v="BARNHART, JEFFERY H"/>
    <s v="540 WEST 15TH STREET"/>
    <s v="HEREFORD"/>
    <s v="TX"/>
    <s v="79045"/>
    <s v="Diagnostic X-ray, Emergency Department, General Hospital, Lab Services, Mental Health Services, Non Profit, Obstetrics, Surgery"/>
    <n v="2"/>
    <n v="29"/>
    <n v="0"/>
    <n v="4"/>
    <n v="0"/>
    <n v="6"/>
    <n v="0"/>
    <n v="1"/>
    <n v="0"/>
    <n v="0"/>
    <n v="0"/>
    <n v="0"/>
    <n v="0"/>
    <n v="0"/>
    <s v="Diagnostic X-ray, Emergency Department, General Hospital, Lab Services, Mental Health Services, Non Profit, Obstetrics, Surgery"/>
    <m/>
    <s v="Yes"/>
  </r>
  <r>
    <s v="HILL REGIONAL HOSPITAL"/>
    <n v="383"/>
    <s v="451395"/>
    <s v="07/31/2024"/>
    <s v="12/20/1961"/>
    <s v="101 CIRCLE DRIVE"/>
    <s v="HILLSBORO"/>
    <s v="TX"/>
    <n v="76645"/>
    <x v="104"/>
    <n v="2545808500"/>
    <s v="KUMAR, RAJESWARI VINODH"/>
    <s v="101 CIRCLE DRIVE"/>
    <s v="HILLSBORO"/>
    <s v="TX"/>
    <s v="76645"/>
    <s v="Critical Access Hospital, Diagnostic X-ray, Emergency Department, ESRD-Acute Services, For Profit, General Hospital, Lab Services, Obstetrics, Surgery"/>
    <n v="0"/>
    <n v="21"/>
    <n v="0"/>
    <n v="4"/>
    <n v="0"/>
    <n v="0"/>
    <n v="0"/>
    <n v="0"/>
    <n v="0"/>
    <n v="0"/>
    <n v="0"/>
    <n v="0"/>
    <n v="0"/>
    <n v="0"/>
    <s v="Critical Access Hospital, Diagnostic X-ray, Emergency Department, ESRD-Acute Services, "/>
    <s v=", General Hospital, Lab Services, Obstetrics, Surgery"/>
    <s v="No"/>
  </r>
  <r>
    <s v="HORIZON MEDICAL CENTER OF DENTON"/>
    <n v="100363"/>
    <s v="452111"/>
    <s v="07/31/2024"/>
    <s v="07/29/2016"/>
    <s v="2813 S MAYHILL RD"/>
    <s v="DENTON"/>
    <s v="TX"/>
    <n v="76208"/>
    <x v="0"/>
    <n v="9405658580"/>
    <s v="ERWIN, DENNISE"/>
    <s v="2813 S MAYHILL RD"/>
    <s v="DENTON"/>
    <s v="TX"/>
    <s v="76208"/>
    <s v="Comprehensive Medical Rehabilitation, Diagnostic X-ray, Emergency Treatment, ESRD-Acute Services, For Profit, Lab Services, Long-Term Acute Care, Medical, Physician Owned, Special Hospital"/>
    <n v="0"/>
    <n v="22"/>
    <n v="0"/>
    <n v="0"/>
    <n v="0"/>
    <n v="0"/>
    <n v="0"/>
    <n v="0"/>
    <n v="0"/>
    <n v="10"/>
    <n v="0"/>
    <n v="0"/>
    <n v="0"/>
    <n v="0"/>
    <s v="Comprehensive Medical Rehabilitation, Diagnostic X-ray, Emergency Treatment, ESRD-Acute Services, "/>
    <s v=", Lab Services, Long-Term Acute Care, Medical, Physician Owned, Special Hospital"/>
    <s v="No"/>
  </r>
  <r>
    <s v="HOUSTON METHODIST BAYTOWN HOSPITAL"/>
    <n v="405"/>
    <s v="450424"/>
    <s v="01/31/2024"/>
    <s v="01/06/1960"/>
    <s v="4401 GARTH RD"/>
    <s v="BAYTOWN"/>
    <s v="TX"/>
    <n v="77521"/>
    <x v="1"/>
    <n v="2814208600"/>
    <s v="BERNARD, DAVID P"/>
    <s v="4401 GARTH RD ATTN: CEO, ADMINISTRATOR"/>
    <s v="BAYTOWN"/>
    <s v="TX"/>
    <s v="77521"/>
    <s v="Diagnostic X-ray, Emergency Department, ESRD-Acute Services, General Hospital, Hospital Waiver, Lab Services, Non Profit, Obstetrics, Surgery"/>
    <n v="44"/>
    <n v="205"/>
    <n v="0"/>
    <n v="17"/>
    <n v="0"/>
    <n v="18"/>
    <n v="0"/>
    <n v="0"/>
    <n v="0"/>
    <n v="0"/>
    <n v="14"/>
    <n v="7"/>
    <n v="0"/>
    <n v="0"/>
    <s v="Diagnostic X-ray, Emergency Department, ESRD-Acute Services, General Hospital, Hospital Waiver, Lab Services, Non Profit, Obstetrics, Surgery"/>
    <m/>
    <s v="Yes"/>
  </r>
  <r>
    <s v="HOUSTON METHODIST CLEAR LAKE HOSPITAL"/>
    <n v="100241"/>
    <s v="450709"/>
    <s v="01/31/2024"/>
    <s v="02/01/2014"/>
    <s v="18300 HOUSTON METHODIST DR"/>
    <s v="HOUSTON"/>
    <s v="TX"/>
    <n v="77058"/>
    <x v="1"/>
    <n v="2813338865"/>
    <s v="LITTLE, CARL"/>
    <s v="18300 HOUSTON METHODIST DR"/>
    <s v="HOUSTON"/>
    <s v="TX"/>
    <s v="77058"/>
    <s v="Comprehensive Medical Rehabilitation, Det Norske Veritas Healthcare, Diagnostic X-ray, Emergency Department, General Hospital, Lab Services, Non Profit, Obstetrics, Surgery"/>
    <n v="14"/>
    <n v="128"/>
    <n v="0"/>
    <n v="0"/>
    <n v="0"/>
    <n v="19"/>
    <n v="0"/>
    <n v="0"/>
    <n v="0"/>
    <n v="17"/>
    <n v="0"/>
    <n v="0"/>
    <n v="0"/>
    <n v="0"/>
    <s v="Comprehensive Medical Rehabilitation, Det Norske Veritas Healthcare, Diagnostic X-ray, Emergency Department, General Hospital, Lab Services, Non Profit, Obstetrics, Surgery"/>
    <m/>
    <s v="Yes"/>
  </r>
  <r>
    <s v="HOUSTON METHODIST CONTINUING CARE HOSPITAL"/>
    <n v="100240"/>
    <s v="452118"/>
    <s v="01/31/2024"/>
    <s v="02/01/2014"/>
    <s v="701 S FRY RD"/>
    <s v="KATY"/>
    <s v="TX"/>
    <n v="77450"/>
    <x v="1"/>
    <n v="8325227550"/>
    <s v="KEMPF, GARY"/>
    <s v="701 S FRY RD"/>
    <s v="KATY"/>
    <s v="TX"/>
    <s v="77450"/>
    <s v="Det Norske Veritas Healthcare, Diagnostic X-ray, Emergency Treatment, Lab Services, Long-Term Acute Care, Medical, Non Profit, Special Hospital"/>
    <n v="22"/>
    <n v="80"/>
    <n v="0"/>
    <n v="0"/>
    <n v="0"/>
    <n v="0"/>
    <n v="0"/>
    <n v="0"/>
    <n v="0"/>
    <n v="0"/>
    <n v="0"/>
    <n v="0"/>
    <n v="0"/>
    <n v="0"/>
    <s v="Det Norske Veritas Healthcare, Diagnostic X-ray, Emergency Treatment, Lab Services, Long-Term Acute Care, Medical, Non Profit, Special Hospital"/>
    <m/>
    <s v="Yes"/>
  </r>
  <r>
    <s v="HOUSTON METHODIST CONTINUING CARE HOSPITAL - TMC"/>
    <n v="100240"/>
    <s v="452118"/>
    <s v="01/31/2024"/>
    <s v="07/14/2022"/>
    <s v="6501 FANNIN ST FL 8-9"/>
    <s v="HOUSTON"/>
    <s v="TX"/>
    <n v="77030"/>
    <x v="1"/>
    <n v="7134414082"/>
    <s v="KEMPF, GARY"/>
    <s v="701 S FRY RD"/>
    <s v="KATY"/>
    <s v="TX"/>
    <s v="77450"/>
    <s v="Det Norske Veritas Healthcare, Diagnostic X-ray, Emergency Treatment, Hospital within a Hospital, Lab Services, Long-Term Acute Care, Medical, Multi-Location, Non Profit, Special Hospital"/>
    <n v="0"/>
    <n v="43"/>
    <n v="0"/>
    <n v="0"/>
    <n v="0"/>
    <n v="0"/>
    <n v="0"/>
    <n v="0"/>
    <n v="0"/>
    <n v="0"/>
    <n v="0"/>
    <n v="0"/>
    <n v="0"/>
    <n v="0"/>
    <s v="Det Norske Veritas Healthcare, Diagnostic X-ray, Emergency Treatment, Hospital within a Hospital, Lab Services, Long-Term Acute Care, Medical, Multi-Location, Non Profit, Special Hospital"/>
    <m/>
    <s v="Yes"/>
  </r>
  <r>
    <s v="HOUSTON METHODIST HOSPITAL"/>
    <n v="124"/>
    <s v="450358"/>
    <s v="01/31/2025"/>
    <s v="01/01/1960"/>
    <s v="6565 FANNIN ST"/>
    <s v="HOUSTON"/>
    <s v="TX"/>
    <n v="77030"/>
    <x v="1"/>
    <n v="7137903311"/>
    <s v="BOOM, MARC"/>
    <s v="6565 FANNIN ST"/>
    <s v="HOUSTON"/>
    <s v="TX"/>
    <s v="77030"/>
    <s v="Comprehensive Medical Rehabilitation, Diagnostic X-ray, Emergency Department, ESRD-Acute Services, General Hospital, Hospital Waiver, Lab Services, Mental Health Services, Non Profit, Obstetrics, Skilled Nursing Facility, Surgery"/>
    <n v="214"/>
    <n v="979"/>
    <n v="0"/>
    <n v="0"/>
    <n v="0"/>
    <n v="22"/>
    <n v="0"/>
    <n v="31"/>
    <n v="25"/>
    <n v="33"/>
    <n v="6"/>
    <n v="0"/>
    <n v="55"/>
    <n v="0"/>
    <s v="Comprehensive Medical Rehabilitation, Diagnostic X-ray, Emergency Department, ESRD-Acute Services, General Hospital, Hospital Waiver, Lab Services, Mental Health Services, Non Profit, Obstetrics, Skilled Nursing Facility, Surgery"/>
    <m/>
    <s v="Yes"/>
  </r>
  <r>
    <s v="HOUSTON METHODIST SUGAR LAND HOSPITAL"/>
    <n v="823"/>
    <s v="450820"/>
    <s v="02/29/2024"/>
    <s v="02/17/1998"/>
    <s v="16655 SOUTHWEST FWY"/>
    <s v="SUGAR LAND"/>
    <s v="TX"/>
    <n v="77479"/>
    <x v="14"/>
    <n v="2812747000"/>
    <s v="SIEBENALER, CHRIS"/>
    <s v="16655 SOUTHWEST FWY"/>
    <s v="SUGAR LAND"/>
    <s v="TX"/>
    <s v="77479"/>
    <s v="Diagnostic X-ray, Emergency Department, ESRD-Acute Services, General Hospital, Lab Services, Non Profit, Obstetrics, Surgery"/>
    <n v="40"/>
    <n v="252"/>
    <n v="7"/>
    <n v="36"/>
    <n v="2"/>
    <n v="0"/>
    <n v="0"/>
    <n v="0"/>
    <n v="0"/>
    <n v="0"/>
    <n v="13"/>
    <n v="0"/>
    <n v="0"/>
    <n v="0"/>
    <s v="Diagnostic X-ray, Emergency Department, ESRD-Acute Services, General Hospital, Lab Services, Non Profit, Obstetrics, Surgery"/>
    <m/>
    <s v="Yes"/>
  </r>
  <r>
    <s v="HOUSTON METHODIST THE WOODLANDS HOSPITAL"/>
    <n v="100386"/>
    <s v="670122"/>
    <s v="04/30/2025"/>
    <s v="04/17/2017"/>
    <s v="17201 I 45 S"/>
    <s v="THE WOODLANDS"/>
    <s v="TX"/>
    <n v="77385"/>
    <x v="13"/>
    <n v="9362702000"/>
    <s v="SUKIN, DEBRA F"/>
    <s v="17201 I 45 S"/>
    <s v="THE WOODLANDS"/>
    <s v="TX"/>
    <s v="77385"/>
    <s v="Diagnostic X-ray, Emergency Department, ESRD-Acute Services, General Hospital, Hospital Waiver, Lab Services, Non Profit, Obstetrics, Surgery"/>
    <n v="25"/>
    <n v="176"/>
    <n v="23"/>
    <n v="40"/>
    <n v="0"/>
    <n v="12"/>
    <n v="0"/>
    <n v="0"/>
    <n v="0"/>
    <n v="0"/>
    <n v="1"/>
    <n v="16"/>
    <n v="0"/>
    <n v="0"/>
    <s v="Diagnostic X-ray, Emergency Department, ESRD-Acute Services, General Hospital, Hospital Waiver, Lab Services, Non Profit, Obstetrics, Surgery"/>
    <m/>
    <s v="Yes"/>
  </r>
  <r>
    <s v="HOUSTON METHODIST WEST HOSPITAL"/>
    <n v="100080"/>
    <s v="670077"/>
    <s v="12/31/2024"/>
    <s v="12/10/2010"/>
    <s v="18500 KATY FWY"/>
    <s v="HOUSTON"/>
    <s v="TX"/>
    <n v="77094"/>
    <x v="1"/>
    <n v="8325221000"/>
    <s v="VOSS, WAYNE M"/>
    <s v="18500 KATY FWY"/>
    <s v="HOUSTON"/>
    <s v="TX"/>
    <s v="77094"/>
    <s v="Diagnostic X-ray, Emergency Department, General Hospital, Lab Services, Non Profit, Obstetrics, Surgery"/>
    <n v="25"/>
    <n v="128"/>
    <n v="19"/>
    <n v="28"/>
    <n v="5"/>
    <n v="1"/>
    <n v="0"/>
    <n v="0"/>
    <n v="0"/>
    <n v="0"/>
    <n v="1"/>
    <n v="64"/>
    <n v="0"/>
    <n v="0"/>
    <s v="Diagnostic X-ray, Emergency Department, General Hospital, Lab Services, Non Profit, Obstetrics, Surgery"/>
    <m/>
    <s v="Yes"/>
  </r>
  <r>
    <s v="HOUSTON METHODIST WILLOWBROOK HOSPITAL"/>
    <n v="7247"/>
    <s v="450844"/>
    <s v="12/31/2023"/>
    <s v="12/06/2000"/>
    <s v="18220 STATE HIGHWAY 249"/>
    <s v="HOUSTON"/>
    <s v="TX"/>
    <n v="77070"/>
    <x v="1"/>
    <n v="2817371000"/>
    <s v="BARBER, KEITH"/>
    <s v="18220 STATE HIGHWAY 249"/>
    <s v="HOUSTON"/>
    <s v="TX"/>
    <s v="77070"/>
    <s v="Diagnostic X-ray, Emergency Department, ESRD-Acute Services, General Hospital, Lab Services, Non Profit, Obstetrics, Surgery"/>
    <n v="32"/>
    <n v="180"/>
    <n v="10"/>
    <n v="24"/>
    <n v="18"/>
    <n v="10"/>
    <n v="0"/>
    <n v="0"/>
    <n v="0"/>
    <n v="0"/>
    <n v="12"/>
    <n v="0"/>
    <n v="72"/>
    <n v="0"/>
    <s v="Diagnostic X-ray, Emergency Department, ESRD-Acute Services, General Hospital, Lab Services, Non Profit, Obstetrics, Surgery"/>
    <m/>
    <s v="Yes"/>
  </r>
  <r>
    <s v="HOUSTON PHYSICIANS HOSPITAL"/>
    <n v="8220"/>
    <s v="670008"/>
    <s v="05/31/2025"/>
    <s v="05/12/2005"/>
    <s v="333 NORTH TEXAS AVENUE"/>
    <s v="WEBSTER"/>
    <s v="TX"/>
    <n v="77598"/>
    <x v="1"/>
    <n v="2815575621"/>
    <s v="WOMACK, HEATHER"/>
    <s v="333 NORTH TEXAS AVENUE SUITE 1000"/>
    <s v="WEBSTER"/>
    <s v="TX"/>
    <s v="77598"/>
    <s v="Det Norske Veritas Healthcare, Diagnostic X-ray, Emergency Department, For Profit, General Hospital, Lab Services, Physician Owned, Surgery"/>
    <n v="0"/>
    <n v="15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Physician Owned, Surgery"/>
    <s v="No"/>
  </r>
  <r>
    <s v="HUNT REGIONAL HEALTHCARE"/>
    <n v="85"/>
    <s v="450352"/>
    <s v="09/30/2024"/>
    <s v="09/17/1971"/>
    <s v="4215 JOE RAMSEY BOULEVARD"/>
    <s v="GREENVILLE"/>
    <s v="TX"/>
    <n v="75401"/>
    <x v="105"/>
    <n v="9034085000"/>
    <s v="BOLES, STEVEN L"/>
    <s v="P O DRAWER 1059"/>
    <s v="GREENVILLE"/>
    <s v="TX"/>
    <s v="75403"/>
    <s v="Comprehensive Medical Rehabilitation, Diagnostic X-ray, Emergency Department, ESRD-Acute Services, General Hospital, Lab Services, Non Profit, Obstetrics, Surgery"/>
    <n v="16"/>
    <n v="104"/>
    <n v="18"/>
    <n v="25"/>
    <n v="0"/>
    <n v="10"/>
    <n v="0"/>
    <n v="0"/>
    <n v="0"/>
    <n v="17"/>
    <n v="0"/>
    <n v="0"/>
    <n v="0"/>
    <n v="0"/>
    <s v="Comprehensive Medical Rehabilitation, Diagnostic X-ray, Emergency Department, ESRD-Acute Services, General Hospital, Lab Services, Non Profit, Obstetrics, Surgery"/>
    <m/>
    <s v="Yes"/>
  </r>
  <r>
    <s v="HUNTSVILLE MEMORIAL HOSPITAL"/>
    <n v="100511"/>
    <s v="450347"/>
    <s v="02/29/2024"/>
    <s v="02/26/2020"/>
    <s v="110 MEMORIAL HOSPITAL DRIVE"/>
    <s v="HUNTSVILLE"/>
    <s v="TX"/>
    <n v="77340"/>
    <x v="106"/>
    <n v="9362913411"/>
    <s v="SHANNON, PATRICK"/>
    <s v="PO BOX 4001"/>
    <s v="HUNTSVILLE"/>
    <s v="TX"/>
    <s v="77342"/>
    <s v="Comprehensive Medical Rehabilitation, Diagnostic X-ray, Emergency Department, ESRD-Acute Services, General Hospital, Joint Commission, Lab Services, Non Profit, Obstetrics, Surgery"/>
    <n v="6"/>
    <n v="106"/>
    <n v="0"/>
    <n v="0"/>
    <n v="0"/>
    <n v="5"/>
    <n v="0"/>
    <n v="0"/>
    <n v="0"/>
    <n v="6"/>
    <n v="0"/>
    <n v="0"/>
    <n v="0"/>
    <n v="0"/>
    <s v="Comprehensive Medical Rehabilitation, Diagnostic X-ray, Emergency Department, ESRD-Acute Services, General Hospital, Joint Commission, Lab Services, Non Profit, Obstetrics, Surgery"/>
    <m/>
    <s v="Yes"/>
  </r>
  <r>
    <s v="IRAAN GENERAL HOSPITAL"/>
    <n v="8651"/>
    <s v="451307"/>
    <s v="05/31/2024"/>
    <s v="05/08/2008"/>
    <s v="600 HIGHWAY 349 NORTH"/>
    <s v="IRAAN"/>
    <s v="TX"/>
    <n v="79744"/>
    <x v="107"/>
    <n v="4326392575"/>
    <s v="RYBOLT, JASON"/>
    <s v="POST OFFICE BOX 665"/>
    <s v="IRAAN"/>
    <s v="TX"/>
    <s v="79744"/>
    <s v="Critical Access Hospital, Diagnostic X-ray, Emergency Department, Lab Services, Medical, Non Profit, Special Hospital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JACKSON COUNTY HOSPITAL"/>
    <n v="17"/>
    <s v="451363"/>
    <s v="08/31/2024"/>
    <s v="03/29/1973"/>
    <s v="1013 SOUTH WELLS STREET"/>
    <s v="EDNA"/>
    <s v="TX"/>
    <n v="77957"/>
    <x v="108"/>
    <n v="3617827800"/>
    <s v="SMIGA, LANCE"/>
    <s v="1013 SOUTH WELLS STREET"/>
    <s v="EDNA"/>
    <s v="TX"/>
    <s v="77957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JOHN PETER SMITH HOSPITAL"/>
    <n v="409"/>
    <s v="450039"/>
    <s v="01/31/2024"/>
    <s v="01/05/1960"/>
    <s v="1500 S MAIN ST"/>
    <s v="FORT WORTH"/>
    <s v="TX"/>
    <n v="76104"/>
    <x v="19"/>
    <n v="8179213431"/>
    <s v="DUNCAN, KAREN"/>
    <s v="1500 S MAIN ST"/>
    <s v="FORT WORTH"/>
    <s v="TX"/>
    <s v="76104"/>
    <s v="Diagnostic X-ray, Emergency Department, General Hospital, Lab Services, Mental Health Services, Non Profit, Obstetrics, Pediatric - 15+ beds, Surgery"/>
    <n v="98"/>
    <n v="166"/>
    <n v="50"/>
    <n v="40"/>
    <n v="0"/>
    <n v="4"/>
    <n v="16"/>
    <n v="100"/>
    <n v="0"/>
    <n v="0"/>
    <n v="0"/>
    <n v="0"/>
    <n v="72"/>
    <n v="0"/>
    <s v="Diagnostic X-ray, Emergency Department, General Hospital, Lab Services, Mental Health Services, Non Profit, Obstetrics, Pediatric - 15+ beds, Surgery"/>
    <m/>
    <s v="Yes"/>
  </r>
  <r>
    <s v="JPS HEALTH NETWORK - TRINITY SPRINGS NORTH"/>
    <n v="409"/>
    <s v="450039"/>
    <s v="01/31/2024"/>
    <s v="12/22/2015"/>
    <s v="1000 ST LOUIS AVENUE"/>
    <s v="FORT WORTH"/>
    <s v="TX"/>
    <n v="76104"/>
    <x v="19"/>
    <n v="8177021088"/>
    <s v="DUNCAN, KAREN"/>
    <s v="1000 ST LOUIS AVENUE"/>
    <s v="FORT WORTH"/>
    <s v="TX"/>
    <s v="76104"/>
    <s v="Diagnostic X-ray, Emergency Treatment, Lab Services, Mental Health Services, Multi-Location, Non Profit, Special Hospital"/>
    <n v="0"/>
    <n v="0"/>
    <n v="0"/>
    <n v="0"/>
    <n v="0"/>
    <n v="0"/>
    <n v="0"/>
    <n v="36"/>
    <n v="0"/>
    <n v="0"/>
    <n v="0"/>
    <n v="0"/>
    <n v="0"/>
    <n v="0"/>
    <s v="Diagnostic X-ray, Emergency Treatment, Lab Services, Mental Health Services, Multi-Location, Non Profit, Special Hospital"/>
    <m/>
    <s v="Yes"/>
  </r>
  <r>
    <s v="KATE DISHMAN REHABILITATION HOSPITAL"/>
    <n v="8619"/>
    <s v="673030"/>
    <s v="01/31/2024"/>
    <s v="01/18/2008"/>
    <s v="2830 CALDER ST 6TH FLOOR SOUTH"/>
    <s v="BEAUMONT"/>
    <s v="TX"/>
    <n v="77702"/>
    <x v="16"/>
    <n v="4092368380"/>
    <s v="PIPKINS, DAVID"/>
    <s v="2830 CALDER ST 6TH FLOOR SOUTH"/>
    <s v="BEAUMONT"/>
    <s v="TX"/>
    <s v="77702"/>
    <s v="Comprehensive Rehab Services, Diagnostic X-ray, Emergency Treatment, For Profit, Hospital within a Hospital, Lab Services, Special Hospital"/>
    <n v="0"/>
    <n v="0"/>
    <n v="0"/>
    <n v="0"/>
    <n v="0"/>
    <n v="0"/>
    <n v="0"/>
    <n v="0"/>
    <n v="0"/>
    <n v="27"/>
    <n v="0"/>
    <n v="0"/>
    <n v="0"/>
    <n v="0"/>
    <s v="Comprehensive Rehab Services, Diagnostic X-ray, Emergency Treatment, "/>
    <s v=", Hospital within a Hospital, Lab Services, Special Hospital"/>
    <s v="No"/>
  </r>
  <r>
    <s v="KELL WEST REGIONAL HOSPITAL"/>
    <n v="6814"/>
    <s v="450827"/>
    <s v="01/31/2025"/>
    <s v="01/15/1999"/>
    <s v="5420 KELL BOULEVARD WEST"/>
    <s v="WICHITA FALLS"/>
    <s v="TX"/>
    <n v="76310"/>
    <x v="83"/>
    <n v="9406925888"/>
    <s v="MYERS, JERRY"/>
    <s v="5420 KELL BOULEVARD WEST"/>
    <s v="WICHITA FALLS"/>
    <s v="TX"/>
    <s v="76310"/>
    <s v="Ctr for Improvement in HealthcareQuality, Diagnostic X-ray, Emergency Department, For Profit, General Hospital, Lab Services, Physician Owned, Surgery"/>
    <n v="0"/>
    <n v="41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Physician Owned, Surgery"/>
    <s v="No"/>
  </r>
  <r>
    <s v="KIMBLE HOSPITAL"/>
    <n v="100113"/>
    <s v="451306"/>
    <s v="10/31/2023"/>
    <s v="10/25/2011"/>
    <s v="349 REID ROAD"/>
    <s v="JUNCTION"/>
    <s v="TX"/>
    <n v="76849"/>
    <x v="109"/>
    <n v="3254463321"/>
    <s v="FREEMAN, DONALD A"/>
    <s v="349 REID ROAD"/>
    <s v="JUNCTION"/>
    <s v="TX"/>
    <s v="76849"/>
    <s v="Critical Access Hospital, Diagnostic X-ray, Emergency Department, For Profit, Lab Services, Medical, Special Hospital"/>
    <n v="0"/>
    <n v="15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KINDRED HOSPITAL - SAN ANTONIO CENTRAL"/>
    <n v="100358"/>
    <s v="452073"/>
    <s v="06/30/2024"/>
    <s v="06/28/2016"/>
    <s v="111 DALLAS STREET 4TH FLOOR"/>
    <s v="SAN ANTONIO"/>
    <s v="TX"/>
    <n v="78205"/>
    <x v="17"/>
    <n v="2102977195"/>
    <s v="HARRISON, JEFFREY"/>
    <s v="111 DALLAS STREET 4TH FLOOR"/>
    <s v="SAN ANTONIO"/>
    <s v="TX"/>
    <s v="78205"/>
    <s v="Diagnostic X-ray, Emergency Treatment, For Profit, Hospital within a Hospital, Joint Commission, Lab Services, Long-Term Acute Care, Medical, Special Hospital"/>
    <n v="0"/>
    <n v="44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KINDRED HOSPITAL CLEAR LAKE"/>
    <n v="7204"/>
    <s v="452075"/>
    <s v="07/31/2025"/>
    <s v="05/31/2005"/>
    <s v="350 BLOSSOM STREET"/>
    <s v="WEBSTER"/>
    <s v="TX"/>
    <n v="77598"/>
    <x v="1"/>
    <n v="2813167800"/>
    <s v="GRADNEY, ANGEL"/>
    <s v="350 BLOSSOM STREET"/>
    <s v="WEBSTER"/>
    <s v="TX"/>
    <s v="77598"/>
    <s v="Diagnostic X-ray, Emergency Treatment, For Profit, Joint Commission, Lab Services, Long-Term Acute Care, Medical, Physician Owned, Special Hospital"/>
    <n v="14"/>
    <n v="96"/>
    <n v="0"/>
    <n v="0"/>
    <n v="0"/>
    <n v="0"/>
    <n v="0"/>
    <n v="0"/>
    <n v="0"/>
    <n v="0"/>
    <n v="0"/>
    <n v="0"/>
    <n v="0"/>
    <n v="0"/>
    <s v="Diagnostic X-ray, Emergency Treatment, "/>
    <s v=", Joint Commission, Lab Services, Long-Term Acute Care, Medical, Physician Owned, Special Hospital"/>
    <s v="No"/>
  </r>
  <r>
    <s v="KINDRED HOSPITAL DALLAS CENTRAL"/>
    <n v="100016"/>
    <s v="452108"/>
    <s v="06/30/2025"/>
    <s v="06/30/2009"/>
    <s v="8050 MEADOW ROAD"/>
    <s v="DALLAS"/>
    <s v="TX"/>
    <n v="75231"/>
    <x v="2"/>
    <n v="4692326500"/>
    <s v="ANYEBE, ABIOLA"/>
    <s v="8050 MEADOW ROAD"/>
    <s v="DALLAS"/>
    <s v="TX"/>
    <s v="75231"/>
    <s v="Comprehensive Medical Rehabilitation, Diagnostic X-ray, Emergency Treatment, ESRD-Acute Services, For Profit, Lab Services, Long-Term Acute Care, Medical, Special Hospital"/>
    <n v="0"/>
    <n v="40"/>
    <n v="0"/>
    <n v="0"/>
    <n v="0"/>
    <n v="0"/>
    <n v="0"/>
    <n v="0"/>
    <n v="0"/>
    <n v="14"/>
    <n v="0"/>
    <n v="0"/>
    <n v="0"/>
    <n v="0"/>
    <s v="Comprehensive Medical Rehabilitation, Diagnostic X-ray, Emergency Treatment, ESRD-Acute Services, "/>
    <s v=", Lab Services, Long-Term Acute Care, Medical, Special Hospital"/>
    <s v="No"/>
  </r>
  <r>
    <s v="KINDRED HOSPITAL EL PASO"/>
    <n v="7271"/>
    <s v="452079"/>
    <s v="02/29/2024"/>
    <s v="03/01/2001"/>
    <s v="1740 CURIE DRIVE"/>
    <s v="EL PASO"/>
    <s v="TX"/>
    <n v="79902"/>
    <x v="77"/>
    <n v="9153519044"/>
    <s v="JONES, AMERICA"/>
    <s v="1740 CURIE DRIVE"/>
    <s v="EL PASO"/>
    <s v="TX"/>
    <s v="79902"/>
    <s v="Diagnostic X-ray, Emergency Treatment, For Profit, Lab Services, Long-Term Acute Care, Medical, Special Hospital"/>
    <n v="8"/>
    <n v="64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KINDRED HOSPITAL HOUSTON MEDICAL CENTER"/>
    <n v="676"/>
    <s v="452023"/>
    <s v="04/30/2025"/>
    <s v="07/26/1991"/>
    <s v="6441 MAIN STREET"/>
    <s v="HOUSTON"/>
    <s v="TX"/>
    <n v="77030"/>
    <x v="1"/>
    <n v="7137900500"/>
    <s v="RODRIGUEZ, LAURA"/>
    <s v="6441 MAIN STREET"/>
    <s v="HOUSTON"/>
    <s v="TX"/>
    <s v="77030"/>
    <s v="Comprehensive Medical Rehabilitation, Diagnostic X-ray, Emergency Treatment, For Profit, Joint Commission, Lab Services, Long-Term Acute Care, Medical, Special Hospital"/>
    <n v="9"/>
    <n v="88"/>
    <n v="0"/>
    <n v="0"/>
    <n v="0"/>
    <n v="0"/>
    <n v="0"/>
    <n v="0"/>
    <n v="0"/>
    <n v="11"/>
    <n v="0"/>
    <n v="0"/>
    <n v="0"/>
    <n v="0"/>
    <s v="Comprehensive Medical Rehabilitation, Diagnostic X-ray, Emergency Treatment, "/>
    <s v=", Joint Commission, Lab Services, Long-Term Acute Care, Medical, Special Hospital"/>
    <s v="No"/>
  </r>
  <r>
    <s v="KINDRED HOSPITAL HOUSTON NW"/>
    <n v="706"/>
    <s v="452039"/>
    <s v="12/31/2023"/>
    <s v="11/24/1993"/>
    <s v="11297 FALLBROOK DRIVE"/>
    <s v="HOUSTON"/>
    <s v="TX"/>
    <n v="77065"/>
    <x v="1"/>
    <n v="2815171000"/>
    <s v="KOHLER, TRACY"/>
    <s v="11297 FALLBROOK DRIVE"/>
    <s v="HOUSTON"/>
    <s v="TX"/>
    <s v="77065"/>
    <s v="Comprehensive Medical Rehabilitation, Diagnostic X-ray, Emergency Treatment, ESRD-Acute Services, For Profit, Joint Commission, Lab Services, Long-Term Acute Care, Medical, Special Hospital"/>
    <n v="12"/>
    <n v="47"/>
    <n v="0"/>
    <n v="0"/>
    <n v="0"/>
    <n v="0"/>
    <n v="0"/>
    <n v="0"/>
    <n v="0"/>
    <n v="34"/>
    <n v="0"/>
    <n v="3"/>
    <n v="0"/>
    <n v="0"/>
    <s v="Comprehensive Medical Rehabilitation, Diagnostic X-ray, Emergency Treatment, ESRD-Acute Services, "/>
    <s v=", Joint Commission, Lab Services, Long-Term Acute Care, Medical, Special Hospital"/>
    <s v="No"/>
  </r>
  <r>
    <s v="KINDRED HOSPITAL SUGAR LAND"/>
    <n v="7927"/>
    <s v="452080"/>
    <s v="02/29/2024"/>
    <s v="03/01/2003"/>
    <s v="1550 FIRST COLONY BOULEVARD"/>
    <s v="SUGAR LAND"/>
    <s v="TX"/>
    <n v="77479"/>
    <x v="14"/>
    <n v="2812756000"/>
    <s v="CROSS, J DAVID"/>
    <s v="PO BOX 740054 KINDRED HEALTHCARE"/>
    <s v="LOUISVILLE"/>
    <s v="KY"/>
    <s v="40201"/>
    <s v="Comprehensive Medical Rehabilitation, Diagnostic X-ray, Emergency Treatment, ESRD-Acute Services, For Profit, Joint Commission, Lab Services, Long-Term Acute Care, Medical, Special Hospital"/>
    <n v="18"/>
    <n v="69"/>
    <n v="0"/>
    <n v="0"/>
    <n v="0"/>
    <n v="0"/>
    <n v="0"/>
    <n v="0"/>
    <n v="0"/>
    <n v="11"/>
    <n v="0"/>
    <n v="0"/>
    <n v="0"/>
    <n v="0"/>
    <s v="Comprehensive Medical Rehabilitation, Diagnostic X-ray, Emergency Treatment, ESRD-Acute Services, "/>
    <s v=", Joint Commission, Lab Services, Long-Term Acute Care, Medical, Special Hospital"/>
    <s v="No"/>
  </r>
  <r>
    <s v="KINDRED HOSPITAL-SAN ANTONIO"/>
    <n v="645"/>
    <s v="452016"/>
    <s v="04/30/2024"/>
    <s v="01/05/1989"/>
    <s v="3636 MEDICAL DRIVE"/>
    <s v="SAN ANTONIO"/>
    <s v="TX"/>
    <n v="78229"/>
    <x v="17"/>
    <n v="2106160616"/>
    <s v="BAMIRO, OLULANA"/>
    <s v="3636 MEDICAL DRIVE"/>
    <s v="SAN ANTONIO"/>
    <s v="TX"/>
    <s v="78229"/>
    <s v="Diagnostic X-ray, Emergency Treatment, For Profit, Lab Services, Long-Term Acute Care, Medical, Special Hospital"/>
    <n v="6"/>
    <n v="53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KINDRED HOSPITAL-TARRANT COUNTY"/>
    <n v="690"/>
    <s v="452028"/>
    <s v="11/30/2023"/>
    <s v="11/30/1992"/>
    <s v="1000 NORTH COOPER STREET"/>
    <s v="ARLINGTON"/>
    <s v="TX"/>
    <n v="76011"/>
    <x v="19"/>
    <n v="8175483400"/>
    <s v="RICHARD, CHRISTINA"/>
    <s v="1000 NORTH COOPER STREET"/>
    <s v="ARLINGTON"/>
    <s v="TX"/>
    <s v="76011"/>
    <s v="Diagnostic X-ray, Emergency Treatment, For Profit, Lab Services, Long-Term Acute Care, Medical, Special Hospital"/>
    <n v="6"/>
    <n v="62"/>
    <n v="0"/>
    <n v="0"/>
    <n v="0"/>
    <n v="0"/>
    <n v="0"/>
    <n v="0"/>
    <n v="0"/>
    <n v="0"/>
    <n v="0"/>
    <n v="0"/>
    <n v="0"/>
    <n v="0"/>
    <s v="Diagnostic X-ray, Emergency Treatment, "/>
    <s v=", Lab Services, Long-Term Acute Care, Medical, Special Hospital"/>
    <s v="No"/>
  </r>
  <r>
    <s v="KINDRED HOSPITAL-TARRANT COUNTY"/>
    <n v="800"/>
    <s v="452028"/>
    <s v="08/31/2025"/>
    <s v="09/01/1995"/>
    <s v="7800 OAKMONT BOULEVARD"/>
    <s v="FORT WORTH"/>
    <s v="TX"/>
    <n v="76132"/>
    <x v="19"/>
    <n v="8173460094"/>
    <s v="HUNTER, BRIDGETTE"/>
    <s v="7800 OAKMONT BOULEVARD"/>
    <s v="FORT WORTH"/>
    <s v="TX"/>
    <s v="76132"/>
    <s v="Diagnostic X-ray, Emergency Treatment, For Profit, Joint Commission, Lab Services, Long-Term Acute Care, Medical, Special Hospital"/>
    <n v="10"/>
    <n v="82"/>
    <n v="0"/>
    <n v="0"/>
    <n v="0"/>
    <n v="0"/>
    <n v="0"/>
    <n v="0"/>
    <n v="0"/>
    <n v="0"/>
    <n v="0"/>
    <n v="0"/>
    <n v="0"/>
    <n v="0"/>
    <s v="Diagnostic X-ray, Emergency Treatment, "/>
    <s v=", Joint Commission, Lab Services, Long-Term Acute Care, Medical, Special Hospital"/>
    <s v="No"/>
  </r>
  <r>
    <s v="KNAPP MEDICAL CENTER"/>
    <n v="480"/>
    <s v="450128"/>
    <s v="10/31/2025"/>
    <s v="10/10/1961"/>
    <s v="1401 EAST EIGHTH STREET"/>
    <s v="WESLACO"/>
    <s v="TX"/>
    <n v="78596"/>
    <x v="29"/>
    <n v="9569688567"/>
    <s v="LOPEZ, RENE"/>
    <s v="P O BOX 1110"/>
    <s v="WESLACO"/>
    <s v="TX"/>
    <s v="78596"/>
    <s v="Diagnostic X-ray, Emergency Department, ESRD-Acute Services, General Hospital, Joint Commission, Lab Services, Non Profit, Obstetrics, Pediatric - 15+ beds, Surgery"/>
    <n v="22"/>
    <n v="166"/>
    <n v="0"/>
    <n v="0"/>
    <n v="0"/>
    <n v="7"/>
    <n v="32"/>
    <n v="0"/>
    <n v="0"/>
    <n v="0"/>
    <n v="0"/>
    <n v="0"/>
    <n v="0"/>
    <n v="0"/>
    <s v="Diagnostic X-ray, Emergency Department, ESRD-Acute Services, General Hospital, Joint Commission, Lab Services, Non Profit, Obstetrics, Pediatric - 15+ beds, Surgery"/>
    <m/>
    <s v="Yes"/>
  </r>
  <r>
    <s v="KNOX COUNTY HOSPITAL"/>
    <n v="568"/>
    <s v="451394"/>
    <s v="08/31/2025"/>
    <s v="02/15/1960"/>
    <s v="701 SOUTHEAST 5TH STREET"/>
    <s v="KNOX CITY"/>
    <s v="TX"/>
    <n v="79529"/>
    <x v="110"/>
    <n v="9406573535"/>
    <s v="KUEHLER, STEPHEN A"/>
    <s v="P O BOX 608"/>
    <s v="KNOX CITY"/>
    <s v="TX"/>
    <s v="79529"/>
    <s v="Critical Access Hospital, Diagnostic X-ray, Emergency Department, Lab Services, Medical, Non Profit, Special Hospital"/>
    <n v="2"/>
    <n v="23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KPC PROMISE HOSPITAL OF AMARILLO"/>
    <n v="100577"/>
    <s v="452060"/>
    <s v="01/31/2025"/>
    <s v="01/27/2023"/>
    <s v="1540 RESEARCH ST"/>
    <s v="AMARILLO"/>
    <s v="TX"/>
    <n v="79124"/>
    <x v="28"/>
    <n v="8066398670"/>
    <s v="CLEVELAND, AUSTIN"/>
    <s v="900 N FEDERAL HWY SUITE 350"/>
    <s v="BOCA RATON"/>
    <s v="FL"/>
    <s v="33432"/>
    <s v="Diagnostic X-ray, Emergency Treatment, ESRD-Acute Services, For Profit, Joint Commission, Lab Services, Long-Term Acute Care, Medical, Special Hospital"/>
    <n v="10"/>
    <n v="44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Special Hospital"/>
    <s v="No"/>
  </r>
  <r>
    <s v="KPC PROMISE HOSPITAL OF DALLAS"/>
    <n v="100480"/>
    <s v="452067"/>
    <s v="06/30/2025"/>
    <s v="06/14/2019"/>
    <s v="7955 HARRY HINES BOULEVARD"/>
    <s v="DALLAS"/>
    <s v="TX"/>
    <n v="75235"/>
    <x v="2"/>
    <n v="2146370000"/>
    <s v="BAILEY, RACHEL"/>
    <s v="7955 HARRY HINES BOULEVARD"/>
    <s v="DALLAS"/>
    <s v="TX"/>
    <s v="75235"/>
    <s v="Diagnostic X-ray, Emergency Treatment, ESRD-Acute Services, For Profit, Joint Commission, Lab Services, Long-Term Acute Care, Medical, Physician Owned, Special Hospital"/>
    <n v="0"/>
    <n v="66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Physician Owned, Special Hospital"/>
    <s v="No"/>
  </r>
  <r>
    <s v="KPC PROMISE HOSPITAL OF WICHITA FALLS"/>
    <n v="100484"/>
    <s v="452068"/>
    <s v="06/30/2025"/>
    <s v="06/14/2019"/>
    <s v="1103 GRACE STREET"/>
    <s v="WICHITA FALLS"/>
    <s v="TX"/>
    <n v="76301"/>
    <x v="83"/>
    <n v="9402139370"/>
    <s v="BAILEY, RACHEL"/>
    <s v="1103 GRACE STREET"/>
    <s v="WICHITA FALLS"/>
    <s v="TX"/>
    <s v="76301"/>
    <s v="Diagnostic X-ray, Emergency Treatment, For Profit, Joint Commission, Lab Services, Long-Term Acute Care, Medical, Physician Owned, Special Hospital"/>
    <n v="0"/>
    <n v="31"/>
    <n v="0"/>
    <n v="0"/>
    <n v="0"/>
    <n v="0"/>
    <n v="0"/>
    <n v="0"/>
    <n v="0"/>
    <n v="0"/>
    <n v="0"/>
    <n v="0"/>
    <n v="0"/>
    <n v="0"/>
    <s v="Diagnostic X-ray, Emergency Treatment, "/>
    <s v=", Joint Commission, Lab Services, Long-Term Acute Care, Medical, Physician Owned, Special Hospital"/>
    <s v="No"/>
  </r>
  <r>
    <s v="KYLE ER &amp; HOSPITAL"/>
    <n v="100458"/>
    <n v="0"/>
    <s v="03/31/2025"/>
    <s v="03/06/2019"/>
    <s v="5615 KYLE CENTER DR"/>
    <s v="KYLE"/>
    <s v="TX"/>
    <n v="78640"/>
    <x v="10"/>
    <n v="7136600557"/>
    <s v="VO, TOM"/>
    <s v="6030 S RICE AVE SUITE C"/>
    <s v="HOUSTON"/>
    <s v="TX"/>
    <s v="77081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LAKE GRANBURY MEDICAL CENTER"/>
    <n v="424"/>
    <s v="450596"/>
    <s v="12/31/2023"/>
    <s v="03/01/1976"/>
    <s v="1310 PALUXY ROAD"/>
    <s v="GRANBURY"/>
    <s v="TX"/>
    <n v="76048"/>
    <x v="111"/>
    <n v="8175732273"/>
    <s v="JUNKINS, CURT"/>
    <s v="1310 PALUXY ROAD"/>
    <s v="GRANBURY"/>
    <s v="TX"/>
    <s v="76048"/>
    <s v="Diagnostic X-ray, Emergency Department, ESRD-Acute Services, For Profit, General Hospital, Lab Services, Obstetrics, Surgery"/>
    <n v="19"/>
    <n v="46"/>
    <n v="0"/>
    <n v="5"/>
    <n v="0"/>
    <n v="3"/>
    <n v="0"/>
    <n v="0"/>
    <n v="0"/>
    <n v="0"/>
    <n v="0"/>
    <n v="0"/>
    <n v="0"/>
    <n v="0"/>
    <s v="Diagnostic X-ray, Emergency Department, ESRD-Acute Services, "/>
    <s v=", General Hospital, Lab Services, Obstetrics, Surgery"/>
    <s v="No"/>
  </r>
  <r>
    <s v="LAKE TRAVIS ER LLC"/>
    <n v="100419"/>
    <n v="0"/>
    <s v="02/29/2024"/>
    <s v="02/07/2018"/>
    <s v="5012 N FM 620 RD"/>
    <s v="AUSTIN"/>
    <s v="TX"/>
    <n v="78732"/>
    <x v="6"/>
    <n v="5122602732"/>
    <s v="HIGGINS, HENRY"/>
    <s v="1464 E WHITESTONE BLVD SUITE 1101"/>
    <s v="CEDAR PARK"/>
    <s v="TX"/>
    <s v="78613"/>
    <s v="Diagnostic X-ray, Emergency Department, For Profit, Joint Commission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Joint Commission, Lab Services, Medical, Physician Owned, Special Hospital"/>
    <s v="No"/>
  </r>
  <r>
    <s v="LAMB HEALTHCARE CENTER"/>
    <n v="217"/>
    <s v="450698"/>
    <s v="07/31/2024"/>
    <s v="08/01/1979"/>
    <s v="1500 SOUTH SUNSET"/>
    <s v="LITTLEFIELD"/>
    <s v="TX"/>
    <n v="79339"/>
    <x v="112"/>
    <n v="8063856411"/>
    <s v="KLEIN, CINDY"/>
    <s v="1500 SOUTH SUNSET"/>
    <s v="LITTLEFIELD"/>
    <s v="TX"/>
    <s v="79339"/>
    <s v="Diagnostic X-ray, Emergency Department, General Hospital, Lab Services, Non Profit, Obstetrics, Surgery"/>
    <n v="0"/>
    <n v="75"/>
    <n v="0"/>
    <n v="0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LAREDO MEDICAL CENTER"/>
    <n v="207"/>
    <s v="450029"/>
    <s v="09/30/2024"/>
    <s v="01/01/1960"/>
    <s v="1700 EAST SAUNDERS STREET"/>
    <s v="LAREDO"/>
    <s v="TX"/>
    <n v="78041"/>
    <x v="80"/>
    <n v="9567965000"/>
    <s v="LEAL, JORGE E"/>
    <s v="P O DRAWER 2068"/>
    <s v="LAREDO"/>
    <s v="TX"/>
    <s v="78044"/>
    <s v="Diagnostic X-ray, Emergency Department, ESRD-Acute Services, For Profit, General Hospital, Lab Services, Obstetrics, Pediatric - 15+ beds, Skilled Nursing Facility, Surgery"/>
    <n v="42"/>
    <n v="186"/>
    <n v="17"/>
    <n v="34"/>
    <n v="0"/>
    <n v="0"/>
    <n v="29"/>
    <n v="0"/>
    <n v="18"/>
    <n v="0"/>
    <n v="0"/>
    <n v="0"/>
    <n v="0"/>
    <n v="0"/>
    <s v="Diagnostic X-ray, Emergency Department, ESRD-Acute Services, "/>
    <s v=", General Hospital, Lab Services, Obstetrics, Pediatric - 15+ beds, Skilled Nursing Facility, Surgery"/>
    <s v="No"/>
  </r>
  <r>
    <s v="LAREDO REHABILITATION HOSPITAL"/>
    <n v="100287"/>
    <s v="673059"/>
    <s v="01/31/2025"/>
    <s v="01/16/2015"/>
    <s v="2005 A BUSTAMANTE STREET"/>
    <s v="LAREDO"/>
    <s v="TX"/>
    <n v="78041"/>
    <x v="80"/>
    <n v="9567648555"/>
    <s v="HUANG, HANNA"/>
    <s v="2005 A BUSTAMANTE STREET"/>
    <s v="LAREDO"/>
    <s v="TX"/>
    <s v="78041"/>
    <s v="Comprehensive Medical Rehabilitation, Diagnostic X-ray, Emergency Treatment, For Profit, Hospital within a Hospital, Joint Commission, Lab Services, Special Hospital"/>
    <n v="0"/>
    <n v="0"/>
    <n v="0"/>
    <n v="0"/>
    <n v="0"/>
    <n v="0"/>
    <n v="0"/>
    <n v="0"/>
    <n v="0"/>
    <n v="21"/>
    <n v="0"/>
    <n v="0"/>
    <n v="0"/>
    <n v="0"/>
    <s v="Comprehensive Medical Rehabilitation, Diagnostic X-ray, Emergency Treatment, "/>
    <s v=", Hospital within a Hospital, Joint Commission, Lab Services, Special Hospital"/>
    <s v="No"/>
  </r>
  <r>
    <s v="LAREDO SPECIALTY HOSPITAL"/>
    <n v="8363"/>
    <s v="452096"/>
    <s v="05/31/2024"/>
    <s v="05/11/2006"/>
    <s v="2005 BUSTAMANTE ST"/>
    <s v="LAREDO"/>
    <s v="TX"/>
    <n v="78041"/>
    <x v="80"/>
    <n v="9567535353"/>
    <s v="HUANG, HANNA"/>
    <s v="2005 BUSTAMANTE ST"/>
    <s v="LAREDO"/>
    <s v="TX"/>
    <s v="78041"/>
    <s v="Diagnostic X-ray, Emergency Treatment, ESRD-Acute Services, For Profit, Joint Commission, Lab Services, Long-Term Acute Care, Medical, Special Hospital"/>
    <n v="6"/>
    <n v="34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Special Hospital"/>
    <s v="No"/>
  </r>
  <r>
    <s v="LAS PALMAS DEL SOL REHABILITATION HOSPITAL EAST"/>
    <n v="180"/>
    <s v="450107"/>
    <s v="06/30/2025"/>
    <s v="11/30/2021"/>
    <s v="1395 GEORGE DIETER DRIVE"/>
    <s v="EL PASO"/>
    <s v="TX"/>
    <n v="79936"/>
    <x v="77"/>
    <n v="9155959000"/>
    <s v="HUFFSTUTLER, DAVID"/>
    <s v="10301 GATEWAY WEST BLVD"/>
    <s v="EL PASO"/>
    <s v="TX"/>
    <s v="79925"/>
    <s v="Comprehensive Medical Rehabilitation, Diagnostic X-ray, Emergency Treatment, ESRD-Acute Services, For Profit, Joint Commission, Lab Services, Multi-Location, Special Hospital"/>
    <n v="0"/>
    <n v="0"/>
    <n v="0"/>
    <n v="0"/>
    <n v="0"/>
    <n v="0"/>
    <n v="0"/>
    <n v="0"/>
    <n v="0"/>
    <n v="41"/>
    <n v="0"/>
    <n v="0"/>
    <n v="0"/>
    <n v="0"/>
    <s v="Comprehensive Medical Rehabilitation, Diagnostic X-ray, Emergency Treatment, ESRD-Acute Services, "/>
    <s v=", Joint Commission, Lab Services, Multi-Location, Special Hospital"/>
    <s v="No"/>
  </r>
  <r>
    <s v="LAS PALMAS MEDICAL CENTER A CAMPUS OF LPDS HEALTHCARE"/>
    <n v="180"/>
    <s v="450107"/>
    <s v="06/30/2025"/>
    <s v="09/12/1964"/>
    <s v="1801 NORTH OREGON STREET"/>
    <s v="EL PASO"/>
    <s v="TX"/>
    <n v="79902"/>
    <x v="77"/>
    <n v="9155211776"/>
    <s v="HUFFSTUTLER, C DAVID"/>
    <s v="1801 NORTH OREGON STREET"/>
    <s v="EL PASO"/>
    <s v="TX"/>
    <s v="79902"/>
    <s v="Diagnostic X-ray, Emergency Department, ESRD-Acute Services, For Profit, General Hospital, Joint Commission, Lab Services, Obstetrics, Pediatric - 15+ beds, Surgery"/>
    <n v="34"/>
    <n v="164"/>
    <n v="35"/>
    <n v="24"/>
    <n v="0"/>
    <n v="10"/>
    <n v="29"/>
    <n v="0"/>
    <n v="0"/>
    <n v="0"/>
    <n v="0"/>
    <n v="0"/>
    <n v="0"/>
    <n v="0"/>
    <s v="Diagnostic X-ray, Emergency Department, ESRD-Acute Services, "/>
    <s v=", General Hospital, Joint Commission, Lab Services, Obstetrics, Pediatric - 15+ beds, Surgery"/>
    <s v="No"/>
  </r>
  <r>
    <s v="LAS PALMAS REHABILITATION HOSPITAL A CAMPUS OF LPDS HEALTHCARE"/>
    <n v="180"/>
    <s v="450107"/>
    <s v="06/30/2025"/>
    <s v="11/17/2003"/>
    <s v="300 WAYMORE"/>
    <s v="EL PASO"/>
    <s v="TX"/>
    <n v="79902"/>
    <x v="77"/>
    <n v="9155772600"/>
    <s v="HUFSTUTLER, C DAVID"/>
    <s v="1801 NORTH OREGON STREET"/>
    <s v="EL PASO"/>
    <s v="TX"/>
    <s v="79902"/>
    <s v="Comprehensive Rehab Services, Diagnostic X-ray, Emergency Treatment, ESRD-Acute Services, For Profit, Joint Commission, Lab Services, Multi-Location, Special Hospital"/>
    <n v="0"/>
    <n v="0"/>
    <n v="0"/>
    <n v="0"/>
    <n v="0"/>
    <n v="0"/>
    <n v="0"/>
    <n v="0"/>
    <n v="0"/>
    <n v="31"/>
    <n v="0"/>
    <n v="0"/>
    <n v="0"/>
    <n v="0"/>
    <s v="Comprehensive Rehab Services, Diagnostic X-ray, Emergency Treatment, ESRD-Acute Services, "/>
    <s v=", Joint Commission, Lab Services, Multi-Location, Special Hospital"/>
    <s v="No"/>
  </r>
  <r>
    <s v="LAVACA MEDICAL CENTER"/>
    <n v="527"/>
    <s v="451376"/>
    <s v="12/31/2023"/>
    <s v="02/01/1977"/>
    <s v="1400 NORTH TEXANA STREET"/>
    <s v="HALLETTSVILLE"/>
    <s v="TX"/>
    <n v="77964"/>
    <x v="113"/>
    <n v="3617983671"/>
    <s v="BOWEN, JACK STEPHEN"/>
    <s v="1400 NORTH TEXANA STREET"/>
    <s v="HALLETTSVILLE"/>
    <s v="TX"/>
    <s v="77964"/>
    <s v="Critical Access Hospital, Diagnostic X-ray, Emergency Department, General Hospital, Lab Services, Non Profit, Surgery"/>
    <n v="3"/>
    <n v="22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LEGENT NORTH HOUSTON SURGICAL HOSPITAL"/>
    <n v="100555"/>
    <n v="0"/>
    <s v="12/31/2023"/>
    <s v="12/30/2021"/>
    <s v="24429 TOMBALL PARKWAY"/>
    <s v="TOMBALL"/>
    <s v="TX"/>
    <n v="77375"/>
    <x v="1"/>
    <n v="3467660880"/>
    <s v="BEDDINGFIELD, KATHLEEN"/>
    <s v="24429 TOMBALL PARKWAY"/>
    <s v="TOMBALL"/>
    <s v="TX"/>
    <s v="77375"/>
    <s v="Diagnostic X-ray, Emergency Department Waiver, Emergency Treatment, For Profit, General Hospital, Lab Services, Physician Owned, Surgery"/>
    <n v="0"/>
    <n v="8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Lab Services, Physician Owned, Surgery"/>
    <s v="No"/>
  </r>
  <r>
    <s v="LEGENT ORTHOPEDIC + SPINE"/>
    <n v="100324"/>
    <s v="670112"/>
    <s v="08/31/2025"/>
    <s v="08/31/2015"/>
    <s v="5330 NORTH LOOP 1604 WEST"/>
    <s v="SAN ANTONIO"/>
    <s v="TX"/>
    <n v="78249"/>
    <x v="17"/>
    <n v="2108778000"/>
    <s v="LEBLANC, TERRI"/>
    <s v="5330 NORTH LOOP 1604 WEST"/>
    <s v="SAN ANTONIO"/>
    <s v="TX"/>
    <s v="78249"/>
    <s v="Diagnostic X-ray, Emergency Department, For Profit, General Hospital, Lab Services, Surgery"/>
    <n v="0"/>
    <n v="21"/>
    <n v="0"/>
    <n v="0"/>
    <n v="0"/>
    <n v="0"/>
    <n v="0"/>
    <n v="0"/>
    <n v="0"/>
    <n v="0"/>
    <n v="0"/>
    <n v="4"/>
    <n v="0"/>
    <n v="0"/>
    <s v="Diagnostic X-ray, Emergency Department, "/>
    <s v=", General Hospital, Lab Services, Surgery"/>
    <s v="No"/>
  </r>
  <r>
    <s v="LEGENT ORTHOPEDIC HOSPITAL"/>
    <n v="8742"/>
    <s v="670265"/>
    <s v="01/31/2025"/>
    <s v="08/19/2019"/>
    <s v="1401 E TRINITY MILLS RD"/>
    <s v="CARROLLTON"/>
    <s v="TX"/>
    <n v="75006"/>
    <x v="2"/>
    <n v="9728100700"/>
    <s v="SCHMITZ, BRITTANI"/>
    <s v="1401 E TRINITY MILLS RD"/>
    <s v="CARROLLTON"/>
    <s v="TX"/>
    <s v="75006"/>
    <s v="Diagnostic X-ray, Emergency Department, For Profit, General Hospital, Lab Services, Surgery"/>
    <n v="4"/>
    <n v="18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Surgery"/>
    <s v="No"/>
  </r>
  <r>
    <s v="LEGENT SURGICAL HOSPITAL PLANO"/>
    <n v="100224"/>
    <n v="0"/>
    <s v="11/30/2023"/>
    <s v="11/06/2013"/>
    <s v="4100 MAPLESHADE LANE"/>
    <s v="PLANO"/>
    <s v="TX"/>
    <n v="75075"/>
    <x v="20"/>
    <n v="9722651050"/>
    <s v="JAMES, BRITTANI"/>
    <s v="4100 MAPLESHADE LANE"/>
    <s v="PLANO"/>
    <s v="TX"/>
    <s v="75075"/>
    <s v="Diagnostic X-ray, Emergency Department, Emergency Department Waiver, For Profit, General Hospital, Joint Commission, Lab Services, Physician Owned, Surgery"/>
    <n v="0"/>
    <n v="7"/>
    <n v="0"/>
    <n v="0"/>
    <n v="0"/>
    <n v="0"/>
    <n v="0"/>
    <n v="0"/>
    <n v="0"/>
    <n v="0"/>
    <n v="0"/>
    <n v="0"/>
    <n v="0"/>
    <n v="0"/>
    <s v="Diagnostic X-ray, Emergency Department, Emergency Department Waiver, "/>
    <s v=", General Hospital, Joint Commission, Lab Services, Physician Owned, Surgery"/>
    <s v="No"/>
  </r>
  <r>
    <s v="LIBERTY DAYTON REGIONAL MEDICAL CENTER"/>
    <n v="100300"/>
    <s v="451375"/>
    <s v="09/30/2024"/>
    <s v="10/01/2014"/>
    <s v="1353 NORTH TRAVIS"/>
    <s v="LIBERTY"/>
    <s v="TX"/>
    <n v="77575"/>
    <x v="114"/>
    <n v="9363367316"/>
    <s v="CAMPBELL, RHONDA"/>
    <s v="1353 NORTH TRAVIS"/>
    <s v="LIBERTY"/>
    <s v="TX"/>
    <s v="77575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LIFECARE HOSPITALS OF FT WORTH"/>
    <n v="100502"/>
    <s v="452044"/>
    <s v="09/30/2025"/>
    <s v="09/30/2019"/>
    <s v="6201 OVERTON RIDGE BOULEVARD"/>
    <s v="FORT WORTH"/>
    <s v="TX"/>
    <n v="76132"/>
    <x v="19"/>
    <n v="8173706078"/>
    <s v="LEBLANC, CHRIS"/>
    <s v="6201 OVERTON RIDGE BOULEVARD"/>
    <s v="FORT WORTH"/>
    <s v="TX"/>
    <s v="76132"/>
    <s v="Diagnostic X-ray, Emergency Treatment, ESRD-Acute Services, For Profit, Joint Commission, Lab Services, Long-Term Acute Care, Medical, Multi-Location, Special Hospital"/>
    <n v="10"/>
    <n v="70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Multi-Location, Special Hospital"/>
    <s v="No"/>
  </r>
  <r>
    <s v="LIFECARE HOSPITALS OF NORTH TEXAS - DALLAS"/>
    <n v="100502"/>
    <s v="452044"/>
    <s v="09/30/2025"/>
    <s v="09/30/2019"/>
    <s v="1950 RECORD CROSSING ROAD"/>
    <s v="DALLAS"/>
    <s v="TX"/>
    <n v="75235"/>
    <x v="2"/>
    <n v="2146409600"/>
    <s v="LEBLANC, CHRIS"/>
    <s v="1950 RECORD CROSSING ROAD"/>
    <s v="DALLAS"/>
    <s v="TX"/>
    <s v="75235"/>
    <s v="Diagnostic X-ray, Emergency Treatment, ESRD-Acute Services, For Profit, Joint Commission, Lab Services, Long-Term Acute Care, Medical, Special Hospital"/>
    <n v="6"/>
    <n v="54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Special Hospital"/>
    <s v="No"/>
  </r>
  <r>
    <s v="LIFECARE HOSPITALS OF PLANO"/>
    <n v="100502"/>
    <s v="452044"/>
    <s v="09/30/2025"/>
    <s v="09/30/2019"/>
    <s v="6800 PRESTON ROAD"/>
    <s v="PLANO"/>
    <s v="TX"/>
    <n v="75024"/>
    <x v="20"/>
    <n v="2144738822"/>
    <s v="LEBLANC, CHRIS"/>
    <s v="6800 PRESTON ROAD"/>
    <s v="PLANO"/>
    <s v="TX"/>
    <s v="75024"/>
    <s v="Diagnostic X-ray, Emergency Treatment, ESRD-Acute Services, For Profit, Joint Commission, Lab Services, Long-Term Acute Care, Medical, Multi-Location, Special Hospital"/>
    <n v="0"/>
    <n v="66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Multi-Location, Special Hospital"/>
    <s v="No"/>
  </r>
  <r>
    <s v="LILLIAN M HUDSPETH MEMORIAL HOSPITAL"/>
    <n v="147"/>
    <s v="451324"/>
    <s v="12/31/2024"/>
    <s v="01/01/1960"/>
    <s v="308 HUDSPETH AVENUE"/>
    <s v="SONORA"/>
    <s v="TX"/>
    <n v="76950"/>
    <x v="115"/>
    <n v="3253872521"/>
    <s v="SMITH, STEPHEN"/>
    <s v="308 HUDSPETH"/>
    <s v="SONORA"/>
    <s v="TX"/>
    <s v="76950"/>
    <s v="Critical Access Hospital, Diagnostic X-ray, Emergency Department, Lab Services, Medical, Non Profit, Pending Action, Special Hospital"/>
    <n v="0"/>
    <n v="12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Pending Action, Special Hospital"/>
    <m/>
    <s v="Yes"/>
  </r>
  <r>
    <s v="LIMESTONE MEDICAL CENTER"/>
    <n v="52"/>
    <s v="451303"/>
    <s v="02/28/2025"/>
    <s v="02/23/1973"/>
    <s v="701 MCCLINTIC"/>
    <s v="GROESBECK"/>
    <s v="TX"/>
    <n v="76642"/>
    <x v="116"/>
    <n v="2547293281"/>
    <s v="PRICE, LARRY"/>
    <s v="701 MCCLINTIC"/>
    <s v="GROESBECK"/>
    <s v="TX"/>
    <s v="76642"/>
    <s v="Critical Access Hospital, Diagnostic X-ray, Emergency Department, Lab Services, Medical, Non Profit, Pending Action, Special Hospital"/>
    <n v="0"/>
    <n v="20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Pending Action, Special Hospital"/>
    <m/>
    <s v="Yes"/>
  </r>
  <r>
    <s v="LONGVIEW REGIONAL MEDICAL CENTER"/>
    <n v="525"/>
    <s v="450702"/>
    <s v="01/31/2024"/>
    <s v="06/01/1980"/>
    <s v="2901 NORTH FOURTH STREET"/>
    <s v="LONGVIEW"/>
    <s v="TX"/>
    <n v="75605"/>
    <x v="42"/>
    <n v="9037581818"/>
    <s v="GORDON, STEVE"/>
    <s v="PO BOX 14000"/>
    <s v="LONGVIEW"/>
    <s v="TX"/>
    <s v="75607"/>
    <s v="Comprehensive Medical Rehabilitation, Diagnostic X-ray, Emergency Department, ESRD-Acute Services, For Profit, General Hospital, Lab Services, Obstetrics, Surgery"/>
    <n v="24"/>
    <n v="151"/>
    <n v="21"/>
    <n v="17"/>
    <n v="0"/>
    <n v="0"/>
    <n v="0"/>
    <n v="0"/>
    <n v="0"/>
    <n v="11"/>
    <n v="0"/>
    <n v="0"/>
    <n v="0"/>
    <n v="0"/>
    <s v="Comprehensive Medical Rehabilitation, Diagnostic X-ray, Emergency Department, ESRD-Acute Services, "/>
    <s v=", General Hospital, Lab Services, Obstetrics, Surgery"/>
    <s v="No"/>
  </r>
  <r>
    <s v="LONGVIEW REHABILITATION HOSPITAL"/>
    <n v="100593"/>
    <s v="673073"/>
    <s v="02/28/2025"/>
    <s v="03/01/2023"/>
    <s v="701 E LOOP 281"/>
    <s v="LONGVIEW"/>
    <s v="TX"/>
    <n v="75605"/>
    <x v="42"/>
    <n v="4302404600"/>
    <s v="BAILEY, RUSSELL"/>
    <s v="701 E LOOP 281"/>
    <s v="LONGVIEW"/>
    <s v="TX"/>
    <s v="75605"/>
    <s v="Comprehensive Medical Rehabilitation, Ctr for Improvement in HealthcareQuality, Diagnostic X-ray, Emergency Treatment, For Profit, Lab Services, Special Hospital"/>
    <n v="0"/>
    <n v="0"/>
    <n v="0"/>
    <n v="0"/>
    <n v="0"/>
    <n v="0"/>
    <n v="0"/>
    <n v="0"/>
    <n v="0"/>
    <n v="36"/>
    <n v="0"/>
    <n v="0"/>
    <n v="0"/>
    <n v="0"/>
    <s v="Comprehensive Medical Rehabilitation, Ctr for Improvement in HealthcareQuality, Diagnostic X-ray, Emergency Treatment, "/>
    <s v=", Lab Services, Special Hospital"/>
    <s v="No"/>
  </r>
  <r>
    <s v="LUBBOCK HEART &amp; SURGICAL HOSPITAL"/>
    <n v="100158"/>
    <s v="450876"/>
    <s v="06/30/2024"/>
    <s v="06/20/2012"/>
    <s v="4810 NORTH LOOP 289"/>
    <s v="LUBBOCK"/>
    <s v="TX"/>
    <n v="79416"/>
    <x v="69"/>
    <n v="8066877777"/>
    <s v="ACOSTA-CRUZ, MARIDEL"/>
    <s v="4810 NORTH LOOP 289"/>
    <s v="LUBBOCK"/>
    <s v="TX"/>
    <s v="79416"/>
    <s v="Diagnostic X-ray, Emergency Department, For Profit, General Hospital, Lab Services, Physician Owned, Surgery"/>
    <n v="15"/>
    <n v="58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LUMBERTON HOSPITAL LLC"/>
    <n v="100499"/>
    <s v="670134"/>
    <s v="12/31/2023"/>
    <s v="12/13/2019"/>
    <s v="220 BLANCO STREET"/>
    <s v="LUMBERTON"/>
    <s v="TX"/>
    <n v="77657"/>
    <x v="117"/>
    <n v="4092270520"/>
    <s v="MORENO, BRANDON"/>
    <s v="220 BLANCO STREET"/>
    <s v="LUMBERTON"/>
    <s v="TX"/>
    <s v="77657"/>
    <s v="Diagnostic X-ray, Emergency Department, For Profit, Lab Services, Medical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Special Hospital"/>
    <s v="No"/>
  </r>
  <r>
    <s v="LYNN COUNTY HOSPITAL DISTRICT"/>
    <n v="192"/>
    <s v="451351"/>
    <s v="07/31/2025"/>
    <s v="01/04/1971"/>
    <s v="2600 LOCKWOOD"/>
    <s v="TAHOKA"/>
    <s v="TX"/>
    <n v="79373"/>
    <x v="118"/>
    <n v="8069984533"/>
    <s v="RICHBURG, MELANIE"/>
    <s v="P O BOX 1310"/>
    <s v="TAHOKA"/>
    <s v="TX"/>
    <s v="79373"/>
    <s v="Critical Access Hospital, Diagnostic X-ray, Emergency Department, Lab Services, Medical, Non Profit, Special Hospital"/>
    <n v="0"/>
    <n v="2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MARTIN COUNTY HOSPITAL DISTRICT"/>
    <n v="100145"/>
    <s v="451333"/>
    <s v="04/30/2024"/>
    <s v="04/23/2012"/>
    <s v="600 EAST I 20"/>
    <s v="STANTON"/>
    <s v="TX"/>
    <n v="79782"/>
    <x v="119"/>
    <n v="4326073204"/>
    <s v="COOKE, NANCY"/>
    <s v="PO BOX 640"/>
    <s v="STANTON"/>
    <s v="TX"/>
    <s v="79782"/>
    <s v="Critical Access Hospital, Diagnostic X-ray, Emergency Department, General Hospital, Lab Services, Non Profit, Surgery"/>
    <n v="0"/>
    <n v="18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MATAGORDA REGIONAL MEDICAL CENTER"/>
    <n v="100019"/>
    <s v="450465"/>
    <s v="07/31/2025"/>
    <s v="07/20/2009"/>
    <s v="104 7TH STREET"/>
    <s v="BAY CITY"/>
    <s v="TX"/>
    <n v="77414"/>
    <x v="120"/>
    <n v="9792456383"/>
    <s v="ROBICHEAUX, JAMES WARREN"/>
    <s v="104 7TH STREET"/>
    <s v="BAY CITY"/>
    <s v="TX"/>
    <s v="77414"/>
    <s v="Diagnostic X-ray, Emergency Department, ESRD-Acute Services, General Hospital, Joint Commission, Lab Services, Non Profit, Obstetrics, Surgery"/>
    <n v="6"/>
    <n v="30"/>
    <n v="0"/>
    <n v="6"/>
    <n v="0"/>
    <n v="4"/>
    <n v="0"/>
    <n v="12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MAYHILL HOSPITAL"/>
    <n v="100088"/>
    <s v="670010"/>
    <s v="01/31/2025"/>
    <s v="01/13/2011"/>
    <s v="2809 MAYHILL ROAD SOUTH"/>
    <s v="DENTON"/>
    <s v="TX"/>
    <n v="76208"/>
    <x v="0"/>
    <n v="9402393000"/>
    <s v="DOHERTY, HOLLY"/>
    <s v="2809 MAYHILL ROAD SOUTH"/>
    <s v="DENTON"/>
    <s v="TX"/>
    <s v="76208"/>
    <s v="Chemical Dependency Out Patient, Diagnostic X-ray, Emergency Treatment, For Profit, Joint Commission, Lab Services, Medical, Mental Health Services, Special Hospital"/>
    <n v="0"/>
    <n v="4"/>
    <n v="0"/>
    <n v="0"/>
    <n v="0"/>
    <n v="0"/>
    <n v="0"/>
    <n v="55"/>
    <n v="0"/>
    <n v="0"/>
    <n v="0"/>
    <n v="0"/>
    <n v="0"/>
    <n v="0"/>
    <s v="Chemical Dependency Out Patient, Diagnostic X-ray, Emergency Treatment, "/>
    <s v=", Joint Commission, Lab Services, Medical, Mental Health Services, Special Hospital"/>
    <s v="No"/>
  </r>
  <r>
    <s v="MCCAMEY HOSPITAL"/>
    <n v="240"/>
    <s v="451309"/>
    <s v="05/31/2025"/>
    <s v="06/01/1967"/>
    <s v="2500 HIGHWAY 305 SOUTH"/>
    <s v="MCCAMEY"/>
    <s v="TX"/>
    <n v="79752"/>
    <x v="121"/>
    <n v="4326528626"/>
    <s v="RAMIREZ, JAIME"/>
    <s v="P O BOX 1200"/>
    <s v="MCCAMEY"/>
    <s v="TX"/>
    <s v="79752"/>
    <s v="Critical Access Hospital, Diagnostic X-ray, Emergency Department, Lab Services, Medical, Non Profit, Special Hospital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MEDICAL ARTS HOSPITAL"/>
    <n v="100011"/>
    <s v="450489"/>
    <s v="05/31/2025"/>
    <s v="05/13/2009"/>
    <s v="2200 NORTH BRYAN AVENUE"/>
    <s v="LAMESA"/>
    <s v="TX"/>
    <n v="79331"/>
    <x v="122"/>
    <n v="8068722183"/>
    <s v="OLIVAREZ, FREDDY"/>
    <s v="2200 NORTH BRYAN AVENUE"/>
    <s v="LAMESA"/>
    <s v="TX"/>
    <s v="79331"/>
    <s v="Diagnostic X-ray, Emergency Department, General Hospital, Lab Services, Non Profit, Surgery"/>
    <n v="0"/>
    <n v="21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MEDICAL CENTER HOSPITAL"/>
    <n v="181"/>
    <s v="450132"/>
    <s v="11/30/2024"/>
    <s v="01/01/1960"/>
    <s v="500 W 4TH ST"/>
    <s v="ODESSA"/>
    <s v="TX"/>
    <n v="79761"/>
    <x v="66"/>
    <n v="4326402413"/>
    <s v="TIPPIN, RUSSELL"/>
    <s v="P O DRAWER 7239 ATTN: ADMINISTRATION"/>
    <s v="ODESSA"/>
    <s v="TX"/>
    <s v="79760"/>
    <s v="Det Norske Veritas Healthcare, Diagnostic X-ray, Emergency Department, General Hospital, Lab Services, Non Profit, Obstetrics, Pediatric - 15+ beds, Surgery"/>
    <n v="40"/>
    <n v="277"/>
    <n v="30"/>
    <n v="30"/>
    <n v="0"/>
    <n v="0"/>
    <n v="25"/>
    <n v="0"/>
    <n v="0"/>
    <n v="0"/>
    <n v="0"/>
    <n v="0"/>
    <n v="0"/>
    <n v="0"/>
    <s v="Det Norske Veritas Healthcare, Diagnostic X-ray, Emergency Department, General Hospital, Lab Services, Non Profit, Obstetrics, Pediatric - 15+ beds, Surgery"/>
    <m/>
    <s v="Yes"/>
  </r>
  <r>
    <s v="MEDICAL CITY ALLIANCE"/>
    <n v="100288"/>
    <s v="670103"/>
    <s v="02/28/2025"/>
    <s v="02/05/2015"/>
    <s v="3101 N TARRANT PKWY"/>
    <s v="FORT WORTH"/>
    <s v="TX"/>
    <n v="76177"/>
    <x v="19"/>
    <n v="8176391100"/>
    <s v="WALLACE, GLENN"/>
    <s v="3101 N TARRANT PKWY"/>
    <s v="FORT WORTH"/>
    <s v="TX"/>
    <s v="76177"/>
    <s v="Diagnostic X-ray, Emergency Department, ESRD-Acute Services, For Profit, General Hospital, Joint Commission, Lab Services, Obstetrics, Surgery"/>
    <n v="8"/>
    <n v="56"/>
    <n v="8"/>
    <n v="17"/>
    <n v="0"/>
    <n v="10"/>
    <n v="0"/>
    <n v="0"/>
    <n v="0"/>
    <n v="0"/>
    <n v="0"/>
    <n v="0"/>
    <n v="0"/>
    <n v="0"/>
    <s v="Diagnostic X-ray, Emergency Department, ESRD-Acute Services, "/>
    <s v=", General Hospital, Joint Commission, Lab Services, Obstetrics, Surgery"/>
    <s v="No"/>
  </r>
  <r>
    <s v="MEDICAL CITY ARLINGTON"/>
    <n v="502"/>
    <s v="450675"/>
    <s v="05/31/2025"/>
    <s v="06/29/1964"/>
    <s v="3301 MATLOCK RD"/>
    <s v="ARLINGTON"/>
    <s v="TX"/>
    <n v="76015"/>
    <x v="19"/>
    <n v="8174653241"/>
    <s v="BARBARIN, LASHARNDRA"/>
    <s v="3301 MATLOCK RD"/>
    <s v="ARLINGTON"/>
    <s v="TX"/>
    <s v="76015"/>
    <s v="Comprehensive Medical Rehabilitation, Diagnostic X-ray, Emergency Department, ESRD-Acute Services, For Profit, General Hospital, Hospital Waiver, Joint Commission, Lab Services, Obstetrics, Surgery"/>
    <n v="52"/>
    <n v="254"/>
    <n v="35"/>
    <n v="53"/>
    <n v="20"/>
    <n v="0"/>
    <n v="0"/>
    <n v="0"/>
    <n v="0"/>
    <n v="16"/>
    <n v="1"/>
    <n v="0"/>
    <n v="0"/>
    <n v="0"/>
    <s v="Comprehensive Medical Rehabilitation, Diagnostic X-ray, Emergency Department, ESRD-Acute Services, "/>
    <s v=", General Hospital, Hospital Waiver, Joint Commission, Lab Services, Obstetrics, Surgery"/>
    <s v="No"/>
  </r>
  <r>
    <s v="MEDICAL CITY DALLAS HOSPITAL"/>
    <n v="340"/>
    <s v="450647"/>
    <s v="05/31/2025"/>
    <s v="09/26/1974"/>
    <s v="7777 FOREST LN"/>
    <s v="DALLAS"/>
    <s v="TX"/>
    <n v="75230"/>
    <x v="2"/>
    <n v="9725666000"/>
    <s v="MOWAN, CHRIS"/>
    <s v="7777 FOREST LN"/>
    <s v="DALLAS"/>
    <s v="TX"/>
    <s v="75230"/>
    <s v="Comprehensive Medical Rehabilitation, Diagnostic X-ray, Emergency Department, ESRD-Acute Services, For Profit, General Hospital, Joint Commission, Lab Services, Obstetrics, Pediatric - 15+ beds, Pending Action, Surgery"/>
    <n v="129"/>
    <n v="445"/>
    <n v="125"/>
    <n v="68"/>
    <n v="0"/>
    <n v="5"/>
    <n v="86"/>
    <n v="0"/>
    <n v="0"/>
    <n v="51"/>
    <n v="0"/>
    <n v="0"/>
    <n v="0"/>
    <n v="0"/>
    <s v="Comprehensive Medical Rehabilitation, Diagnostic X-ray, Emergency Department, ESRD-Acute Services, "/>
    <s v=", General Hospital, Joint Commission, Lab Services, Obstetrics, Pediatric - 15+ beds, Pending Action, Surgery"/>
    <s v="No"/>
  </r>
  <r>
    <s v="MEDICAL CITY DENTON"/>
    <n v="336"/>
    <s v="450634"/>
    <s v="05/31/2025"/>
    <s v="12/14/1973"/>
    <s v="3535 SOUTH I-35 EAST"/>
    <s v="DENTON"/>
    <s v="TX"/>
    <n v="76210"/>
    <x v="0"/>
    <n v="9403843535"/>
    <s v="EDGAR, STEVEN"/>
    <s v="3535 SOUTH I-35 EAST ATTN: ADMINISTRATION"/>
    <s v="DENTON"/>
    <s v="TX"/>
    <s v="76210"/>
    <s v="Diagnostic X-ray, Emergency Department, ESRD-Acute Services, For Profit, General Hospital, Joint Commission, Lab Services, Surgery"/>
    <n v="29"/>
    <n v="179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Joint Commission, Lab Services, Surgery"/>
    <s v="No"/>
  </r>
  <r>
    <s v="MEDICAL CITY FORT WORTH"/>
    <n v="477"/>
    <s v="450672"/>
    <s v="05/31/2024"/>
    <s v="06/02/1976"/>
    <s v="900 EIGHTH AVENUE"/>
    <s v="FORT WORTH"/>
    <s v="TX"/>
    <n v="76104"/>
    <x v="19"/>
    <n v="8173362100"/>
    <s v="HOOVER, JOHN"/>
    <s v="900 EIGHTH AVENUE"/>
    <s v="FORT WORTH"/>
    <s v="TX"/>
    <s v="76104"/>
    <s v="Comprehensive Medical Rehabilitation, Diagnostic X-ray, Emergency Department, ESRD-Acute Services, For Profit, General Hospital, Joint Commission, Lab Services, Surgery"/>
    <n v="68"/>
    <n v="292"/>
    <n v="0"/>
    <n v="0"/>
    <n v="0"/>
    <n v="0"/>
    <n v="0"/>
    <n v="0"/>
    <n v="0"/>
    <n v="18"/>
    <n v="0"/>
    <n v="0"/>
    <n v="0"/>
    <n v="0"/>
    <s v="Comprehensive Medical Rehabilitation, Diagnostic X-ray, Emergency Department, ESRD-Acute Services, "/>
    <s v=", General Hospital, Joint Commission, Lab Services, Surgery"/>
    <s v="No"/>
  </r>
  <r>
    <s v="MEDICAL CITY FRISCO A MEDICAL CENTER OF PLANO FACILITY"/>
    <n v="214"/>
    <s v="450651"/>
    <s v="05/31/2025"/>
    <s v="04/01/2016"/>
    <s v="5500 FRISCO SQUARE BLVD"/>
    <s v="FRISCO"/>
    <s v="TX"/>
    <n v="75034"/>
    <x v="20"/>
    <n v="2146180500"/>
    <s v="SIMS, JYRIC"/>
    <s v="3901 WEST 15TH STREET"/>
    <s v="PLANO"/>
    <s v="TX"/>
    <s v="75075"/>
    <s v="Diagnostic X-ray, Emergency Department, For Profit, General Hospital, Lab Services, Multi-Location, Obstetrics, Surgery"/>
    <n v="28"/>
    <n v="50"/>
    <n v="6"/>
    <n v="0"/>
    <n v="0"/>
    <n v="13"/>
    <n v="0"/>
    <n v="0"/>
    <n v="0"/>
    <n v="0"/>
    <n v="0"/>
    <n v="0"/>
    <n v="0"/>
    <n v="0"/>
    <s v="Diagnostic X-ray, Emergency Department, "/>
    <s v=", General Hospital, Lab Services, Multi-Location, Obstetrics, Surgery"/>
    <s v="No"/>
  </r>
  <r>
    <s v="MEDICAL CITY HEART &amp; SPINE HOSPITALS"/>
    <n v="340"/>
    <s v="450647"/>
    <s v="05/31/2025"/>
    <s v="09/12/2019"/>
    <s v="11970 NORTH CENTRAL EXPRESSWAY"/>
    <s v="DALLAS"/>
    <s v="TX"/>
    <n v="75243"/>
    <x v="2"/>
    <n v="9725666217"/>
    <s v="MOWAN, CHRIS"/>
    <s v="7777 FOREST LANE"/>
    <s v="DALLAS"/>
    <s v="TX"/>
    <s v="75230"/>
    <s v="Diagnostic X-ray, Emergency Department, For Profit, General Hospital, Joint Commission, Lab Services, Multi-Location, Surgery"/>
    <n v="15"/>
    <n v="72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Multi-Location, Surgery"/>
    <s v="No"/>
  </r>
  <r>
    <s v="MEDICAL CITY LAS COLINAS"/>
    <n v="814"/>
    <s v="450822"/>
    <s v="07/31/2025"/>
    <s v="07/08/1997"/>
    <s v="6800 N MACARTHUR BLVD"/>
    <s v="IRVING"/>
    <s v="TX"/>
    <n v="75039"/>
    <x v="2"/>
    <n v="9729692000"/>
    <s v="O&amp;apos;NEAL, JESSICA"/>
    <s v="6800 N MACARTHUR BLVD"/>
    <s v="IRVING"/>
    <s v="TX"/>
    <s v="75039"/>
    <s v="Diagnostic X-ray, Emergency Department, For Profit, General Hospital, Joint Commission, Lab Services, Obstetrics, Surgery"/>
    <n v="8"/>
    <n v="52"/>
    <n v="6"/>
    <n v="21"/>
    <n v="0"/>
    <n v="12"/>
    <n v="0"/>
    <n v="0"/>
    <n v="0"/>
    <n v="0"/>
    <n v="0"/>
    <n v="0"/>
    <n v="0"/>
    <n v="0"/>
    <s v="Diagnostic X-ray, Emergency Department, "/>
    <s v=", General Hospital, Joint Commission, Lab Services, Obstetrics, Surgery"/>
    <s v="No"/>
  </r>
  <r>
    <s v="MEDICAL CITY LEWISVILLE"/>
    <n v="394"/>
    <s v="450669"/>
    <s v="05/31/2025"/>
    <s v="02/28/1976"/>
    <s v="500 W MAIN ST"/>
    <s v="LEWISVILLE"/>
    <s v="TX"/>
    <n v="75057"/>
    <x v="0"/>
    <n v="4693702707"/>
    <s v="WALKER, JOHN"/>
    <s v="500 W MAIN ST"/>
    <s v="LEWISVILLE"/>
    <s v="TX"/>
    <s v="75057"/>
    <s v="Comprehensive Medical Rehabilitation, Diagnostic X-ray, Emergency Department, ESRD-Acute Services, For Profit, General Hospital, Joint Commission, Lab Services, Obstetrics, Surgery"/>
    <n v="20"/>
    <n v="104"/>
    <n v="16"/>
    <n v="28"/>
    <n v="0"/>
    <n v="0"/>
    <n v="0"/>
    <n v="0"/>
    <n v="0"/>
    <n v="18"/>
    <n v="0"/>
    <n v="0"/>
    <n v="0"/>
    <n v="0"/>
    <s v="Comprehensive Medical Rehabilitation, Diagnostic X-ray, Emergency Department, ESRD-Acute Services, "/>
    <s v=", General Hospital, Joint Commission, Lab Services, Obstetrics, Surgery"/>
    <s v="No"/>
  </r>
  <r>
    <s v="MEDICAL CITY MCKINNEY"/>
    <n v="246"/>
    <s v="450403"/>
    <s v="05/31/2025"/>
    <s v="01/01/1960"/>
    <s v="4500 MEDICAL CENTER DR"/>
    <s v="MCKINNEY"/>
    <s v="TX"/>
    <n v="75069"/>
    <x v="20"/>
    <n v="9725478001"/>
    <s v="LYNCH, ERNEST"/>
    <s v="4500 MEDICAL CENTER DR"/>
    <s v="MCKINNEY"/>
    <s v="TX"/>
    <s v="75069"/>
    <s v="Comprehensive Medical Rehabilitation, Diagnostic X-ray, Emergency Department, ESRD-Acute Services, For Profit, General Hospital, Joint Commission, Lab Services, Mental Health Services, Obstetrics, Surgery"/>
    <n v="16"/>
    <n v="149"/>
    <n v="7"/>
    <n v="13"/>
    <n v="0"/>
    <n v="0"/>
    <n v="0"/>
    <n v="80"/>
    <n v="0"/>
    <n v="20"/>
    <n v="0"/>
    <n v="0"/>
    <n v="0"/>
    <n v="0"/>
    <s v="Comprehensive Medical Rehabilitation, Diagnostic X-ray, Emergency Department, ESRD-Acute Services, "/>
    <s v=", General Hospital, Joint Commission, Lab Services, Mental Health Services, Obstetrics, Surgery"/>
    <s v="No"/>
  </r>
  <r>
    <s v="MEDICAL CITY NORTH HILLS"/>
    <n v="437"/>
    <s v="450087"/>
    <s v="05/31/2024"/>
    <s v="05/05/1961"/>
    <s v="4401 BOOTH CALLOWAY ROAD"/>
    <s v="NORTH RICHLAND HILLS"/>
    <s v="TX"/>
    <n v="76180"/>
    <x v="19"/>
    <n v="8172551000"/>
    <s v="DENO, MARK"/>
    <s v="4401 BOOTH CALLOWAY ROAD"/>
    <s v="NORTH RICHLAND HILLS"/>
    <s v="TX"/>
    <s v="76180"/>
    <s v="Diagnostic X-ray, Emergency Department, ESRD-Acute Services, For Profit, General Hospital, Lab Services, Surgery"/>
    <n v="20"/>
    <n v="124"/>
    <n v="0"/>
    <n v="0"/>
    <n v="0"/>
    <n v="0"/>
    <n v="0"/>
    <n v="20"/>
    <n v="0"/>
    <n v="0"/>
    <n v="0"/>
    <n v="0"/>
    <n v="0"/>
    <n v="0"/>
    <s v="Diagnostic X-ray, Emergency Department, ESRD-Acute Services, "/>
    <s v=", General Hospital, Lab Services, Surgery"/>
    <s v="No"/>
  </r>
  <r>
    <s v="MEDICAL CITY PLANO"/>
    <n v="214"/>
    <s v="450651"/>
    <s v="05/31/2025"/>
    <s v="12/31/1974"/>
    <s v="3901 W 15TH ST"/>
    <s v="PLANO"/>
    <s v="TX"/>
    <n v="75075"/>
    <x v="20"/>
    <n v="9725191101"/>
    <s v="SIMS, JYRIC"/>
    <s v="3901 W 15TH ST"/>
    <s v="PLANO"/>
    <s v="TX"/>
    <s v="75075"/>
    <s v="Comprehensive Rehab Services, Diagnostic X-ray, Emergency Department, ESRD-Acute Services, For Profit, General Hospital, Lab Services, Obstetrics, Pediatric - 15+ beds, Surgery"/>
    <n v="100"/>
    <n v="393"/>
    <n v="40"/>
    <n v="0"/>
    <n v="0"/>
    <n v="0"/>
    <n v="18"/>
    <n v="0"/>
    <n v="0"/>
    <n v="40"/>
    <n v="0"/>
    <n v="0"/>
    <n v="12"/>
    <n v="0"/>
    <s v="Comprehensive Rehab Services, Diagnostic X-ray, Emergency Department, ESRD-Acute Services, "/>
    <s v=", General Hospital, Lab Services, Obstetrics, Pediatric - 15+ beds, Surgery"/>
    <s v="No"/>
  </r>
  <r>
    <s v="MEDICAL CITY WEATHERFORD"/>
    <n v="100400"/>
    <s v="450203"/>
    <s v="09/30/2025"/>
    <s v="10/01/2017"/>
    <s v="713 E ANDERSON ST"/>
    <s v="WEATHERFORD"/>
    <s v="TX"/>
    <n v="76086"/>
    <x v="123"/>
    <n v="6825821000"/>
    <s v="KAMBER, SEAN"/>
    <s v="713 E ANDERSON ST"/>
    <s v="WEATHERFORD"/>
    <s v="TX"/>
    <s v="76086"/>
    <s v="Diagnostic X-ray, Emergency Department, ESRD-Acute Services, For Profit, General Hospital, Joint Commission, Lab Services, Obstetrics, Surgery"/>
    <n v="20"/>
    <n v="61"/>
    <n v="0"/>
    <n v="10"/>
    <n v="0"/>
    <n v="0"/>
    <n v="0"/>
    <n v="12"/>
    <n v="0"/>
    <n v="0"/>
    <n v="0"/>
    <n v="0"/>
    <n v="0"/>
    <n v="0"/>
    <s v="Diagnostic X-ray, Emergency Department, ESRD-Acute Services, "/>
    <s v=", General Hospital, Joint Commission, Lab Services, Obstetrics, Surgery"/>
    <s v="No"/>
  </r>
  <r>
    <s v="MEDINA REGIONAL HOSPITAL"/>
    <n v="100046"/>
    <s v="451330"/>
    <s v="07/31/2025"/>
    <s v="07/27/2009"/>
    <s v="3100 AVENUE E"/>
    <s v="HONDO"/>
    <s v="TX"/>
    <n v="78861"/>
    <x v="124"/>
    <n v="8304267838"/>
    <s v="BELL, BILLIE"/>
    <s v="3100 AVENUE E"/>
    <s v="HONDO"/>
    <s v="TX"/>
    <s v="78861"/>
    <s v="Critical Access Hospital, Diagnostic X-ray, Emergency Department, General Hospital, Lab Services, Non Profit, Obstetrics, Surgery"/>
    <n v="0"/>
    <n v="21"/>
    <n v="0"/>
    <n v="0"/>
    <n v="0"/>
    <n v="4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MEMORIAL HERMANN - TEXAS MEDICAL CENTER"/>
    <n v="347"/>
    <s v="450068"/>
    <s v="11/30/2024"/>
    <s v="01/01/1960"/>
    <s v="6411 FANNIN"/>
    <s v="HOUSTON"/>
    <s v="TX"/>
    <n v="77030"/>
    <x v="1"/>
    <n v="7137044000"/>
    <s v="HARALSON, GREGORY"/>
    <s v="6411 FANNIN"/>
    <s v="HOUSTON"/>
    <s v="TX"/>
    <s v="77030"/>
    <s v="Comprehensive Rehab Services, Diagnostic X-ray, Emergency Department, ESRD-Acute Services, General Hospital, Joint Commission, Lab Services, Non Profit, Obstetrics, Pediatric - 15+ beds, Skilled Nursing Facility, Surgery"/>
    <n v="337"/>
    <n v="403"/>
    <n v="118"/>
    <n v="0"/>
    <n v="0"/>
    <n v="50"/>
    <n v="118"/>
    <n v="0"/>
    <n v="9"/>
    <n v="22"/>
    <n v="0"/>
    <n v="0"/>
    <n v="163"/>
    <n v="0"/>
    <s v="Comprehensive Rehab Services, Diagnostic X-ray, Emergency Department, ESRD-Acute Services, General Hospital, Joint Commission, Lab Services, Non Profit, Obstetrics, Pediatric - 15+ beds, Skilled Nursing Facility, Surgery"/>
    <m/>
    <s v="Yes"/>
  </r>
  <r>
    <s v="MEMORIAL HERMANN | ROCKETS ORTHOPEDIC HOSPITAL"/>
    <n v="347"/>
    <s v="450068"/>
    <s v="11/30/2024"/>
    <s v="04/11/2015"/>
    <s v="5410 WEST LOOP SOUTH"/>
    <s v="BELLAIRE"/>
    <s v="TX"/>
    <n v="77401"/>
    <x v="1"/>
    <n v="7133144444"/>
    <s v="HARALSON, GREGORY"/>
    <s v="5410 WEST LOOP SOUTH"/>
    <s v="BELLAIRE"/>
    <s v="TX"/>
    <s v="77401"/>
    <s v="Diagnostic X-ray, Emergency Department Waiver, Emergency Treatment, General Hospital, Joint Commission, Lab Services, Multi-Location, Non Profit, Surgery"/>
    <n v="0"/>
    <n v="64"/>
    <n v="0"/>
    <n v="0"/>
    <n v="0"/>
    <n v="0"/>
    <n v="0"/>
    <n v="0"/>
    <n v="0"/>
    <n v="0"/>
    <n v="0"/>
    <n v="0"/>
    <n v="0"/>
    <n v="0"/>
    <s v="Diagnostic X-ray, Emergency Department Waiver, Emergency Treatment, General Hospital, Joint Commission, Lab Services, Multi-Location, Non Profit, Surgery"/>
    <m/>
    <s v="Yes"/>
  </r>
  <r>
    <s v="MEMORIAL HERMANN CYPRESS HOSPITAL"/>
    <n v="347"/>
    <s v="450068"/>
    <s v="11/30/2024"/>
    <s v="02/23/2017"/>
    <s v="27800 NORTHWEST FREEWAY"/>
    <s v="CYPRESS"/>
    <s v="TX"/>
    <n v="77433"/>
    <x v="1"/>
    <n v="3462314000"/>
    <s v="HARALSON, GREGORY"/>
    <s v="6411 FANNIN"/>
    <s v="HOUSTON"/>
    <s v="TX"/>
    <s v="77030"/>
    <s v="Diagnostic X-ray, Emergency Department, General Hospital, Joint Commission, Lab Services, Multi-Location, Non Profit, Obstetrics, Surgery"/>
    <n v="20"/>
    <n v="58"/>
    <n v="0"/>
    <n v="20"/>
    <n v="8"/>
    <n v="9"/>
    <n v="0"/>
    <n v="0"/>
    <n v="0"/>
    <n v="0"/>
    <n v="8"/>
    <n v="20"/>
    <n v="0"/>
    <n v="0"/>
    <s v="Diagnostic X-ray, Emergency Department, General Hospital, Joint Commission, Lab Services, Multi-Location, Non Profit, Obstetrics, Surgery"/>
    <m/>
    <s v="Yes"/>
  </r>
  <r>
    <s v="MEMORIAL HERMANN GREATER HEIGHTS HOSPITAL"/>
    <n v="172"/>
    <s v="450184"/>
    <s v="11/30/2023"/>
    <s v="11/29/1965"/>
    <s v="1635 NORTH LOOP WEST"/>
    <s v="HOUSTON"/>
    <s v="TX"/>
    <n v="77008"/>
    <x v="1"/>
    <n v="7138672000"/>
    <s v="OSULLIVAN, PAUL"/>
    <s v="1635 NORTH LOOP WEST"/>
    <s v="HOUSTON"/>
    <s v="TX"/>
    <s v="77008"/>
    <s v="Comprehensive Rehab Services, Diagnostic X-ray, Emergency Department, General Hospital, Lab Services, Non Profit, Obstetrics, Surgery"/>
    <n v="30"/>
    <n v="169"/>
    <n v="0"/>
    <n v="22"/>
    <n v="0"/>
    <n v="10"/>
    <n v="0"/>
    <n v="0"/>
    <n v="0"/>
    <n v="17"/>
    <n v="12"/>
    <n v="0"/>
    <n v="0"/>
    <n v="0"/>
    <s v="Comprehensive Rehab Services, Diagnostic X-ray, Emergency Department, General Hospital, Lab Services, Non Profit, Obstetrics, Surgery"/>
    <m/>
    <s v="Yes"/>
  </r>
  <r>
    <s v="MEMORIAL HERMANN KATY HOSPITAL"/>
    <n v="534"/>
    <s v="450847"/>
    <s v="09/30/2025"/>
    <s v="08/18/1981"/>
    <s v="23900 KATY FREEWAY"/>
    <s v="KATY"/>
    <s v="TX"/>
    <n v="77494"/>
    <x v="1"/>
    <n v="2816447000"/>
    <s v="ASHWORTH, JERRY"/>
    <s v="23900 KATY FREEWAY"/>
    <s v="KATY"/>
    <s v="TX"/>
    <s v="77494"/>
    <s v="Diagnostic X-ray, Emergency Department, ESRD-Acute Services, General Hospital, Hospital Waiver, Joint Commission, Lab Services, Non Profit, Obstetrics, Surgery"/>
    <n v="32"/>
    <n v="86"/>
    <n v="15"/>
    <n v="27"/>
    <n v="18"/>
    <n v="0"/>
    <n v="3"/>
    <n v="0"/>
    <n v="0"/>
    <n v="0"/>
    <n v="9"/>
    <n v="24"/>
    <n v="80"/>
    <n v="0"/>
    <s v="Diagnostic X-ray, Emergency Department, ESRD-Acute Services, General Hospital, Hospital Waiver, Joint Commission, Lab Services, Non Profit, Obstetrics, Surgery"/>
    <m/>
    <s v="Yes"/>
  </r>
  <r>
    <s v="MEMORIAL HERMANN MEMORIAL CITY MEDICAL CENTER"/>
    <n v="302"/>
    <s v="450610"/>
    <s v="12/31/2024"/>
    <s v="04/16/1971"/>
    <s v="921 GESSNER ROAD"/>
    <s v="HOUSTON"/>
    <s v="TX"/>
    <n v="77024"/>
    <x v="1"/>
    <n v="7139323000"/>
    <s v="O&amp;apos;SULLIVAN, PAUL"/>
    <s v="921 GESSNER ROAD"/>
    <s v="HOUSTON"/>
    <s v="TX"/>
    <s v="77024"/>
    <s v="Diagnostic X-ray, Emergency Department, General Hospital, Joint Commission, Lab Services, Non Profit, Obstetrics, Pediatric - 15+ beds, Surgery"/>
    <n v="44"/>
    <n v="304"/>
    <n v="24"/>
    <n v="37"/>
    <n v="16"/>
    <n v="0"/>
    <n v="18"/>
    <n v="0"/>
    <n v="0"/>
    <n v="0"/>
    <n v="1"/>
    <n v="0"/>
    <n v="0"/>
    <n v="0"/>
    <s v="Diagnostic X-ray, Emergency Department, General Hospital, Joint Commission, Lab Services, Non Profit, Obstetrics, Pediatric - 15+ beds, Surgery"/>
    <m/>
    <s v="Yes"/>
  </r>
  <r>
    <s v="MEMORIAL HERMANN NORTHEAST HOSPITAL"/>
    <n v="8471"/>
    <s v="450684"/>
    <s v="12/31/2024"/>
    <s v="01/01/2007"/>
    <s v="18951 MEMORIAL NORTH"/>
    <s v="HUMBLE"/>
    <s v="TX"/>
    <n v="77338"/>
    <x v="1"/>
    <n v="2815407700"/>
    <s v="KENDRICK, JUSTIN"/>
    <s v="18951 MEMORIAL NORTH"/>
    <s v="HUMBLE"/>
    <s v="TX"/>
    <s v="77338"/>
    <s v="Diagnostic X-ray, Emergency Department, ESRD-Acute Services, General Hospital, Joint Commission, Lab Services, Non Profit, Obstetrics, Surgery"/>
    <n v="24"/>
    <n v="133"/>
    <n v="10"/>
    <n v="7"/>
    <n v="0"/>
    <n v="19"/>
    <n v="0"/>
    <n v="0"/>
    <n v="0"/>
    <n v="0"/>
    <n v="4"/>
    <n v="30"/>
    <n v="0"/>
    <n v="0"/>
    <s v="Diagnostic X-ray, Emergency Department, ESRD-Acute Services, General Hospital, Joint Commission, Lab Services, Non Profit, Obstetrics, Surgery"/>
    <m/>
    <s v="Yes"/>
  </r>
  <r>
    <s v="MEMORIAL HERMANN PEARLAND HOSPITAL"/>
    <n v="119"/>
    <s v="450184"/>
    <s v="11/30/2024"/>
    <s v="03/04/2016"/>
    <s v="16100 SOUTH FREEWAY"/>
    <s v="PEARLAND"/>
    <s v="TX"/>
    <n v="77584"/>
    <x v="37"/>
    <n v="7134136580"/>
    <s v="CARDENAS, NOEL"/>
    <s v="16100 SOUTH FREEWAY"/>
    <s v="PEARLAND"/>
    <s v="TX"/>
    <s v="77584"/>
    <s v="Diagnostic X-ray, Emergency Department, General Hospital, Joint Commission, Lab Services, Multi-Location, Non Profit, Surgery"/>
    <n v="10"/>
    <n v="54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Multi-Location, Non Profit, Surgery"/>
    <m/>
    <s v="Yes"/>
  </r>
  <r>
    <s v="MEMORIAL HERMANN REHABILITATION HOSPITAL KATY"/>
    <n v="100009"/>
    <s v="673038"/>
    <s v="04/30/2025"/>
    <s v="04/29/2009"/>
    <s v="21720 KINGSLAND BLVD, SUITE 102"/>
    <s v="KATY"/>
    <s v="TX"/>
    <n v="77450"/>
    <x v="1"/>
    <n v="2815795678"/>
    <s v="ABBOTT, RHONDA"/>
    <s v="21720 KINGSLAND BLVD, SUITE 102"/>
    <s v="KATY"/>
    <s v="TX"/>
    <s v="77450"/>
    <s v="Comprehensive Rehab Services, Diagnostic X-ray, Emergency Treatment, For Profit, Joint Commission, Lab Services, Physician Owned, Special Hospital"/>
    <n v="0"/>
    <n v="0"/>
    <n v="0"/>
    <n v="0"/>
    <n v="0"/>
    <n v="0"/>
    <n v="0"/>
    <n v="0"/>
    <n v="0"/>
    <n v="35"/>
    <n v="0"/>
    <n v="0"/>
    <n v="0"/>
    <n v="0"/>
    <s v="Comprehensive Rehab Services, Diagnostic X-ray, Emergency Treatment, "/>
    <s v=", Joint Commission, Lab Services, Physician Owned, Special Hospital"/>
    <s v="No"/>
  </r>
  <r>
    <s v="MEMORIAL HERMANN SOUTHEAST HOSPITAL"/>
    <n v="119"/>
    <s v="450184"/>
    <s v="11/30/2024"/>
    <s v="11/30/1963"/>
    <s v="11800 ASTORIA BOULEVARD"/>
    <s v="HOUSTON"/>
    <s v="TX"/>
    <n v="77089"/>
    <x v="1"/>
    <n v="2819296100"/>
    <s v="CARDENAS, NOEL"/>
    <s v="11800 ASTORIA BOULEVARD"/>
    <s v="HOUSTON"/>
    <s v="TX"/>
    <s v="77089"/>
    <s v="Comprehensive Medical Rehabilitation, Diagnostic X-ray, Emergency Department, General Hospital, Joint Commission, Lab Services, Non Profit, Obstetrics, Surgery"/>
    <n v="30"/>
    <n v="234"/>
    <n v="17"/>
    <n v="0"/>
    <n v="0"/>
    <n v="0"/>
    <n v="0"/>
    <n v="0"/>
    <n v="0"/>
    <n v="14"/>
    <n v="0"/>
    <n v="0"/>
    <n v="0"/>
    <n v="0"/>
    <s v="Comprehensive Medical Rehabilitation, Diagnostic X-ray, Emergency Department, General Hospital, Joint Commission, Lab Services, Non Profit, Obstetrics, Surgery"/>
    <m/>
    <s v="Yes"/>
  </r>
  <r>
    <s v="MEMORIAL HERMANN SOUTHWEST HOSPITAL"/>
    <n v="407"/>
    <s v="450184"/>
    <s v="12/31/2023"/>
    <s v="12/22/1976"/>
    <s v="7600 BEECHNUT"/>
    <s v="HOUSTON"/>
    <s v="TX"/>
    <n v="77074"/>
    <x v="1"/>
    <n v="7134565000"/>
    <s v="PATEL, MALISHA"/>
    <s v="7600 BEECHNUT ATTN: ADMINISTRATION"/>
    <s v="HOUSTON"/>
    <s v="TX"/>
    <s v="77074"/>
    <s v="Comprehensive Rehab Services, Diagnostic X-ray, Emergency Department, ESRD-Acute Services, General Hospital, Lab Services, Non Profit, Obstetrics, Surgery"/>
    <n v="69"/>
    <n v="392"/>
    <n v="40"/>
    <n v="24"/>
    <n v="0"/>
    <n v="0"/>
    <n v="0"/>
    <n v="0"/>
    <n v="0"/>
    <n v="18"/>
    <n v="0"/>
    <n v="0"/>
    <n v="0"/>
    <n v="0"/>
    <s v="Comprehensive Rehab Services, Diagnostic X-ray, Emergency Department, ESRD-Acute Services, General Hospital, Lab Services, Non Profit, Obstetrics, Surgery"/>
    <m/>
    <s v="Yes"/>
  </r>
  <r>
    <s v="MEMORIAL HERMANN SPECIALTY HOSPITAL KINGWOOD LLC"/>
    <n v="8591"/>
    <s v="670005"/>
    <s v="08/31/2025"/>
    <s v="08/31/2007"/>
    <s v="300 KINGWOOD MEDICAL DRIVE"/>
    <s v="KINGWOOD"/>
    <s v="TX"/>
    <n v="77339"/>
    <x v="13"/>
    <n v="2813124000"/>
    <s v="ELLER, MELINDA"/>
    <s v="300 KINGWOOD MEDICAL DRIVE"/>
    <s v="KINGWOOD"/>
    <s v="TX"/>
    <s v="77339"/>
    <s v="Diagnostic X-ray, Emergency Department Waiver, Emergency Treatment, For Profit, General Hospital, Joint Commission, Lab Services, Physician Owned, Surgery"/>
    <n v="0"/>
    <n v="10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Physician Owned, Surgery"/>
    <s v="No"/>
  </r>
  <r>
    <s v="MEMORIAL HERMANN SUGAR LAND HOSPITAL"/>
    <n v="609"/>
    <s v="450848"/>
    <s v="09/30/2024"/>
    <s v="08/01/1983"/>
    <s v="17500 WEST GRAND PARKWAY SOUTH"/>
    <s v="SUGAR LAND"/>
    <s v="TX"/>
    <n v="77479"/>
    <x v="14"/>
    <n v="2817255202"/>
    <s v="PATEL, MALISHA"/>
    <s v="17500 WEST GRAND PARKWAY SOUTH"/>
    <s v="SUGAR LAND"/>
    <s v="TX"/>
    <s v="77479"/>
    <s v="Diagnostic X-ray, Emergency Department, General Hospital, Joint Commission, Lab Services, Non Profit, Obstetrics, Surgery"/>
    <n v="14"/>
    <n v="104"/>
    <n v="0"/>
    <n v="0"/>
    <n v="3"/>
    <n v="14"/>
    <n v="0"/>
    <n v="0"/>
    <n v="0"/>
    <n v="0"/>
    <n v="12"/>
    <n v="24"/>
    <n v="8"/>
    <n v="0"/>
    <s v="Diagnostic X-ray, Emergency Department, General Hospital, Joint Commission, Lab Services, Non Profit, Obstetrics, Surgery"/>
    <m/>
    <s v="Yes"/>
  </r>
  <r>
    <s v="MEMORIAL HERMANN SURGICAL HOSPITAL FIRST COLONY"/>
    <n v="100161"/>
    <s v="450860"/>
    <s v="09/30/2024"/>
    <s v="09/04/2012"/>
    <s v="16906 SOUTH WEST FREEWAY"/>
    <s v="SUGAR LAND"/>
    <s v="TX"/>
    <n v="77479"/>
    <x v="14"/>
    <n v="2812431000"/>
    <s v="SMITH, DANIEL E"/>
    <s v="16906 SOUTH WEST FREEWAY"/>
    <s v="SUGAR LAND"/>
    <s v="TX"/>
    <s v="77479"/>
    <s v="Diagnostic X-ray, Emergency Department Waiver, Emergency Treatment, For Profit, General Hospital, Lab Services, Physician Owned, Surgery"/>
    <n v="0"/>
    <n v="6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Lab Services, Physician Owned, Surgery"/>
    <s v="No"/>
  </r>
  <r>
    <s v="MEMORIAL HERMANN THE WOODLANDS MEDICAL CENTER"/>
    <n v="615"/>
    <s v="450184"/>
    <s v="05/31/2024"/>
    <s v="01/21/1985"/>
    <s v="9250 PINECROFT"/>
    <s v="THE WOODLANDS"/>
    <s v="TX"/>
    <n v="77380"/>
    <x v="13"/>
    <n v="7138972301"/>
    <s v="KENDRICK, JUSTIN"/>
    <s v="9250 PINECROFT"/>
    <s v="THE WOODLANDS"/>
    <s v="TX"/>
    <s v="77380"/>
    <s v="Comprehensive Medical Rehabilitation, Diagnostic X-ray, Emergency Department, General Hospital, Joint Commission, Lab Services, Non Profit, Obstetrics, Surgery"/>
    <n v="58"/>
    <n v="222"/>
    <n v="24"/>
    <n v="0"/>
    <n v="0"/>
    <n v="34"/>
    <n v="0"/>
    <n v="0"/>
    <n v="0"/>
    <n v="29"/>
    <n v="6"/>
    <n v="60"/>
    <n v="0"/>
    <n v="0"/>
    <s v="Comprehensive Medical Rehabilitation, Diagnostic X-ray, Emergency Department, General Hospital, Joint Commission, Lab Services, Non Profit, Obstetrics, Surgery"/>
    <m/>
    <s v="Yes"/>
  </r>
  <r>
    <s v="MEMORIAL HOSPITAL"/>
    <n v="103"/>
    <s v="450235"/>
    <s v="08/31/2024"/>
    <s v="01/01/1960"/>
    <s v="1110 N SARAH DEWITT DRIVE"/>
    <s v="GONZALES"/>
    <s v="TX"/>
    <n v="78629"/>
    <x v="125"/>
    <n v="8306727581"/>
    <s v="ANZALDUA, BRANDON"/>
    <s v="PO BOX 587"/>
    <s v="GONZALES"/>
    <s v="TX"/>
    <s v="78629"/>
    <s v="Diagnostic X-ray, Emergency Department, General Hospital, Lab Services, Non Profit, Obstetrics, Surgery"/>
    <n v="4"/>
    <n v="26"/>
    <n v="0"/>
    <n v="0"/>
    <n v="0"/>
    <n v="3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MEMORIAL HOSPITAL"/>
    <n v="113"/>
    <s v="451358"/>
    <s v="02/29/2024"/>
    <s v="01/01/1960"/>
    <s v="209 NW 8TH STREET"/>
    <s v="SEMINOLE"/>
    <s v="TX"/>
    <n v="79360"/>
    <x v="126"/>
    <n v="4327585811"/>
    <s v="GRAY, LARRY"/>
    <s v="209 NW 8TH STREET"/>
    <s v="SEMINOLE"/>
    <s v="TX"/>
    <s v="79360"/>
    <s v="Critical Access Hospital, Diagnostic X-ray, Emergency Department, General Hospital, Lab Services, Non Profit, Obstetrics, Surgery"/>
    <n v="0"/>
    <n v="25"/>
    <n v="0"/>
    <n v="0"/>
    <n v="0"/>
    <n v="8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MEMORIAL HOSPITAL"/>
    <n v="199"/>
    <s v="451386"/>
    <s v="09/30/2024"/>
    <s v="01/01/1960"/>
    <s v="224 EAST SECOND STREET"/>
    <s v="DUMAS"/>
    <s v="TX"/>
    <n v="79029"/>
    <x v="127"/>
    <n v="8069347801"/>
    <s v="TURNER, JEFF"/>
    <s v="224 EAST SECOND STREET"/>
    <s v="DUMAS"/>
    <s v="TX"/>
    <s v="79029"/>
    <s v="Critical Access Hospital, Diagnostic X-ray, Emergency Department, General Hospital, Lab Services, Non Profit, Obstetrics, Surgery"/>
    <n v="0"/>
    <n v="17"/>
    <n v="0"/>
    <n v="4"/>
    <n v="0"/>
    <n v="0"/>
    <n v="0"/>
    <n v="0"/>
    <n v="0"/>
    <n v="0"/>
    <n v="0"/>
    <n v="4"/>
    <n v="0"/>
    <n v="0"/>
    <s v="Critical Access Hospital, Diagnostic X-ray, Emergency Department, General Hospital, Lab Services, Non Profit, Obstetrics, Surgery"/>
    <m/>
    <s v="Yes"/>
  </r>
  <r>
    <s v="MEMORIAL MEDICAL CENTER"/>
    <n v="487"/>
    <s v="451356"/>
    <s v="01/31/2024"/>
    <s v="01/09/1960"/>
    <s v="815 NORTH VIRGINIA STREET"/>
    <s v="PORT LAVACA"/>
    <s v="TX"/>
    <n v="77979"/>
    <x v="128"/>
    <n v="3615526713"/>
    <s v="THOMAS, ROSHANDA"/>
    <s v="P O BOX 25"/>
    <s v="PORT LAVACA"/>
    <s v="TX"/>
    <s v="77979"/>
    <s v="Critical Access Hospital, Diagnostic X-ray, Emergency Department, General Hospital, Lab Services, Non Profit, Obstetrics, Surgery"/>
    <n v="6"/>
    <n v="16"/>
    <n v="0"/>
    <n v="1"/>
    <n v="0"/>
    <n v="2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MERIDIAN HOSPITAL PLLC"/>
    <n v="100553"/>
    <n v="0"/>
    <s v="11/30/2024"/>
    <s v="12/01/2020"/>
    <s v="9430 KATY FREEWAY"/>
    <s v="HOUSTON"/>
    <s v="TX"/>
    <n v="77055"/>
    <x v="1"/>
    <n v="8327301370"/>
    <s v="BAVISHI, ANISH"/>
    <s v="9430 KATY FREEWAY SUITE 160"/>
    <s v="HOUSTON"/>
    <s v="TX"/>
    <s v="77055"/>
    <s v="Diagnostic X-ray, Emergency Treatment, For Profit, Lab Services, Medical, Special Hospital"/>
    <n v="6"/>
    <n v="50"/>
    <n v="0"/>
    <n v="0"/>
    <n v="0"/>
    <n v="0"/>
    <n v="0"/>
    <n v="0"/>
    <n v="0"/>
    <n v="0"/>
    <n v="0"/>
    <n v="0"/>
    <n v="0"/>
    <n v="0"/>
    <s v="Diagnostic X-ray, Emergency Treatment, "/>
    <s v=", Lab Services, Medical, Special Hospital"/>
    <s v="No"/>
  </r>
  <r>
    <s v="MESQUITE REHABILITATION INSTITUTE"/>
    <n v="100067"/>
    <s v="673045"/>
    <s v="08/31/2024"/>
    <s v="08/23/2010"/>
    <s v="1023 NORTH BELT LINE ROAD"/>
    <s v="MESQUITE"/>
    <s v="TX"/>
    <n v="75149"/>
    <x v="2"/>
    <n v="9722162400"/>
    <s v="ROWE, BRENDA"/>
    <s v="1023 NORTH BELT LINE ROAD"/>
    <s v="MESQUITE"/>
    <s v="TX"/>
    <s v="75149"/>
    <s v="Comprehensive Medical Rehabilitation, Diagnostic X-ray, Emergency Treatment, ESRD-Acute Services, For Profit, Hospital within a Hospital, Lab Services, Special Hospital"/>
    <n v="0"/>
    <n v="0"/>
    <n v="0"/>
    <n v="0"/>
    <n v="0"/>
    <n v="0"/>
    <n v="0"/>
    <n v="0"/>
    <n v="0"/>
    <n v="30"/>
    <n v="0"/>
    <n v="0"/>
    <n v="0"/>
    <n v="0"/>
    <s v="Comprehensive Medical Rehabilitation, Diagnostic X-ray, Emergency Treatment, ESRD-Acute Services, "/>
    <s v=", Hospital within a Hospital, Lab Services, Special Hospital"/>
    <s v="No"/>
  </r>
  <r>
    <s v="MESQUITE SPECIALTY HOSPITAL"/>
    <n v="8400"/>
    <s v="452100"/>
    <s v="09/30/2024"/>
    <s v="09/22/2006"/>
    <s v="1024 NORTH GALLOWAY AVENUE"/>
    <s v="MESQUITE"/>
    <s v="TX"/>
    <n v="75149"/>
    <x v="2"/>
    <n v="9722162300"/>
    <s v="ROWE, BRENDA"/>
    <s v="1024 NORTH GALLOWAY AVENUE"/>
    <s v="MESQUITE"/>
    <s v="TX"/>
    <s v="75149"/>
    <s v="Diagnostic X-ray, Emergency Treatment, ESRD-Acute Services, For Profit, Joint Commission, Lab Services, Long-Term Acute Care, Medical, Special Hospital"/>
    <n v="6"/>
    <n v="34"/>
    <n v="0"/>
    <n v="0"/>
    <n v="0"/>
    <n v="0"/>
    <n v="0"/>
    <n v="0"/>
    <n v="0"/>
    <n v="0"/>
    <n v="0"/>
    <n v="0"/>
    <n v="0"/>
    <n v="0"/>
    <s v="Diagnostic X-ray, Emergency Treatment, ESRD-Acute Services, "/>
    <s v=", Joint Commission, Lab Services, Long-Term Acute Care, Medical, Special Hospital"/>
    <s v="No"/>
  </r>
  <r>
    <s v="METHODIST  DALLAS MEDICAL CENTER"/>
    <n v="255"/>
    <s v="450051"/>
    <s v="01/31/2024"/>
    <s v="01/01/1960"/>
    <s v="1441 NORTH BECKLEY AVENUE"/>
    <s v="DALLAS"/>
    <s v="TX"/>
    <n v="75203"/>
    <x v="2"/>
    <n v="2149478181"/>
    <s v="PHILLIPS, JOHN"/>
    <s v="1441 NORTH BECKLEY AVENUE"/>
    <s v="DALLAS"/>
    <s v="TX"/>
    <s v="75203"/>
    <s v="Diagnostic X-ray, Emergency Department, ESRD-Acute Services, General Hospital, Joint Commission, Lab Services, Non Profit, Obstetrics, Surgery"/>
    <n v="123"/>
    <n v="331"/>
    <n v="50"/>
    <n v="35"/>
    <n v="8"/>
    <n v="14"/>
    <n v="0"/>
    <n v="0"/>
    <n v="0"/>
    <n v="0"/>
    <n v="0"/>
    <n v="34"/>
    <n v="0"/>
    <n v="0"/>
    <s v="Diagnostic X-ray, Emergency Department, ESRD-Acute Services, General Hospital, Joint Commission, Lab Services, Non Profit, Obstetrics, Surgery"/>
    <m/>
    <s v="Yes"/>
  </r>
  <r>
    <s v="METHODIST CHARLTON MEDICAL CENTER"/>
    <n v="142"/>
    <s v="450723"/>
    <s v="11/30/2023"/>
    <s v="12/01/1975"/>
    <s v="3500 W WHEATLAND RD"/>
    <s v="DALLAS"/>
    <s v="TX"/>
    <n v="75237"/>
    <x v="2"/>
    <n v="2149477777"/>
    <s v="LAUKAITIS, FRAN"/>
    <s v="3500 W WHEATLAND RD"/>
    <s v="DALLAS"/>
    <s v="TX"/>
    <s v="75237"/>
    <s v="Diagnostic X-ray, Emergency Department, ESRD-Acute Services, General Hospital, Joint Commission, Lab Services, Non Profit, Obstetrics, Surgery"/>
    <n v="44"/>
    <n v="197"/>
    <n v="0"/>
    <n v="37"/>
    <n v="0"/>
    <n v="0"/>
    <n v="0"/>
    <n v="0"/>
    <n v="0"/>
    <n v="0"/>
    <n v="0"/>
    <n v="36"/>
    <n v="0"/>
    <n v="0"/>
    <s v="Diagnostic X-ray, Emergency Department, ESRD-Acute Services, General Hospital, Joint Commission, Lab Services, Non Profit, Obstetrics, Surgery"/>
    <m/>
    <s v="Yes"/>
  </r>
  <r>
    <s v="METHODIST HOSPITAL"/>
    <n v="154"/>
    <s v="450388"/>
    <s v="01/31/2025"/>
    <s v="06/01/1963"/>
    <s v="7700 FLOYD CURL DRIVE"/>
    <s v="SAN ANTONIO"/>
    <s v="TX"/>
    <n v="78229"/>
    <x v="17"/>
    <n v="2105754000"/>
    <s v="MILLER, DANIEL"/>
    <s v="7700 FLOYD CURL DRIVE"/>
    <s v="SAN ANTONIO"/>
    <s v="TX"/>
    <s v="78229"/>
    <s v="Comprehensive Medical Rehabilitation, Diagnostic X-ray, Emergency Department, For Profit, General Hospital, Joint Commission, Lab Services, Obstetrics, Pediatric - 15+ beds, Surgery"/>
    <n v="137"/>
    <n v="572"/>
    <n v="94"/>
    <n v="67"/>
    <n v="0"/>
    <n v="0"/>
    <n v="89"/>
    <n v="0"/>
    <n v="0"/>
    <n v="32"/>
    <n v="1"/>
    <n v="0"/>
    <n v="0"/>
    <n v="0"/>
    <s v="Comprehensive Medical Rehabilitation, Diagnostic X-ray, Emergency Department, "/>
    <s v=", General Hospital, Joint Commission, Lab Services, Obstetrics, Pediatric - 15+ beds, Surgery"/>
    <s v="No"/>
  </r>
  <r>
    <s v="METHODIST HOSPITAL | ATASCOSA"/>
    <n v="100391"/>
    <s v="450165"/>
    <s v="06/30/2025"/>
    <s v="07/01/2017"/>
    <s v="1905 HIGHWAY 97 EAST"/>
    <s v="JOURDANTON"/>
    <s v="TX"/>
    <n v="78026"/>
    <x v="129"/>
    <n v="8307693515"/>
    <s v="SEILER, GREGORY"/>
    <s v="8109 FREDERICKSBURG RD"/>
    <s v="SAN ANTONIO"/>
    <s v="TX"/>
    <s v="78229"/>
    <s v="Diagnostic X-ray, Emergency Department, For Profit, General Hospital, Joint Commission, Lab Services, Surgery"/>
    <n v="6"/>
    <n v="61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Surgery"/>
    <s v="No"/>
  </r>
  <r>
    <s v="METHODIST HOSPITAL | LANDMARK"/>
    <n v="154"/>
    <s v="450388"/>
    <s v="01/31/2025"/>
    <s v="08/24/2023"/>
    <s v="5510 PRESIDIO PKWY"/>
    <s v="SAN ANTONIO"/>
    <s v="TX"/>
    <n v="78249"/>
    <x v="17"/>
    <n v="2105837200"/>
    <s v="MILLER, DANIEL"/>
    <s v="15727 ANTHEM PKWY"/>
    <s v="SAN ANTONIO"/>
    <s v="TX"/>
    <s v="78249"/>
    <s v="Diagnostic X-ray, Emergency Department, For Profit, General Hospital, Joint Commission, Lab Services, Multi-Location, Surgery"/>
    <n v="6"/>
    <n v="48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Multi-Location, Surgery"/>
    <s v="No"/>
  </r>
  <r>
    <s v="METHODIST HOSPITAL | STONE OAK"/>
    <n v="8741"/>
    <s v="670055"/>
    <s v="01/31/2025"/>
    <s v="01/02/2009"/>
    <s v="1139 EAST SONTERRA BLVD"/>
    <s v="SAN ANTONIO"/>
    <s v="TX"/>
    <n v="78258"/>
    <x v="17"/>
    <n v="2106382000"/>
    <s v="WILSON, JEFFREY"/>
    <s v="1139 EAST SONTERRA BLVD"/>
    <s v="SAN ANTONIO"/>
    <s v="TX"/>
    <s v="78258"/>
    <s v="Diagnostic X-ray, Emergency Department, ESRD-Acute Services, For Profit, General Hospital, Joint Commission, Lab Services, Obstetrics, Surgery"/>
    <n v="34"/>
    <n v="145"/>
    <n v="23"/>
    <n v="42"/>
    <n v="0"/>
    <n v="0"/>
    <n v="0"/>
    <n v="0"/>
    <n v="0"/>
    <n v="0"/>
    <n v="1"/>
    <n v="0"/>
    <n v="0"/>
    <n v="0"/>
    <s v="Diagnostic X-ray, Emergency Department, ESRD-Acute Services, "/>
    <s v=", General Hospital, Joint Commission, Lab Services, Obstetrics, Surgery"/>
    <s v="No"/>
  </r>
  <r>
    <s v="METHODIST HOSPITAL FOR SURGERY"/>
    <n v="100075"/>
    <s v="670073"/>
    <s v="10/31/2024"/>
    <s v="10/22/2010"/>
    <s v="17101 DALLAS PARKWAY"/>
    <s v="ADDISON"/>
    <s v="TX"/>
    <n v="75001"/>
    <x v="2"/>
    <n v="4692483900"/>
    <s v="KLAWITER, THOMAS"/>
    <s v="17101 DALLAS PARKWAY"/>
    <s v="ADDISON"/>
    <s v="TX"/>
    <s v="75001"/>
    <s v="Diagnostic X-ray, Emergency Department, For Profit, General Hospital, Lab Services, Physician Owned, Surgery"/>
    <n v="4"/>
    <n v="28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METHODIST HOSPITAL HILL COUNTRY"/>
    <n v="100581"/>
    <s v="450604"/>
    <s v="03/31/2025"/>
    <s v="03/31/2023"/>
    <s v="1020 STATE HIGHWAY 16 SOUTH"/>
    <s v="FREDERICKSBURG"/>
    <s v="TX"/>
    <n v="78624"/>
    <x v="130"/>
    <n v="8309905032"/>
    <s v="MILLER, DAN"/>
    <s v="1020 STATE HIGHWAY 16 SOUTH"/>
    <s v="FREDERICKSBURG"/>
    <s v="TX"/>
    <s v="78624"/>
    <s v="Diagnostic X-ray, Emergency Department, For Profit, General Hospital, Joint Commission, Lab Services, Obstetrics, Surgery"/>
    <n v="10"/>
    <n v="66"/>
    <n v="0"/>
    <n v="0"/>
    <n v="0"/>
    <n v="8"/>
    <n v="0"/>
    <n v="0"/>
    <n v="0"/>
    <n v="0"/>
    <n v="0"/>
    <n v="0"/>
    <n v="0"/>
    <n v="0"/>
    <s v="Diagnostic X-ray, Emergency Department, "/>
    <s v=", General Hospital, Joint Commission, Lab Services, Obstetrics, Surgery"/>
    <s v="No"/>
  </r>
  <r>
    <s v="METHODIST HOSPITAL STONE OAK REHABILITATION CENTER"/>
    <n v="8741"/>
    <s v="670055"/>
    <s v="01/31/2025"/>
    <s v="06/30/2020"/>
    <s v="19126 STONEHUE"/>
    <s v="SAN ANTONIO"/>
    <s v="TX"/>
    <n v="78258"/>
    <x v="17"/>
    <n v="2104823000"/>
    <s v="WILSON, JEFFREY"/>
    <s v="19126 STONEHUE"/>
    <s v="SAN ANTONIO"/>
    <s v="TX"/>
    <s v="78258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42"/>
    <n v="0"/>
    <n v="0"/>
    <n v="0"/>
    <n v="0"/>
    <s v="Comprehensive Medical Rehabilitation, Diagnostic X-ray, Emergency Treatment, "/>
    <s v=", Joint Commission, Lab Services, Multi-Location, Special Hospital"/>
    <s v="No"/>
  </r>
  <r>
    <s v="METHODIST MANSFIELD MEDICAL CENTER"/>
    <n v="8428"/>
    <s v="670023"/>
    <s v="11/30/2024"/>
    <s v="11/29/2006"/>
    <s v="2700 E BROAD ST"/>
    <s v="MANSFIELD"/>
    <s v="TX"/>
    <n v="76063"/>
    <x v="19"/>
    <n v="6822426000"/>
    <s v="FRESQUEZ, JUAN M"/>
    <s v="PO BOX 719"/>
    <s v="MANSFIELD"/>
    <s v="TX"/>
    <s v="76063"/>
    <s v="Diagnostic X-ray, Emergency Department, ESRD-Acute Services, General Hospital, Lab Services, Non Profit, Obstetrics, Surgery"/>
    <n v="38"/>
    <n v="164"/>
    <n v="16"/>
    <n v="12"/>
    <n v="0"/>
    <n v="0"/>
    <n v="0"/>
    <n v="0"/>
    <n v="0"/>
    <n v="0"/>
    <n v="0"/>
    <n v="32"/>
    <n v="0"/>
    <n v="0"/>
    <s v="Diagnostic X-ray, Emergency Department, ESRD-Acute Services, General Hospital, Lab Services, Non Profit, Obstetrics, Surgery"/>
    <m/>
    <s v="Yes"/>
  </r>
  <r>
    <s v="METHODIST MCKINNEY HOSPITAL LLC"/>
    <n v="100043"/>
    <s v="670069"/>
    <s v="01/31/2024"/>
    <s v="01/21/2010"/>
    <s v="8000 WEST ELDORADO PARKWAY"/>
    <s v="MCKINNEY"/>
    <s v="TX"/>
    <n v="75070"/>
    <x v="20"/>
    <n v="9725692700"/>
    <s v="WINEBAR, ROBIN E"/>
    <s v="8000 WEST ELDORADO PARKWAY"/>
    <s v="MCKINNEY"/>
    <s v="TX"/>
    <s v="75070"/>
    <s v="Diagnostic X-ray, Emergency Department, For Profit, General Hospital, Lab Services, Pending Action, Physician Owned, Surgery"/>
    <n v="0"/>
    <n v="23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ending Action, Physician Owned, Surgery"/>
    <s v="No"/>
  </r>
  <r>
    <s v="METHODIST MIDLOTHIAN MEDICAL CENTER"/>
    <n v="100529"/>
    <s v="670300"/>
    <s v="11/30/2024"/>
    <s v="11/04/2020"/>
    <s v="1201 EAST US HIGHWAY 287"/>
    <s v="MIDLOTHIAN"/>
    <s v="TX"/>
    <n v="76065"/>
    <x v="22"/>
    <n v="4698462000"/>
    <s v="GANSKE, JARY"/>
    <s v="1201 EAST US HIGHWAY 287"/>
    <s v="MIDLOTHIAN"/>
    <s v="TX"/>
    <s v="76065"/>
    <s v="Diagnostic X-ray, Emergency Department, General Hospital, Joint Commission, Lab Services, Non Profit, Obstetrics, Surgery"/>
    <n v="8"/>
    <n v="30"/>
    <n v="0"/>
    <n v="2"/>
    <n v="0"/>
    <n v="6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METHODIST REHABILITATION HOSPITAL"/>
    <n v="8620"/>
    <s v="673031"/>
    <s v="01/31/2024"/>
    <s v="01/18/2008"/>
    <s v="3020 WEST WHEATLAND ROAD"/>
    <s v="DALLAS"/>
    <s v="TX"/>
    <n v="75237"/>
    <x v="2"/>
    <n v="9727088600"/>
    <s v="MOORE, SHARI"/>
    <s v="3020 WEST WHEATLAND ROAD ATTN: SHARI MOORE, DIRECTOR"/>
    <s v="DALLAS"/>
    <s v="TX"/>
    <s v="75237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50"/>
    <n v="0"/>
    <n v="0"/>
    <n v="0"/>
    <n v="0"/>
    <s v="Comprehensive Medical Rehabilitation, Diagnostic X-ray, Emergency Treatment, ESRD-Acute Services, "/>
    <s v=", Lab Services, Special Hospital"/>
    <s v="No"/>
  </r>
  <r>
    <s v="METHODIST RICHARDSON MEDICAL CENTER"/>
    <n v="100131"/>
    <s v="450537"/>
    <s v="10/31/2023"/>
    <s v="10/01/2011"/>
    <s v="2831 E PRES GEORGE BUSH HWY"/>
    <s v="RICHARDSON"/>
    <s v="TX"/>
    <n v="75082"/>
    <x v="20"/>
    <n v="4692042000"/>
    <s v="HUTCHENRIDER, E KENNETH"/>
    <s v="2831 E PRESIDENT GEORGE BUSH HWY"/>
    <s v="RICHARDSON"/>
    <s v="TX"/>
    <s v="75082"/>
    <s v="Diagnostic X-ray, Emergency Department, General Hospital, Lab Services, Non Profit, Obstetrics, Surgery"/>
    <n v="50"/>
    <n v="112"/>
    <n v="8"/>
    <n v="27"/>
    <n v="0"/>
    <n v="10"/>
    <n v="0"/>
    <n v="0"/>
    <n v="0"/>
    <n v="0"/>
    <n v="12"/>
    <n v="25"/>
    <n v="25"/>
    <n v="0"/>
    <s v="Diagnostic X-ray, Emergency Department, General Hospital, Lab Services, Non Profit, Obstetrics, Surgery"/>
    <m/>
    <s v="Yes"/>
  </r>
  <r>
    <s v="METHODIST RICHARDSON MEDICAL CENTER CAMPUS FOR CONTINUING CARE"/>
    <n v="100131"/>
    <s v="450537"/>
    <s v="10/31/2023"/>
    <s v="10/01/2011"/>
    <s v="401 W CAMPBELL ROAD"/>
    <s v="RICHARDSON"/>
    <s v="TX"/>
    <n v="75080"/>
    <x v="2"/>
    <n v="4692042000"/>
    <s v="HUTCHENRIDER, E KENNETH"/>
    <s v="2831 E PRESIDENT GEORGE BUSH HWY"/>
    <s v="RICHARDSON"/>
    <s v="TX"/>
    <s v="75082"/>
    <s v="Chemical Dependency In Patient, Chemical Dependency Out Patient, Diagnostic X-ray, Emergency Department, Lab Services, Medical, Mental Health Services, Multi-Location, Non Profit, Special Hospital"/>
    <n v="10"/>
    <n v="81"/>
    <n v="4"/>
    <n v="15"/>
    <n v="0"/>
    <n v="0"/>
    <n v="0"/>
    <n v="52"/>
    <n v="0"/>
    <n v="0"/>
    <n v="0"/>
    <n v="0"/>
    <n v="0"/>
    <n v="12"/>
    <s v="Chemical Dependency In Patient, Chemical Dependency Out Patient, Diagnostic X-ray, Emergency Department, Lab Services, Medical, Mental Health Services, Multi-Location, Non Profit, Special Hospital"/>
    <m/>
    <s v="Yes"/>
  </r>
  <r>
    <s v="METHODIST SOUTHLAKE MEDICAL CENTER"/>
    <n v="100540"/>
    <s v="670132"/>
    <s v="05/31/2025"/>
    <s v="06/01/2021"/>
    <s v="421 EAST STATE HWY 114"/>
    <s v="SOUTHLAKE"/>
    <s v="TX"/>
    <n v="76092"/>
    <x v="19"/>
    <n v="8178654501"/>
    <s v="CHACKO, BENSON"/>
    <s v="421 EAST STATE HWY 114"/>
    <s v="SOUTHLAKE"/>
    <s v="TX"/>
    <s v="76092"/>
    <s v="Diagnostic X-ray, Emergency Department, ESRD-Acute Services, General Hospital, Lab Services, Non Profit, Surgery"/>
    <n v="6"/>
    <n v="48"/>
    <n v="0"/>
    <n v="0"/>
    <n v="0"/>
    <n v="0"/>
    <n v="0"/>
    <n v="0"/>
    <n v="0"/>
    <n v="0"/>
    <n v="0"/>
    <n v="0"/>
    <n v="0"/>
    <n v="0"/>
    <s v="Diagnostic X-ray, Emergency Department, ESRD-Acute Services, General Hospital, Lab Services, Non Profit, Surgery"/>
    <m/>
    <s v="Yes"/>
  </r>
  <r>
    <s v="METHODIST SPECIALTY &amp; TRANSPLANT HOSPITAL"/>
    <n v="154"/>
    <s v="450388"/>
    <s v="01/31/2025"/>
    <s v="07/01/2002"/>
    <s v="8026 FLOYD CURL DRIVE"/>
    <s v="SAN ANTONIO"/>
    <s v="TX"/>
    <n v="78229"/>
    <x v="17"/>
    <n v="2105758110"/>
    <s v="MILLER, DANIEL"/>
    <s v="7700 FLOYD CURL DRIVE"/>
    <s v="SAN ANTONIO"/>
    <s v="TX"/>
    <s v="78229"/>
    <s v="Comprehensive Medical Rehabilitation, Diagnostic X-ray, Emergency Department, For Profit, General Hospital, Joint Commission, Lab Services, Mental Health Services, Multi-Location, Surgery"/>
    <n v="48"/>
    <n v="247"/>
    <n v="0"/>
    <n v="0"/>
    <n v="0"/>
    <n v="0"/>
    <n v="0"/>
    <n v="60"/>
    <n v="0"/>
    <n v="14"/>
    <n v="0"/>
    <n v="0"/>
    <n v="0"/>
    <n v="14"/>
    <s v="Comprehensive Medical Rehabilitation, Diagnostic X-ray, Emergency Department, "/>
    <s v=", General Hospital, Joint Commission, Lab Services, Mental Health Services, Multi-Location, Surgery"/>
    <s v="No"/>
  </r>
  <r>
    <s v="METHODIST TEXSAN HOSPITAL, A METHODIST HOSPITAL FACILITY"/>
    <n v="154"/>
    <s v="450388"/>
    <s v="01/31/2025"/>
    <s v="01/31/2011"/>
    <s v="6700 IH-10 WEST"/>
    <s v="SAN ANTONIO"/>
    <s v="TX"/>
    <n v="78201"/>
    <x v="17"/>
    <n v="2107368001"/>
    <s v="MILLER, DANIEL"/>
    <s v="7700 FLOYD CURL DRIVE"/>
    <s v="SAN ANTONIO"/>
    <s v="TX"/>
    <s v="78229"/>
    <s v="Comprehensive Medical Rehabilitation, Diagnostic X-ray, Emergency Department, For Profit, General Hospital, Joint Commission, Lab Services, Multi-Location, Surgery"/>
    <n v="30"/>
    <n v="60"/>
    <n v="0"/>
    <n v="0"/>
    <n v="0"/>
    <n v="0"/>
    <n v="0"/>
    <n v="0"/>
    <n v="0"/>
    <n v="30"/>
    <n v="0"/>
    <n v="0"/>
    <n v="0"/>
    <n v="0"/>
    <s v="Comprehensive Medical Rehabilitation, Diagnostic X-ray, Emergency Department, "/>
    <s v=", General Hospital, Joint Commission, Lab Services, Multi-Location, Surgery"/>
    <s v="No"/>
  </r>
  <r>
    <s v="METROPOLITAN METHODIST HOSPITAL"/>
    <n v="154"/>
    <s v="450388"/>
    <s v="01/31/2025"/>
    <s v="10/31/2001"/>
    <s v="1310 MCCULLOUGH AVENUE"/>
    <s v="SAN ANTONIO"/>
    <s v="TX"/>
    <n v="78212"/>
    <x v="17"/>
    <n v="2107572200"/>
    <s v="MILLER, DANIEL"/>
    <s v="7700 FLOYD CURL DRIVE"/>
    <s v="SAN ANTONIO"/>
    <s v="TX"/>
    <s v="78229"/>
    <s v="Comprehensive Medical Rehabilitation, Diagnostic X-ray, Emergency Department, For Profit, General Hospital, Joint Commission, Lab Services, Multi-Location, Obstetrics, Surgery"/>
    <n v="88"/>
    <n v="216"/>
    <n v="16"/>
    <n v="48"/>
    <n v="0"/>
    <n v="0"/>
    <n v="0"/>
    <n v="0"/>
    <n v="0"/>
    <n v="10"/>
    <n v="0"/>
    <n v="0"/>
    <n v="0"/>
    <n v="0"/>
    <s v="Comprehensive Medical Rehabilitation, Diagnostic X-ray, Emergency Department, "/>
    <s v=", General Hospital, Joint Commission, Lab Services, Multi-Location, Obstetrics, Surgery"/>
    <s v="No"/>
  </r>
  <r>
    <s v="MID COAST MEDICAL CENTER - CENTRAL"/>
    <n v="100090"/>
    <s v="451396"/>
    <s v="01/31/2025"/>
    <s v="01/01/2011"/>
    <s v="200 W OLLIE ST"/>
    <s v="LLANO"/>
    <s v="TX"/>
    <n v="78643"/>
    <x v="131"/>
    <n v="2452422824"/>
    <s v="TUDOR, NATHAN"/>
    <s v="303 SANDY CORNER ROAD MID COAST HEALTH SYSTEM"/>
    <s v="EL CAMPO"/>
    <s v="TX"/>
    <s v="77437"/>
    <s v="American Osteopatic Association, Critical Access Hospital, Diagnostic X-ray, Emergency Department, Lab Services, Medical, Non Profit, Special Hospital"/>
    <n v="0"/>
    <n v="25"/>
    <n v="0"/>
    <n v="0"/>
    <n v="0"/>
    <n v="0"/>
    <n v="0"/>
    <n v="0"/>
    <n v="0"/>
    <n v="0"/>
    <n v="0"/>
    <n v="0"/>
    <n v="0"/>
    <n v="0"/>
    <s v="American Osteopatic Association, Critical Access Hospital, Diagnostic X-ray, Emergency Department, Lab Services, Medical, Non Profit, Special Hospital"/>
    <m/>
    <s v="Yes"/>
  </r>
  <r>
    <s v="MID-JEFFERSON EXTENDED CARE HOSPITAL OF BEAUMONT"/>
    <n v="100341"/>
    <s v="452083"/>
    <s v="12/31/2024"/>
    <s v="05/13/2019"/>
    <s v="860 SOUTH EIGHTH STREET"/>
    <s v="BEAUMONT"/>
    <s v="TX"/>
    <n v="77701"/>
    <x v="16"/>
    <n v="4097268700"/>
    <s v="ROBIN, NIKKI"/>
    <s v="860 SOUTH EIGHTH STREET"/>
    <s v="BEAUMONT"/>
    <s v="TX"/>
    <s v="77701"/>
    <s v="Comprehensive Medical Rehabilitation, Diagnostic X-ray, Emergency Treatment, ESRD-Acute Services, For Profit, Lab Services, Long-Term Acute Care, Medical, Special Hospital"/>
    <n v="0"/>
    <n v="20"/>
    <n v="0"/>
    <n v="0"/>
    <n v="0"/>
    <n v="0"/>
    <n v="0"/>
    <n v="0"/>
    <n v="0"/>
    <n v="10"/>
    <n v="0"/>
    <n v="0"/>
    <n v="0"/>
    <n v="0"/>
    <s v="Comprehensive Medical Rehabilitation, Diagnostic X-ray, Emergency Treatment, ESRD-Acute Services, "/>
    <s v=", Lab Services, Long-Term Acute Care, Medical, Special Hospital"/>
    <s v="No"/>
  </r>
  <r>
    <s v="MIDLAND MEMORIAL HOSPITAL"/>
    <n v="452"/>
    <s v="450133"/>
    <s v="01/31/2025"/>
    <s v="01/08/1960"/>
    <s v="400 ROSALIND REDFERN GROVER PKWY"/>
    <s v="MIDLAND"/>
    <s v="TX"/>
    <n v="79701"/>
    <x v="85"/>
    <n v="4322211111"/>
    <s v="BOWERMAN, STEPHEN"/>
    <s v="400 ROSALIND REDFERN GROVER PKWY"/>
    <s v="MIDLAND"/>
    <s v="TX"/>
    <s v="79701"/>
    <s v="Det Norske Veritas Healthcare, Diagnostic X-ray, Emergency Department, ESRD-Acute Services, General Hospital, Lab Services, Non Profit, Obstetrics, Surgery"/>
    <n v="48"/>
    <n v="385"/>
    <n v="18"/>
    <n v="30"/>
    <n v="10"/>
    <n v="0"/>
    <n v="0"/>
    <n v="0"/>
    <n v="0"/>
    <n v="0"/>
    <n v="1"/>
    <n v="0"/>
    <n v="48"/>
    <n v="0"/>
    <s v="Det Norske Veritas Healthcare, Diagnostic X-ray, Emergency Department, ESRD-Acute Services, General Hospital, Lab Services, Non Profit, Obstetrics, Surgery"/>
    <m/>
    <s v="Yes"/>
  </r>
  <r>
    <s v="MISSION REGIONAL MEDICAL CENTER"/>
    <n v="370"/>
    <s v="450176"/>
    <s v="09/30/2025"/>
    <s v="01/01/1960"/>
    <s v="900 SOUTH BRYAN ROAD"/>
    <s v="MISSION"/>
    <s v="TX"/>
    <n v="78572"/>
    <x v="29"/>
    <n v="9563239103"/>
    <s v="DAWSON, KANE"/>
    <s v="900 SOUTH BRYAN ROAD"/>
    <s v="MISSION"/>
    <s v="TX"/>
    <s v="78572"/>
    <s v="Comprehensive Medical Rehabilitation, Diagnostic X-ray, Emergency Department, ESRD-Acute Services, General Hospital, Joint Commission, Lab Services, Non Profit, Obstetrics, Surgery"/>
    <n v="16"/>
    <n v="191"/>
    <n v="20"/>
    <n v="25"/>
    <n v="0"/>
    <n v="16"/>
    <n v="0"/>
    <n v="0"/>
    <n v="0"/>
    <n v="27"/>
    <n v="2"/>
    <n v="0"/>
    <n v="0"/>
    <n v="0"/>
    <s v="Comprehensive Medical Rehabilitation, Diagnostic X-ray, Emergency Department, ESRD-Acute Services, General Hospital, Joint Commission, Lab Services, Non Profit, Obstetrics, Surgery"/>
    <m/>
    <s v="Yes"/>
  </r>
  <r>
    <s v="MISSION TRAIL BAPTIST HOSPITAL"/>
    <n v="114"/>
    <s v="450058"/>
    <s v="12/31/2024"/>
    <s v="06/14/2011"/>
    <s v="3333 RESEARCH PLAZA"/>
    <s v="SAN ANTONIO"/>
    <s v="TX"/>
    <n v="78235"/>
    <x v="17"/>
    <n v="2102973600"/>
    <s v="STONE, MATTHEW"/>
    <s v="111 DALLAS STREET"/>
    <s v="SAN ANTONIO"/>
    <s v="TX"/>
    <s v="78205"/>
    <s v="Diagnostic X-ray, Emergency Department, ESRD-Acute Services, For Profit, General Hospital, Hospital Waiver, Lab Services, Multi-Location, Obstetrics, Surgery"/>
    <n v="20"/>
    <n v="66"/>
    <n v="12"/>
    <n v="2"/>
    <n v="0"/>
    <n v="14"/>
    <n v="0"/>
    <n v="0"/>
    <n v="0"/>
    <n v="0"/>
    <n v="0"/>
    <n v="0"/>
    <n v="0"/>
    <n v="0"/>
    <s v="Diagnostic X-ray, Emergency Department, ESRD-Acute Services, "/>
    <s v=", General Hospital, Hospital Waiver, Lab Services, Multi-Location, Obstetrics, Surgery"/>
    <s v="No"/>
  </r>
  <r>
    <s v="MITCHELL COUNTY HOSPITAL"/>
    <n v="75"/>
    <s v="451342"/>
    <s v="09/30/2024"/>
    <s v="01/01/1960"/>
    <s v="997 WEST I-20"/>
    <s v="COLORADO CITY"/>
    <s v="TX"/>
    <n v="79512"/>
    <x v="132"/>
    <n v="3257283431"/>
    <s v="DEWBERRY, ROBBIE"/>
    <s v="997 WEST I-20"/>
    <s v="COLORADO CITY"/>
    <s v="TX"/>
    <s v="79512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MUENSTER MEMORIAL HOSPITAL"/>
    <n v="365"/>
    <s v="451335"/>
    <s v="07/31/2024"/>
    <s v="01/01/1964"/>
    <s v="605 NORTH MAPLE STREET"/>
    <s v="MUENSTER"/>
    <s v="TX"/>
    <n v="76252"/>
    <x v="133"/>
    <n v="9407592271"/>
    <s v="WILLIMON, MARION"/>
    <s v="P O BOX 370"/>
    <s v="MUENSTER"/>
    <s v="TX"/>
    <s v="76252"/>
    <s v="Critical Access Hospital, Diagnostic X-ray, Emergency Department, General Hospital, Lab Services, Non Profit, Surgery"/>
    <n v="0"/>
    <n v="18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MULESHOE AREA MEDICAL CENTER"/>
    <n v="100303"/>
    <s v="451372"/>
    <s v="02/28/2025"/>
    <s v="03/01/2015"/>
    <s v="708 SOUTH FIRST STREET"/>
    <s v="MULESHOE"/>
    <s v="TX"/>
    <n v="79347"/>
    <x v="134"/>
    <n v="8062724524"/>
    <s v="FREEMAN, DONALD A"/>
    <s v="708 SOUTH FIRST STREET"/>
    <s v="MULESHOE"/>
    <s v="TX"/>
    <s v="79347"/>
    <s v="Critical Access Hospital, Diagnostic X-ray, Emergency Department, For Profit, Lab Services, Medical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NACOGDOCHES MEDICAL CENTER"/>
    <n v="392"/>
    <s v="450656"/>
    <s v="04/30/2025"/>
    <s v="01/29/1975"/>
    <s v="4920 N E STALLINGS DRIVE"/>
    <s v="NACOGDOCHES"/>
    <s v="TX"/>
    <n v="75965"/>
    <x v="33"/>
    <n v="9365699481"/>
    <s v="PATTERSON, JEFF"/>
    <s v="4920 N E STALLINGS DRIVE"/>
    <s v="NACOGDOCHES"/>
    <s v="TX"/>
    <s v="75965"/>
    <s v="Diagnostic X-ray, Emergency Department, For Profit, General Hospital, Joint Commission, Lab Services, Obstetrics, Surgery"/>
    <n v="11"/>
    <n v="130"/>
    <n v="0"/>
    <n v="12"/>
    <n v="0"/>
    <n v="0"/>
    <n v="0"/>
    <n v="0"/>
    <n v="0"/>
    <n v="0"/>
    <n v="8"/>
    <n v="0"/>
    <n v="0"/>
    <n v="0"/>
    <s v="Diagnostic X-ray, Emergency Department, "/>
    <s v=", General Hospital, Joint Commission, Lab Services, Obstetrics, Surgery"/>
    <s v="No"/>
  </r>
  <r>
    <s v="NACOGDOCHES MEMORIAL HOSPITAL"/>
    <n v="100544"/>
    <s v="450508"/>
    <s v="07/31/2025"/>
    <s v="07/16/2021"/>
    <s v="1204 NORTH MOUND STREET"/>
    <s v="NACOGDOCHES"/>
    <s v="TX"/>
    <n v="75961"/>
    <x v="33"/>
    <n v="9365644611"/>
    <s v="FOWLER, S SEAN"/>
    <s v="1204 NORTH MOUND STREET"/>
    <s v="NACOGDOCHES"/>
    <s v="TX"/>
    <s v="75961"/>
    <s v="Diagnostic X-ray, Emergency Department, ESRD-Acute Services, For Profit, General Hospital, Joint Commission, Lab Services, Obstetrics, Surgery"/>
    <n v="16"/>
    <n v="128"/>
    <n v="0"/>
    <n v="22"/>
    <n v="10"/>
    <n v="4"/>
    <n v="0"/>
    <n v="14"/>
    <n v="0"/>
    <n v="0"/>
    <n v="0"/>
    <n v="16"/>
    <n v="0"/>
    <n v="0"/>
    <s v="Diagnostic X-ray, Emergency Department, ESRD-Acute Services, "/>
    <s v=", General Hospital, Joint Commission, Lab Services, Obstetrics, Surgery"/>
    <s v="No"/>
  </r>
  <r>
    <s v="NAVARRO REGIONAL HOSPITAL"/>
    <n v="141"/>
    <s v="450447"/>
    <s v="01/31/2024"/>
    <s v="01/01/1960"/>
    <s v="3201 WEST HIGHWAY 22"/>
    <s v="CORSICANA"/>
    <s v="TX"/>
    <n v="75110"/>
    <x v="135"/>
    <n v="9036546805"/>
    <s v="ELLIS, MIKE"/>
    <s v="3201 WEST HIGHWAY 22"/>
    <s v="CORSICANA"/>
    <s v="TX"/>
    <s v="75110"/>
    <s v="Emergency Department, For Profit, General Hospital, Lab Services, Obstetrics, Surgery"/>
    <n v="10"/>
    <n v="147"/>
    <n v="0"/>
    <n v="0"/>
    <n v="0"/>
    <n v="5"/>
    <n v="0"/>
    <n v="0"/>
    <n v="0"/>
    <n v="0"/>
    <n v="0"/>
    <n v="0"/>
    <n v="0"/>
    <n v="0"/>
    <s v="Emergency Department, "/>
    <s v=", General Hospital, Lab Services, Obstetrics, Surgery"/>
    <s v="No"/>
  </r>
  <r>
    <s v="NEW BRAUNFELS ER &amp; HOSPITAL"/>
    <n v="100558"/>
    <n v="0"/>
    <s v="02/29/2024"/>
    <s v="02/14/2022"/>
    <s v="3221 COMMERCIAL CIRCLE"/>
    <s v="NEW BRAUNFELS"/>
    <s v="TX"/>
    <n v="78132"/>
    <x v="47"/>
    <n v="7136600557"/>
    <s v="VO, TOM"/>
    <s v="6030 S RICE AVE SUITE C"/>
    <s v="HOUSTON"/>
    <s v="TX"/>
    <s v="77081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NEW BRAUNFELS REGIONAL REHABILITATION HOSPITAL"/>
    <n v="100101"/>
    <s v="673049"/>
    <s v="07/31/2025"/>
    <s v="07/05/2011"/>
    <s v="2041 SUNDANCE PARKWAY"/>
    <s v="NEW BRAUNFELS"/>
    <s v="TX"/>
    <n v="78130"/>
    <x v="47"/>
    <n v="8306256700"/>
    <s v="NILEST, NICHOLAS"/>
    <s v="2041 SUNDANCE PARKWAY"/>
    <s v="NEW BRAUNFELS"/>
    <s v="TX"/>
    <s v="78130"/>
    <s v="Comprehensive Medical Rehabilitation, Emergency Treatment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Emergency Treatment, "/>
    <s v=", Joint Commission, Lab Services, Special Hospital"/>
    <s v="No"/>
  </r>
  <r>
    <s v="NEXUS CHILDRENS HOSPITAL - DALLAS LLC"/>
    <n v="100597"/>
    <n v="0"/>
    <s v="09/30/2025"/>
    <s v="09/22/2023"/>
    <s v="9525 GREENVILLE AVE"/>
    <s v="DALLAS"/>
    <s v="TX"/>
    <n v="75243"/>
    <x v="2"/>
    <n v="2814096011"/>
    <s v="ELSESSER, BILL"/>
    <s v="9525 GREENVILLE AVE"/>
    <s v="DALLAS"/>
    <s v="TX"/>
    <s v="75243"/>
    <s v="Diagnostic X-ray, Emergency Treatment, For Profit, Lab Services, Pediatric - 15+ beds, Special Hospital"/>
    <n v="6"/>
    <n v="0"/>
    <n v="0"/>
    <n v="0"/>
    <n v="0"/>
    <n v="0"/>
    <n v="54"/>
    <n v="0"/>
    <n v="0"/>
    <n v="0"/>
    <n v="0"/>
    <n v="0"/>
    <n v="0"/>
    <n v="0"/>
    <s v="Diagnostic X-ray, Emergency Treatment, "/>
    <s v=", Lab Services, Pediatric - 15+ beds, Special Hospital"/>
    <s v="No"/>
  </r>
  <r>
    <s v="NEXUS CHILDRENS HOSPITAL - THE WOODLANDS"/>
    <n v="7125"/>
    <s v="453309"/>
    <s v="07/31/2024"/>
    <s v="08/01/2021"/>
    <s v="9182 SIX PINES DRIVE"/>
    <s v="SPRING"/>
    <s v="TX"/>
    <n v="77380"/>
    <x v="13"/>
    <n v="7134823325"/>
    <s v="TALLEY, JOEL"/>
    <s v="2929 WOODLAND PARK DR"/>
    <s v="HOUSTON"/>
    <s v="TX"/>
    <s v="77082"/>
    <s v="Diagnostic X-ray, Emergency Treatment, For Profit, Lab Services, Medical, Multi-Location, Special Hospital"/>
    <n v="0"/>
    <n v="21"/>
    <n v="0"/>
    <n v="0"/>
    <n v="0"/>
    <n v="0"/>
    <n v="0"/>
    <n v="0"/>
    <n v="0"/>
    <n v="0"/>
    <n v="0"/>
    <n v="0"/>
    <n v="0"/>
    <n v="0"/>
    <s v="Diagnostic X-ray, Emergency Treatment, "/>
    <s v=", Lab Services, Medical, Multi-Location, Special Hospital"/>
    <s v="No"/>
  </r>
  <r>
    <s v="NEXUS SPECIALTY HOSPITAL -THE WOODLANDS LTD-SHENANDOAH CAMPUS"/>
    <n v="795"/>
    <s v="452057"/>
    <s v="04/30/2024"/>
    <s v="07/14/2005"/>
    <s v="123 VISION PARK BLVD"/>
    <s v="SHENANDOAH"/>
    <s v="TX"/>
    <n v="77384"/>
    <x v="13"/>
    <n v="2813640317"/>
    <s v="THOMPSON, RANDY"/>
    <s v="123 VISION PARK  BLVD"/>
    <s v="SHENANDOAH"/>
    <s v="TX"/>
    <s v="77384"/>
    <s v="Diagnostic X-ray, Emergency Treatment, For Profit, Lab Services, Long-Term Acute Care, Pediatric - 15+ beds, Physician Owned, Special Hospital"/>
    <n v="16"/>
    <n v="0"/>
    <n v="0"/>
    <n v="0"/>
    <n v="0"/>
    <n v="0"/>
    <n v="34"/>
    <n v="0"/>
    <n v="0"/>
    <n v="0"/>
    <n v="0"/>
    <n v="0"/>
    <n v="0"/>
    <n v="0"/>
    <s v="Diagnostic X-ray, Emergency Treatment, "/>
    <s v=", Lab Services, Long-Term Acute Care, Pediatric - 15+ beds, Physician Owned, Special Hospital"/>
    <s v="No"/>
  </r>
  <r>
    <s v="NOCONA GENERAL HOSPITAL"/>
    <n v="348"/>
    <s v="450641"/>
    <s v="04/30/2025"/>
    <s v="04/23/1974"/>
    <s v="100 PARK ROAD"/>
    <s v="NOCONA"/>
    <s v="TX"/>
    <n v="76255"/>
    <x v="136"/>
    <n v="9408253235"/>
    <s v="MEEKINS, LANCE"/>
    <s v="100 PARK ROAD"/>
    <s v="NOCONA"/>
    <s v="TX"/>
    <s v="76255"/>
    <s v="Diagnostic X-ray, Emergency Department, For Profit, General Hospital, Lab Services, Surgery"/>
    <n v="0"/>
    <n v="22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Surgery"/>
    <s v="No"/>
  </r>
  <r>
    <s v="NORTH AUSTIN MEDICAL CENTER"/>
    <n v="8299"/>
    <s v="450809"/>
    <s v="06/30/2025"/>
    <s v="07/01/2005"/>
    <s v="12221 MOPAC EXPRESSWAY NORTH"/>
    <s v="AUSTIN"/>
    <s v="TX"/>
    <n v="78758"/>
    <x v="6"/>
    <n v="5129012529"/>
    <s v="JACKSON, THOMAS"/>
    <s v="12221 MOPAC EXPRESSWAY NORTH"/>
    <s v="AUSTIN"/>
    <s v="TX"/>
    <s v="78758"/>
    <s v="Diagnostic X-ray, Emergency Department, ESRD-Acute Services, For Profit, General Hospital, Hospital Waiver, Joint Commission, Lab Services, Obstetrics, Pending Action, Surgery"/>
    <n v="30"/>
    <n v="213"/>
    <n v="96"/>
    <n v="38"/>
    <n v="26"/>
    <n v="29"/>
    <n v="0"/>
    <n v="0"/>
    <n v="0"/>
    <n v="0"/>
    <n v="1"/>
    <n v="0"/>
    <n v="0"/>
    <n v="0"/>
    <s v="Diagnostic X-ray, Emergency Department, ESRD-Acute Services, "/>
    <s v=", General Hospital, Hospital Waiver, Joint Commission, Lab Services, Obstetrics, Pending Action, Surgery"/>
    <s v="No"/>
  </r>
  <r>
    <s v="NORTH CENTRAL BAPTIST HOSPITAL"/>
    <n v="114"/>
    <s v="450058"/>
    <s v="12/31/2024"/>
    <s v="09/01/2006"/>
    <s v="520 MADISON OAK"/>
    <s v="SAN ANTONIO"/>
    <s v="TX"/>
    <n v="78258"/>
    <x v="17"/>
    <n v="2102974600"/>
    <s v="STONE, MATTHEW"/>
    <s v="111 DALLAS STREET"/>
    <s v="SAN ANTONIO"/>
    <s v="TX"/>
    <s v="78205"/>
    <s v="Comprehensive Medical Rehabilitation, Diagnostic X-ray, Emergency Department, For Profit, General Hospital, Lab Services, Multi-Location, Obstetrics, Pediatric - 15+ beds, Surgery"/>
    <n v="46"/>
    <n v="178"/>
    <n v="72"/>
    <n v="54"/>
    <n v="0"/>
    <n v="22"/>
    <n v="58"/>
    <n v="0"/>
    <n v="0"/>
    <n v="12"/>
    <n v="1"/>
    <n v="0"/>
    <n v="0"/>
    <n v="0"/>
    <s v="Comprehensive Medical Rehabilitation, Diagnostic X-ray, Emergency Department, "/>
    <s v=", General Hospital, Lab Services, Multi-Location, Obstetrics, Pediatric - 15+ beds, Surgery"/>
    <s v="No"/>
  </r>
  <r>
    <s v="NORTH CENTRAL SURGICAL CENTER LLP"/>
    <n v="8606"/>
    <s v="670049"/>
    <s v="12/31/2023"/>
    <s v="12/21/2007"/>
    <s v="9301 NORTH CENTRAL EXPRESSWAY  #100"/>
    <s v="DALLAS"/>
    <s v="TX"/>
    <n v="75231"/>
    <x v="2"/>
    <n v="2142652810"/>
    <s v="PATTERSON, LEIGH"/>
    <s v="9301 NORTH CENTRAL EXPRESSWAY  #100"/>
    <s v="DALLAS"/>
    <s v="TX"/>
    <s v="75231"/>
    <s v="Diagnostic X-ray, Emergency Department, For Profit, General Hospital, Lab Services, Physician Owned, Surgery"/>
    <n v="0"/>
    <n v="23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NORTH RUNNELS HOSPITAL"/>
    <n v="151"/>
    <s v="451315"/>
    <s v="11/30/2024"/>
    <s v="11/08/1973"/>
    <s v="7821 STATE HIGHWAY 153"/>
    <s v="WINTERS"/>
    <s v="TX"/>
    <n v="79567"/>
    <x v="15"/>
    <n v="3257544553"/>
    <s v="LEWIS, NICHOLAS"/>
    <s v="POST OFFICE BOX 185"/>
    <s v="WINTERS"/>
    <s v="TX"/>
    <s v="79567"/>
    <s v="Critical Access Hospital, Diagnostic X-ray, Emergency Department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NORTH TEXAS MEDICAL CENTER"/>
    <n v="100453"/>
    <s v="450090"/>
    <s v="11/30/2024"/>
    <s v="12/01/2018"/>
    <s v="1900 HOSPITAL BOULEVARD"/>
    <s v="GAINESVILLE"/>
    <s v="TX"/>
    <n v="76240"/>
    <x v="133"/>
    <n v="9406651751"/>
    <s v="SLEDGE, THOMAS"/>
    <s v="1900 HOSPITAL BOULEVARD"/>
    <s v="GAINESVILLE"/>
    <s v="TX"/>
    <s v="76240"/>
    <s v="Ctr for Improvement in HealthcareQuality, Diagnostic X-ray, Emergency Department, General Hospital, Lab Services, Non Profit, Obstetrics, Surgery"/>
    <n v="6"/>
    <n v="42"/>
    <n v="0"/>
    <n v="8"/>
    <n v="0"/>
    <n v="4"/>
    <n v="0"/>
    <n v="0"/>
    <n v="0"/>
    <n v="0"/>
    <n v="0"/>
    <n v="0"/>
    <n v="0"/>
    <n v="0"/>
    <s v="Ctr for Improvement in HealthcareQuality, Diagnostic X-ray, Emergency Department, General Hospital, Lab Services, Non Profit, Obstetrics, Surgery"/>
    <m/>
    <s v="Yes"/>
  </r>
  <r>
    <s v="NORTHEAST BAPTIST HOSPITAL"/>
    <n v="114"/>
    <s v="450058"/>
    <s v="12/31/2024"/>
    <s v="09/01/2006"/>
    <s v="8811 VILLAGE DRIVE"/>
    <s v="SAN ANTONIO"/>
    <s v="TX"/>
    <n v="78217"/>
    <x v="17"/>
    <n v="2102972600"/>
    <s v="STONE, MATTHEW"/>
    <s v="111 DALLAS STREET"/>
    <s v="SAN ANTONIO"/>
    <s v="TX"/>
    <s v="78205"/>
    <s v="Comprehensive Medical Rehabilitation, Diagnostic X-ray, Emergency Department, ESRD-Acute Services, For Profit, General Hospital, Lab Services, Mental Health Services, Multi-Location, Surgery"/>
    <n v="42"/>
    <n v="280"/>
    <n v="0"/>
    <n v="0"/>
    <n v="0"/>
    <n v="0"/>
    <n v="0"/>
    <n v="13"/>
    <n v="0"/>
    <n v="12"/>
    <n v="0"/>
    <n v="0"/>
    <n v="0"/>
    <n v="0"/>
    <s v="Comprehensive Medical Rehabilitation, Diagnostic X-ray, Emergency Department, ESRD-Acute Services, "/>
    <s v=", General Hospital, Lab Services, Mental Health Services, Multi-Location, Surgery"/>
    <s v="No"/>
  </r>
  <r>
    <s v="NORTHEAST METHODIST HOSPITAL"/>
    <n v="154"/>
    <s v="450388"/>
    <s v="01/31/2025"/>
    <s v="07/01/2002"/>
    <s v="12412 JUDSON ROAD"/>
    <s v="SAN ANTONIO"/>
    <s v="TX"/>
    <n v="78233"/>
    <x v="17"/>
    <n v="2107577000"/>
    <s v="MILLER, DANIEL"/>
    <s v="7700 FLOYD CURL DRIVE"/>
    <s v="SAN ANTONIO"/>
    <s v="TX"/>
    <s v="78229"/>
    <s v="Comprehensive Medical Rehabilitation, Diagnostic X-ray, Emergency Department, ESRD-Acute Services, For Profit, General Hospital, Joint Commission, Lab Services, Multi-Location, Surgery"/>
    <n v="38"/>
    <n v="156"/>
    <n v="0"/>
    <n v="0"/>
    <n v="0"/>
    <n v="0"/>
    <n v="0"/>
    <n v="0"/>
    <n v="0"/>
    <n v="13"/>
    <n v="0"/>
    <n v="30"/>
    <n v="0"/>
    <n v="0"/>
    <s v="Comprehensive Medical Rehabilitation, Diagnostic X-ray, Emergency Department, ESRD-Acute Services, "/>
    <s v=", General Hospital, Joint Commission, Lab Services, Multi-Location, Surgery"/>
    <s v="No"/>
  </r>
  <r>
    <s v="NORTHWEST HILLS SURGICAL HOSPITAL"/>
    <n v="794"/>
    <s v="450808"/>
    <s v="03/31/2025"/>
    <s v="03/20/1995"/>
    <s v="6818 AUSTIN CENTER BOULEVARD"/>
    <s v="AUSTIN"/>
    <s v="TX"/>
    <n v="78731"/>
    <x v="6"/>
    <n v="5123461994"/>
    <s v="CARROLL, DANIEL"/>
    <s v="6818 AUSTIN CENTER BLVD STE 100"/>
    <s v="AUSTIN"/>
    <s v="TX"/>
    <s v="78731"/>
    <s v="Diagnostic X-ray, Emergency Department Waiver, Emergency Treatment, For Profit, General Hospital, Lab Services, Physician Owned, Surgery"/>
    <n v="0"/>
    <n v="8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Lab Services, Physician Owned, Surgery"/>
    <s v="No"/>
  </r>
  <r>
    <s v="NORTHWEST TEXAS HOSPITAL"/>
    <n v="318"/>
    <s v="450209"/>
    <s v="05/31/2025"/>
    <s v="01/01/1960"/>
    <s v="1501 SOUTH COULTER STREET"/>
    <s v="AMARILLO"/>
    <s v="TX"/>
    <n v="79106"/>
    <x v="28"/>
    <n v="8063541000"/>
    <s v="CHANDLER, RYAN"/>
    <s v="P O BOX 1110"/>
    <s v="AMARILLO"/>
    <s v="TX"/>
    <s v="79175"/>
    <s v="Comprehensive Medical Rehabilitation, Diagnostic X-ray, Emergency Department, ESRD-Acute Services, For Profit, General Hospital, Joint Commission, Lab Services, Obstetrics, Pediatric - 15+ beds, Surgery"/>
    <n v="85"/>
    <n v="141"/>
    <n v="50"/>
    <n v="24"/>
    <n v="0"/>
    <n v="10"/>
    <n v="60"/>
    <n v="0"/>
    <n v="0"/>
    <n v="15"/>
    <n v="0"/>
    <n v="0"/>
    <n v="0"/>
    <n v="0"/>
    <s v="Comprehensive Medical Rehabilitation, Diagnostic X-ray, Emergency Department, ESRD-Acute Services, "/>
    <s v=", General Hospital, Joint Commission, Lab Services, Obstetrics, Pediatric - 15+ beds, Surgery"/>
    <s v="No"/>
  </r>
  <r>
    <s v="NORTHWEST TEXAS SURGERY CENTER"/>
    <n v="318"/>
    <s v="450209"/>
    <s v="05/31/2025"/>
    <s v="07/01/2015"/>
    <s v="3501 SONCY ROAD SUITE 118"/>
    <s v="AMARILLO"/>
    <s v="TX"/>
    <n v="79119"/>
    <x v="137"/>
    <n v="8063597999"/>
    <s v="CHANDLER, RYAN"/>
    <s v="1501 S COULTER"/>
    <s v="AMARILLO"/>
    <s v="TX"/>
    <s v="79106"/>
    <s v="Diagnostic X-ray, Emergency Department Waiver, Emergency Treatment, For Profit, General Hospital, Joint Commission, Lab Services, Multi-Location, Surgery"/>
    <n v="0"/>
    <n v="4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Multi-Location, Surgery"/>
    <s v="No"/>
  </r>
  <r>
    <s v="OAKBEND MEDICAL CENTER"/>
    <n v="230"/>
    <s v="450330"/>
    <s v="05/31/2025"/>
    <s v="01/01/1960"/>
    <s v="1705 JACKSON STREET"/>
    <s v="RICHMOND"/>
    <s v="TX"/>
    <n v="77469"/>
    <x v="14"/>
    <n v="2813413000"/>
    <s v="FREUDENBERGER, JOSEPH"/>
    <s v="1705 JACKSON STREET"/>
    <s v="RICHMOND"/>
    <s v="TX"/>
    <s v="77469"/>
    <s v="Diagnostic X-ray, Emergency Department, General Hospital, Joint Commission, Lab Services, Mental Health Services, Non Profit, Obstetrics, Skilled Nursing Facility, Surgery"/>
    <n v="12"/>
    <n v="90"/>
    <n v="0"/>
    <n v="0"/>
    <n v="0"/>
    <n v="6"/>
    <n v="0"/>
    <n v="24"/>
    <n v="36"/>
    <n v="0"/>
    <n v="0"/>
    <n v="0"/>
    <n v="0"/>
    <n v="0"/>
    <s v="Diagnostic X-ray, Emergency Department, General Hospital, Joint Commission, Lab Services, Mental Health Services, Non Profit, Obstetrics, Skilled Nursing Facility, Surgery"/>
    <m/>
    <s v="Yes"/>
  </r>
  <r>
    <s v="OAKBEND MEDICAL CENTER"/>
    <n v="230"/>
    <s v="450330"/>
    <s v="05/31/2025"/>
    <s v="10/16/2009"/>
    <s v="22003 SOUTHWEST FREEWAY"/>
    <s v="RICHMOND"/>
    <s v="TX"/>
    <n v="77469"/>
    <x v="14"/>
    <n v="2813412000"/>
    <s v="FREUDENBERGER, JOSEPH"/>
    <s v="1705 JACKSON STREET"/>
    <s v="RICHMOND"/>
    <s v="TX"/>
    <s v="77469"/>
    <s v="Diagnostic X-ray, Emergency Department, General Hospital, Joint Commission, Lab Services, Multi-Location, Non Profit, Obstetrics, Surgery"/>
    <n v="6"/>
    <n v="16"/>
    <n v="0"/>
    <n v="20"/>
    <n v="3"/>
    <n v="8"/>
    <n v="0"/>
    <n v="0"/>
    <n v="0"/>
    <n v="0"/>
    <n v="8"/>
    <n v="0"/>
    <n v="0"/>
    <n v="0"/>
    <s v="Diagnostic X-ray, Emergency Department, General Hospital, Joint Commission, Lab Services, Multi-Location, Non Profit, Obstetrics, Surgery"/>
    <m/>
    <s v="Yes"/>
  </r>
  <r>
    <s v="OAKBEND MEDICAL CENTER - WHARTON HOSPITAL CAMPUS"/>
    <n v="230"/>
    <s v="450330"/>
    <s v="05/31/2025"/>
    <s v="04/27/2018"/>
    <s v="10141 HWY 59 ROAD"/>
    <s v="WHARTON"/>
    <s v="TX"/>
    <n v="77488"/>
    <x v="82"/>
    <n v="2813414812"/>
    <s v="FREUDENBERGER, JOSEPH"/>
    <s v="1705 JACKSON STREET"/>
    <s v="RICHMOND"/>
    <s v="TX"/>
    <s v="77469"/>
    <s v="Diagnostic X-ray, Emergency Department, General Hospital, Joint Commission, Lab Services, Multi-Location, Non Profit, Surgery"/>
    <n v="12"/>
    <n v="33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Multi-Location, Non Profit, Surgery"/>
    <m/>
    <s v="Yes"/>
  </r>
  <r>
    <s v="OCHILTREE GENERAL HOSPITAL"/>
    <n v="98"/>
    <s v="451359"/>
    <s v="12/31/2023"/>
    <s v="12/15/1966"/>
    <s v="3101 GARRETT DRIVE"/>
    <s v="PERRYTON"/>
    <s v="TX"/>
    <n v="79070"/>
    <x v="138"/>
    <n v="8064353606"/>
    <s v="JUDICE, KELLY"/>
    <s v="3101 GARRETT DRIVE"/>
    <s v="PERRYTON"/>
    <s v="TX"/>
    <s v="79070"/>
    <s v="Critical Access Hospital, Det Norske Veritas Healthcare, Diagnostic X-ray, Emergency Department, General Hospital, Lab Services, Non Profit, Obstetrics, Surgery"/>
    <n v="0"/>
    <n v="20"/>
    <n v="0"/>
    <n v="3"/>
    <n v="0"/>
    <n v="2"/>
    <n v="0"/>
    <n v="0"/>
    <n v="0"/>
    <n v="0"/>
    <n v="0"/>
    <n v="0"/>
    <n v="0"/>
    <n v="0"/>
    <s v="Critical Access Hospital, Det Norske Veritas Healthcare, Diagnostic X-ray, Emergency Department, General Hospital, Lab Services, Non Profit, Obstetrics, Surgery"/>
    <m/>
    <s v="Yes"/>
  </r>
  <r>
    <s v="ODESSA REGIONAL MEDICAL CENTER"/>
    <n v="425"/>
    <s v="450661"/>
    <s v="10/31/2024"/>
    <s v="04/15/1975"/>
    <s v="520 EAST SIXTH STREET"/>
    <s v="ODESSA"/>
    <s v="TX"/>
    <n v="79761"/>
    <x v="66"/>
    <n v="4325828000"/>
    <s v="BROWN, STACEY L"/>
    <s v="P O BOX 4859"/>
    <s v="ODESSA"/>
    <s v="TX"/>
    <s v="79760"/>
    <s v="Det Norske Veritas Healthcare, Diagnostic X-ray, Emergency Department, ESRD-Acute Services, For Profit, General Hospital, Lab Services, Obstetrics, Pediatric - 15+ beds, Physician Owned, Surgery"/>
    <n v="10"/>
    <n v="79"/>
    <n v="49"/>
    <n v="51"/>
    <n v="6"/>
    <n v="0"/>
    <n v="16"/>
    <n v="0"/>
    <n v="0"/>
    <n v="0"/>
    <n v="0"/>
    <n v="0"/>
    <n v="0"/>
    <n v="0"/>
    <s v="Det Norske Veritas Healthcare, Diagnostic X-ray, Emergency Department, ESRD-Acute Services, "/>
    <s v=", General Hospital, Lab Services, Obstetrics, Pediatric - 15+ beds, Physician Owned, Surgery"/>
    <s v="No"/>
  </r>
  <r>
    <s v="OTTO KAISER MEMORIAL HOSPITAL"/>
    <n v="357"/>
    <s v="451364"/>
    <s v="09/30/2024"/>
    <s v="09/15/1975"/>
    <s v="3349 S HIGHWAY 181"/>
    <s v="KENEDY"/>
    <s v="TX"/>
    <n v="78119"/>
    <x v="139"/>
    <n v="8305833401"/>
    <s v="LEE, DAVID"/>
    <s v="3349 S HIGHWAY 181"/>
    <s v="KENEDY"/>
    <s v="TX"/>
    <s v="78119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PALACIOS COMMUNITY MEDICAL CENTER"/>
    <n v="574"/>
    <s v="451332"/>
    <s v="01/31/2025"/>
    <s v="02/16/1960"/>
    <s v="311 GREEN AVENUE"/>
    <s v="PALACIOS"/>
    <s v="TX"/>
    <n v="77465"/>
    <x v="120"/>
    <n v="3619722511"/>
    <s v="TUDOR, NATHAN"/>
    <s v="311 GREEN AVENUE"/>
    <s v="PALACIOS"/>
    <s v="TX"/>
    <s v="77465"/>
    <s v="Critical Access Hospital, Diagnostic X-ray, Emergency Department, Lab Services, Medical, Non Profit, Special Hospital"/>
    <n v="0"/>
    <n v="17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PALESTINE REGIONAL MEDICAL CENTER"/>
    <n v="629"/>
    <s v="450747"/>
    <s v="09/30/2024"/>
    <s v="12/14/1987"/>
    <s v="2900 SOUTH LOOP 256"/>
    <s v="PALESTINE"/>
    <s v="TX"/>
    <n v="75801"/>
    <x v="140"/>
    <n v="9037311184"/>
    <s v="FINCH, ROY"/>
    <s v="2900 SOUTH LOOP 256"/>
    <s v="PALESTINE"/>
    <s v="TX"/>
    <s v="75801"/>
    <s v="Comprehensive Rehab Services, Diagnostic X-ray, Emergency Department, ESRD-Acute Services, For Profit, General Hospital, Lab Services, Obstetrics, Surgery"/>
    <n v="10"/>
    <n v="66"/>
    <n v="0"/>
    <n v="2"/>
    <n v="0"/>
    <n v="4"/>
    <n v="0"/>
    <n v="0"/>
    <n v="0"/>
    <n v="8"/>
    <n v="0"/>
    <n v="0"/>
    <n v="0"/>
    <n v="0"/>
    <s v="Comprehensive Rehab Services, Diagnostic X-ray, Emergency Department, ESRD-Acute Services, "/>
    <s v=", General Hospital, Lab Services, Obstetrics, Surgery"/>
    <s v="No"/>
  </r>
  <r>
    <s v="PALESTINE REGIONAL MEDICAL CENTER - REHAB &amp; PSYCHIATRIC CAMPUS"/>
    <n v="629"/>
    <s v="450747"/>
    <s v="09/30/2024"/>
    <s v="11/25/2002"/>
    <s v="4000 SOUTH LOOP 256"/>
    <s v="PALESTINE"/>
    <s v="TX"/>
    <n v="75801"/>
    <x v="140"/>
    <n v="9037311000"/>
    <s v="FINCH, ROY"/>
    <s v="2900 SOUTH LOOP 256"/>
    <s v="PALESTINE"/>
    <s v="TX"/>
    <s v="75801"/>
    <s v="Chemical Dependency In Patient, Diagnostic X-ray, Emergency Treatment, For Profit, Lab Services, Mental Health Services, Multi-Location, Special Hospital"/>
    <n v="0"/>
    <n v="0"/>
    <n v="0"/>
    <n v="0"/>
    <n v="0"/>
    <n v="0"/>
    <n v="0"/>
    <n v="61"/>
    <n v="0"/>
    <n v="0"/>
    <n v="0"/>
    <n v="0"/>
    <n v="0"/>
    <n v="9"/>
    <s v="Chemical Dependency In Patient, Diagnostic X-ray, Emergency Treatment, "/>
    <s v=", Lab Services, Mental Health Services, Multi-Location, Special Hospital"/>
    <s v="No"/>
  </r>
  <r>
    <s v="PALO PINTO GENERAL HOSPITAL"/>
    <n v="34"/>
    <s v="450565"/>
    <s v="07/31/2025"/>
    <s v="07/30/1970"/>
    <s v="400 SOUTHWEST 25TH AVENUE"/>
    <s v="MINERAL WELLS"/>
    <s v="TX"/>
    <n v="76067"/>
    <x v="141"/>
    <n v="9403257891"/>
    <s v="KORKMAS, ROSS"/>
    <s v="400 SOUTHWEST 25TH AVENUE"/>
    <s v="MINERAL WELLS"/>
    <s v="TX"/>
    <s v="76067"/>
    <s v="Diagnostic X-ray, Emergency Department, General Hospital, Joint Commission, Lab Services, Non Profit, Obstetrics, Surgery"/>
    <n v="8"/>
    <n v="66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PAM HEALTH REHABILITATION HOSPITAL NORTHEAST SAN ANTONIO"/>
    <n v="8446"/>
    <s v="453035"/>
    <s v="11/30/2024"/>
    <s v="01/27/2022"/>
    <s v="11407 WAYLAND WAY"/>
    <s v="SAN ANTONIO"/>
    <s v="TX"/>
    <n v="78233"/>
    <x v="17"/>
    <n v="2106401000"/>
    <s v="LIDIAK, BRIAN"/>
    <s v="1828 GOOD HOPE RD"/>
    <s v="ENOLA"/>
    <s v="PA"/>
    <s v="17025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Joint Commission, Lab Services, Multi-Location, Special Hospital"/>
    <s v="No"/>
  </r>
  <r>
    <s v="PAM HEALTH REHABILITATION HOSPITAL OF EL PASO"/>
    <n v="100479"/>
    <s v="673075"/>
    <s v="09/30/2025"/>
    <s v="09/06/2019"/>
    <s v="1600 E CLIFF DRIVE"/>
    <s v="EL PASO"/>
    <s v="TX"/>
    <n v="79902"/>
    <x v="77"/>
    <n v="9159758630"/>
    <s v="HOFF, TODD"/>
    <s v="1828 GOOD HOPE RD"/>
    <s v="ENOLA"/>
    <s v="PA"/>
    <s v="17025"/>
    <s v="Comprehensive Medical Rehabilitation, Ctr for Improvement in HealthcareQuality, Diagnostic X-ray, Emergency Treatment, For Profit, Lab Services, Medical, Special Hospital"/>
    <n v="0"/>
    <n v="12"/>
    <n v="0"/>
    <n v="0"/>
    <n v="0"/>
    <n v="0"/>
    <n v="0"/>
    <n v="0"/>
    <n v="0"/>
    <n v="30"/>
    <n v="0"/>
    <n v="0"/>
    <n v="0"/>
    <n v="0"/>
    <s v="Comprehensive Medical Rehabilitation, Ctr for Improvement in HealthcareQuality, Diagnostic X-ray, Emergency Treatment, "/>
    <s v=", Lab Services, Medical, Special Hospital"/>
    <s v="No"/>
  </r>
  <r>
    <s v="PAM HEALTH REHABILITATION HOSPITAL OF HOUSTON HEIGHTS"/>
    <n v="100478"/>
    <s v="673072"/>
    <s v="09/30/2025"/>
    <s v="09/04/2019"/>
    <s v="1917 ASHLAND STREET 4TH FLOOR"/>
    <s v="HOUSTON"/>
    <s v="TX"/>
    <n v="77008"/>
    <x v="1"/>
    <n v="7138149100"/>
    <s v="JOY, JUSTIN"/>
    <s v="1828 GOOD HOPE RD"/>
    <s v="ENOLA"/>
    <s v="PA"/>
    <s v="17025"/>
    <s v="Comprehensive Medical Rehabilitation, Ctr for Improvement in HealthcareQuality, Diagnostic X-ray, Emergency Treatment, ESRD-Acute Services, For Profit, Hospital within a Hospital, Lab Services, Special Hospital"/>
    <n v="0"/>
    <n v="0"/>
    <n v="0"/>
    <n v="0"/>
    <n v="0"/>
    <n v="0"/>
    <n v="0"/>
    <n v="0"/>
    <n v="0"/>
    <n v="34"/>
    <n v="0"/>
    <n v="0"/>
    <n v="0"/>
    <n v="0"/>
    <s v="Comprehensive Medical Rehabilitation, Ctr for Improvement in HealthcareQuality, Diagnostic X-ray, Emergency Treatment, ESRD-Acute Services, "/>
    <s v=", Hospital within a Hospital, Lab Services, Special Hospital"/>
    <s v="No"/>
  </r>
  <r>
    <s v="PAM HEALTH REHABILITATION HOSPITAL OF SUGAR LAND"/>
    <n v="100559"/>
    <s v="673068"/>
    <s v="12/31/2023"/>
    <s v="12/30/2021"/>
    <s v="7622 BRANFORD PLACE"/>
    <s v="SUGAR LAND"/>
    <s v="TX"/>
    <n v="77479"/>
    <x v="14"/>
    <n v="2817669002"/>
    <s v="MALAER, GARY"/>
    <s v="1828 GOOD HOPE ROAD SUITE 102"/>
    <s v="ENOLA"/>
    <s v="PA"/>
    <s v="1702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1"/>
    <n v="0"/>
    <n v="0"/>
    <n v="0"/>
    <n v="0"/>
    <s v="Comprehensive Medical Rehabilitation, Diagnostic X-ray, Emergency Treatment, "/>
    <s v=", Joint Commission, Lab Services, Special Hospital"/>
    <s v="No"/>
  </r>
  <r>
    <s v="PAM REHABILITATION HOSPITAL OF ALLEN"/>
    <n v="100203"/>
    <s v="673025"/>
    <s v="04/30/2025"/>
    <s v="04/08/2013"/>
    <s v="1001 RAINTREE CIRCLE"/>
    <s v="ALLEN"/>
    <s v="TX"/>
    <n v="75013"/>
    <x v="20"/>
    <n v="9729082000"/>
    <s v="NEWMAN, JUSTIN"/>
    <s v="1828 GOOD HOPE ROAD SUITE 102 POST ACUTE MEDICAL"/>
    <s v="ENOLA"/>
    <s v="PA"/>
    <s v="17025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ESRD-Acute Services, "/>
    <s v=", Joint Commission, Lab Services, Special Hospital"/>
    <s v="No"/>
  </r>
  <r>
    <s v="PAM REHABILITATION HOSPITAL OF BEAUMONT"/>
    <n v="100353"/>
    <s v="453048"/>
    <s v="05/31/2024"/>
    <s v="06/01/2016"/>
    <s v="3340 PLAZA 10 BOULEVARD"/>
    <s v="BEAUMONT"/>
    <s v="TX"/>
    <n v="77707"/>
    <x v="16"/>
    <n v="4098350835"/>
    <s v="THOMPSON, BRIAN RANDALL"/>
    <s v="1828 GOOD HOPE ROAD SUITE 102"/>
    <s v="ENOLA"/>
    <s v="PA"/>
    <s v="17025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61"/>
    <n v="0"/>
    <n v="0"/>
    <n v="0"/>
    <n v="0"/>
    <s v="Comprehensive Medical Rehabilitation, Diagnostic X-ray, Emergency Treatment, ESRD-Acute Services, "/>
    <s v=", Joint Commission, Lab Services, Special Hospital"/>
    <s v="No"/>
  </r>
  <r>
    <s v="PAM REHABILITATION HOSPITAL OF CLEAR LAKE"/>
    <n v="100301"/>
    <s v="673061"/>
    <s v="05/31/2025"/>
    <s v="05/07/2015"/>
    <s v="110 EAST MEDICAL CENTER BOULEVARD"/>
    <s v="WEBSTER"/>
    <s v="TX"/>
    <n v="77598"/>
    <x v="1"/>
    <n v="8322249500"/>
    <s v="HAUSER, CLAUDIA"/>
    <s v="1828 GOOD HOPE ROAD SUITE 102"/>
    <s v="ENOLA"/>
    <s v="PA"/>
    <s v="1702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5"/>
    <n v="0"/>
    <n v="0"/>
    <n v="0"/>
    <n v="0"/>
    <s v="Comprehensive Medical Rehabilitation, Diagnostic X-ray, Emergency Treatment, "/>
    <s v=", Joint Commission, Lab Services, Special Hospital"/>
    <s v="No"/>
  </r>
  <r>
    <s v="PAM REHABILITATION HOSPITAL OF CLEAR LAKE - NORTH CAMPUS"/>
    <n v="100301"/>
    <s v="673061"/>
    <s v="05/31/2025"/>
    <s v="07/31/2019"/>
    <s v="655 E MEDICAL CENTER BLVD"/>
    <s v="WEBSTER"/>
    <s v="TX"/>
    <n v="77598"/>
    <x v="1"/>
    <n v="2812861500"/>
    <s v="HAUSER, CLAUDIA"/>
    <s v="1828 GOOD HOPE RD SUITE 102"/>
    <s v="ENOLA"/>
    <s v="PA"/>
    <s v="17025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60"/>
    <n v="0"/>
    <n v="0"/>
    <n v="0"/>
    <n v="0"/>
    <s v="Comprehensive Medical Rehabilitation, Diagnostic X-ray, Emergency Treatment, "/>
    <s v=", Joint Commission, Lab Services, Multi-Location, Special Hospital"/>
    <s v="No"/>
  </r>
  <r>
    <s v="PAM REHABILITATION HOSPITAL OF CORPUS CHRISTI"/>
    <n v="100423"/>
    <s v="673067"/>
    <s v="03/31/2024"/>
    <s v="03/29/2018"/>
    <s v="345 S WATER ST"/>
    <s v="CORPUS CHRISTI"/>
    <s v="TX"/>
    <n v="78401"/>
    <x v="51"/>
    <n v="3615000600"/>
    <s v="BERNAL, HECTOR"/>
    <s v="1828 GOOD HOPE RD SUITE 102"/>
    <s v="ENOLA"/>
    <s v="PA"/>
    <s v="17025"/>
    <s v="Comprehensive Medical Rehabilitation, Diagnostic X-ray, Emergency Treatment, ESRD-Acute Services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ESRD-Acute Services, "/>
    <s v=", Joint Commission, Lab Services, Special Hospital"/>
    <s v="No"/>
  </r>
  <r>
    <s v="PAM REHABILITATION HOSPITAL OF HUMBLE"/>
    <n v="100301"/>
    <s v="673061"/>
    <s v="05/31/2025"/>
    <s v="07/31/2019"/>
    <s v="18839 MCKAY BLVD"/>
    <s v="HUMBLE"/>
    <s v="TX"/>
    <n v="77338"/>
    <x v="1"/>
    <n v="2819646600"/>
    <s v="HAUSER, CLAUDIA"/>
    <s v="1828 GOOD HOPE RD SUITE 102"/>
    <s v="ENOLA"/>
    <s v="PA"/>
    <s v="17025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46"/>
    <n v="0"/>
    <n v="0"/>
    <n v="0"/>
    <n v="0"/>
    <s v="Comprehensive Medical Rehabilitation, Diagnostic X-ray, Emergency Treatment, "/>
    <s v=", Joint Commission, Lab Services, Multi-Location, Special Hospital"/>
    <s v="No"/>
  </r>
  <r>
    <s v="PAM REHABILITATION HOSPITAL OF RICHARDSON"/>
    <n v="100203"/>
    <s v="673025"/>
    <s v="04/30/2025"/>
    <s v="07/02/2020"/>
    <s v="401 W CAMPBELL RD 5TH FLOOR"/>
    <s v="RICHARDSON"/>
    <s v="TX"/>
    <n v="75080"/>
    <x v="20"/>
    <n v="4698729200"/>
    <s v="NEWMAN, JUSTIN"/>
    <s v="1828 GOOD HOPE RD SUITE 102"/>
    <s v="ENOLA"/>
    <s v="PA"/>
    <s v="17025"/>
    <s v="Comprehensive Medical Rehabilitation, Diagnostic X-ray, Emergency Treatment, ESRD-Acute Services, For Profit, Hospital within a Hospital, Joint Commission, Lab Services, Multi-Location, Special Hospital"/>
    <n v="0"/>
    <n v="0"/>
    <n v="0"/>
    <n v="0"/>
    <n v="0"/>
    <n v="0"/>
    <n v="0"/>
    <n v="0"/>
    <n v="0"/>
    <n v="16"/>
    <n v="0"/>
    <n v="0"/>
    <n v="0"/>
    <n v="0"/>
    <s v="Comprehensive Medical Rehabilitation, Diagnostic X-ray, Emergency Treatment, ESRD-Acute Services, "/>
    <s v=", Hospital within a Hospital, Joint Commission, Lab Services, Multi-Location, Special Hospital"/>
    <s v="No"/>
  </r>
  <r>
    <s v="PAM REHABILITATION HOSPITAL OF ROUND ROCK"/>
    <n v="100451"/>
    <s v="673069"/>
    <s v="11/30/2024"/>
    <s v="11/05/2018"/>
    <s v="351 SETON PARKWAY"/>
    <s v="ROUND ROCK"/>
    <s v="TX"/>
    <n v="78665"/>
    <x v="12"/>
    <n v="7377089800"/>
    <s v="PETERS, RICHARD"/>
    <s v="1828 GOOD HOPE RD SUITE 102"/>
    <s v="ENOLA"/>
    <s v="PA"/>
    <s v="17025"/>
    <s v="Comprehensive Medical Rehabilitation, Diagnostic X-ray, Emergency Treatment, For Profit, Lab Services, Physician Owned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Lab Services, Physician Owned, Special Hospital"/>
    <s v="No"/>
  </r>
  <r>
    <s v="PAM REHABILITATION HOSPITAL OF VICTORIA"/>
    <n v="100229"/>
    <s v="673056"/>
    <s v="12/31/2023"/>
    <s v="12/19/2013"/>
    <s v="101 JAMES COLEMAN DRIVE"/>
    <s v="VICTORIA"/>
    <s v="TX"/>
    <n v="77904"/>
    <x v="55"/>
    <n v="3618947830"/>
    <s v="BEYER, TOMMY"/>
    <s v="1828 GOOD HOPE ROAD SUITE 102 POST ACUTE MEDICAL"/>
    <s v="ENOLA"/>
    <s v="PA"/>
    <s v="17025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26"/>
    <n v="0"/>
    <n v="0"/>
    <n v="0"/>
    <n v="0"/>
    <s v="Comprehensive Medical Rehabilitation, Diagnostic X-ray, Emergency Treatment, "/>
    <s v=", Lab Services, Special Hospital"/>
    <s v="No"/>
  </r>
  <r>
    <s v="PAM SPECIALTY HOSPITAL OF CORPUS CHRISTI BAYFRONT"/>
    <n v="100280"/>
    <s v="452086"/>
    <s v="11/30/2024"/>
    <s v="04/12/2018"/>
    <s v="345 S WATER ST 3RD FLOOR"/>
    <s v="CORPUS CHRISTI"/>
    <s v="TX"/>
    <n v="78401"/>
    <x v="51"/>
    <n v="3615000600"/>
    <s v="BERNAL, HECTOR"/>
    <s v="1828 GOOD HOPE RD SUITE 102"/>
    <s v="ENOLA"/>
    <s v="PA"/>
    <s v="17025"/>
    <s v="Diagnostic X-ray, Emergency Treatment, ESRD-Acute Services, For Profit, Hospital within a Hospital, Joint Commission, Lab Services, Long-Term Acute Care, Medical, Special Hospital"/>
    <n v="0"/>
    <n v="19"/>
    <n v="0"/>
    <n v="0"/>
    <n v="0"/>
    <n v="0"/>
    <n v="0"/>
    <n v="0"/>
    <n v="0"/>
    <n v="0"/>
    <n v="0"/>
    <n v="0"/>
    <n v="0"/>
    <n v="0"/>
    <s v="Diagnostic X-ray, Emergency Treatment, ESRD-Acute Services, "/>
    <s v=", Hospital within a Hospital, Joint Commission, Lab Services, Long-Term Acute Care, Medical, Special Hospital"/>
    <s v="No"/>
  </r>
  <r>
    <s v="PAM SPECIALTY HOSPITAL OF CORPUS CHRISTI NORTH"/>
    <n v="100280"/>
    <s v="452086"/>
    <s v="11/30/2024"/>
    <s v="11/03/2014"/>
    <s v="600 ELIZABETH STREET 3RD FLOOR"/>
    <s v="CORPUS CHRISTI"/>
    <s v="TX"/>
    <n v="78404"/>
    <x v="51"/>
    <n v="3618813223"/>
    <s v="BERNAL, HECTOR"/>
    <s v="1828 GOOD HOPE ROAD SUITE 102 POST ACUTE MEDICAL"/>
    <s v="ENOLA"/>
    <s v="PA"/>
    <s v="17025"/>
    <s v="Diagnostic X-ray, Emergency Treatment, For Profit, Hospital within a Hospital, Joint Commission, Lab Services, Long-Term Acute Care, Medical, Multi-Location, Special Hospital"/>
    <n v="0"/>
    <n v="24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Multi-Location, Special Hospital"/>
    <s v="No"/>
  </r>
  <r>
    <s v="PAM SPECIALTY HOSPITAL OF LULING"/>
    <n v="8482"/>
    <s v="452062"/>
    <s v="12/31/2024"/>
    <s v="12/17/2006"/>
    <s v="200 MEMORIAL DRIVE"/>
    <s v="LULING"/>
    <s v="TX"/>
    <n v="78648"/>
    <x v="9"/>
    <n v="8308758400"/>
    <s v="KUYKENDOLL, JANA"/>
    <s v="1828 GOOD HOPE ROAD SUITE 102 POST ACUTE MEDICAL"/>
    <s v="ENOLA"/>
    <s v="PA"/>
    <s v="17025"/>
    <s v="Comprehensive Medical Rehabilitation, Diagnostic X-ray, Emergency Treatment, For Profit, Joint Commission, Lab Services, Long-Term Acute Care, Medical, Special Hospital"/>
    <n v="0"/>
    <n v="17"/>
    <n v="0"/>
    <n v="0"/>
    <n v="0"/>
    <n v="0"/>
    <n v="0"/>
    <n v="0"/>
    <n v="0"/>
    <n v="17"/>
    <n v="0"/>
    <n v="0"/>
    <n v="0"/>
    <n v="0"/>
    <s v="Comprehensive Medical Rehabilitation, Diagnostic X-ray, Emergency Treatment, "/>
    <s v=", Joint Commission, Lab Services, Long-Term Acute Care, Medical, Special Hospital"/>
    <s v="No"/>
  </r>
  <r>
    <s v="PAM SPECIALTY HOSPITAL OF NEW BRAUNFELS"/>
    <n v="100124"/>
    <s v="452106"/>
    <s v="08/31/2025"/>
    <s v="08/17/2011"/>
    <s v="1445 HANZ DRIVE"/>
    <s v="NEW BRAUNFELS"/>
    <s v="TX"/>
    <n v="78130"/>
    <x v="47"/>
    <n v="8306277600"/>
    <s v="WUCHTER, GREGORY"/>
    <s v="1828 GOOD HOPE RD SUITE 101"/>
    <s v="ENOLA"/>
    <s v="PA"/>
    <s v="17025"/>
    <s v="Comprehensive Medical Rehabilitation, Diagnostic X-ray, Emergency Treatment, ESRD-Acute Services, For Profit, Joint Commission, Lab Services, Long-Term Acute Care, Medical, Special Hospital"/>
    <n v="0"/>
    <n v="16"/>
    <n v="0"/>
    <n v="0"/>
    <n v="0"/>
    <n v="0"/>
    <n v="0"/>
    <n v="0"/>
    <n v="0"/>
    <n v="16"/>
    <n v="0"/>
    <n v="0"/>
    <n v="0"/>
    <n v="0"/>
    <s v="Comprehensive Medical Rehabilitation, Diagnostic X-ray, Emergency Treatment, ESRD-Acute Services, "/>
    <s v=", Joint Commission, Lab Services, Long-Term Acute Care, Medical, Special Hospital"/>
    <s v="No"/>
  </r>
  <r>
    <s v="PAM SPECIALTY HOSPITAL OF SAN ANTONIO"/>
    <n v="100381"/>
    <s v="452090"/>
    <s v="01/31/2025"/>
    <s v="01/20/2017"/>
    <s v="5418 N LOOP 1604 WEST"/>
    <s v="SAN ANTONIO"/>
    <s v="TX"/>
    <n v="78249"/>
    <x v="17"/>
    <n v="2106004600"/>
    <s v="SWINNEY, KEITH"/>
    <s v="1828 GOOD HOPE ROAD SUITE 102"/>
    <s v="ENOLA"/>
    <s v="PA"/>
    <s v="17025"/>
    <s v="Diagnostic X-ray, Emergency Treatment, For Profit, Joint Commission, Lab Services, Medical, Special Hospital"/>
    <n v="0"/>
    <n v="26"/>
    <n v="0"/>
    <n v="0"/>
    <n v="0"/>
    <n v="0"/>
    <n v="0"/>
    <n v="0"/>
    <n v="0"/>
    <n v="0"/>
    <n v="0"/>
    <n v="0"/>
    <n v="0"/>
    <n v="0"/>
    <s v="Diagnostic X-ray, Emergency Treatment, "/>
    <s v=", Joint Commission, Lab Services, Medical, Special Hospital"/>
    <s v="No"/>
  </r>
  <r>
    <s v="PAM SPECIALTY HOSPITAL OF SAN ANTONIO MEDICAL CENTER"/>
    <n v="100496"/>
    <s v="452059"/>
    <s v="09/30/2025"/>
    <s v="09/30/2019"/>
    <s v="8902 FLOYD CURL DRIVE"/>
    <s v="SAN ANTONIO"/>
    <s v="TX"/>
    <n v="78240"/>
    <x v="17"/>
    <n v="7177319660"/>
    <s v="HERZOG, VEARNAIL"/>
    <s v="1828 GOOD HOPE ROAD SUITE 102"/>
    <s v="ENOLA"/>
    <s v="PA"/>
    <s v="17025"/>
    <s v="Diagnostic X-ray, Emergency Treatment, For Profit, Joint Commission, Lab Services, Long-Term Acute Care, Medical, Special Hospital"/>
    <n v="10"/>
    <n v="52"/>
    <n v="0"/>
    <n v="0"/>
    <n v="0"/>
    <n v="0"/>
    <n v="0"/>
    <n v="0"/>
    <n v="0"/>
    <n v="0"/>
    <n v="0"/>
    <n v="0"/>
    <n v="0"/>
    <n v="0"/>
    <s v="Diagnostic X-ray, Emergency Treatment, "/>
    <s v=", Joint Commission, Lab Services, Long-Term Acute Care, Medical, Special Hospital"/>
    <s v="No"/>
  </r>
  <r>
    <s v="PAM SPECIALTY HOSPITAL OF TEXARKANA NORTH"/>
    <n v="100278"/>
    <s v="452061"/>
    <s v="11/30/2024"/>
    <s v="11/03/2014"/>
    <s v="2400 ST MICHAEL DRIVE 2ND FLOOR"/>
    <s v="TEXARKANA"/>
    <s v="TX"/>
    <n v="75503"/>
    <x v="53"/>
    <n v="9036147600"/>
    <s v="LINDSEY, JAY"/>
    <s v="1828 GOOD HOPE ROAD SUITE 102 POST ACUTE MEDICAL"/>
    <s v="ENOLA"/>
    <s v="PA"/>
    <s v="17025"/>
    <s v="Diagnostic X-ray, Emergency Treatment, For Profit, Hospital within a Hospital, Joint Commission, Lab Services, Long-Term Acute Care, Medical, Special Hospital"/>
    <n v="0"/>
    <n v="30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PAM SPECIALTY HOSPITAL OF VICTORIA NORTH"/>
    <n v="8481"/>
    <s v="452094"/>
    <s v="12/31/2024"/>
    <s v="12/13/2006"/>
    <s v="102 MEDICAL DRIVE"/>
    <s v="VICTORIA"/>
    <s v="TX"/>
    <n v="77904"/>
    <x v="55"/>
    <n v="3615766200"/>
    <s v="CANTRELL, ERIC"/>
    <s v="1828 GOOD HOPE ROAD SUITE 102 POST ACUTE MEDICAL"/>
    <s v="ENOLA"/>
    <s v="PA"/>
    <s v="17025"/>
    <s v="Comprehensive Medical Rehabilitation, Diagnostic X-ray, Emergency Treatment, For Profit, Joint Commission, Lab Services, Long-Term Acute Care, Medical, Special Hospital"/>
    <n v="0"/>
    <n v="11"/>
    <n v="0"/>
    <n v="0"/>
    <n v="0"/>
    <n v="0"/>
    <n v="0"/>
    <n v="0"/>
    <n v="0"/>
    <n v="11"/>
    <n v="0"/>
    <n v="0"/>
    <n v="0"/>
    <n v="0"/>
    <s v="Comprehensive Medical Rehabilitation, Diagnostic X-ray, Emergency Treatment, "/>
    <s v=", Joint Commission, Lab Services, Long-Term Acute Care, Medical, Special Hospital"/>
    <s v="No"/>
  </r>
  <r>
    <s v="PAM SPECIALTY HOSPITAL OF VICTORIA SOUTH"/>
    <n v="100219"/>
    <s v="452056"/>
    <s v="09/30/2025"/>
    <s v="09/25/2013"/>
    <s v="506 EAST SAN ANTONIO STREET 3RD FLOOR"/>
    <s v="VICTORIA"/>
    <s v="TX"/>
    <n v="77901"/>
    <x v="55"/>
    <n v="3614857300"/>
    <s v="CANTRELL, ERIC"/>
    <s v="1828 GOOD HOPE ROAD STE 102 POST ACUTE MEDICAL"/>
    <s v="ENOLA"/>
    <s v="PA"/>
    <s v="17025"/>
    <s v="Diagnostic X-ray, Emergency Treatment, For Profit, Hospital within a Hospital, Joint Commission, Lab Services, Long-Term Acute Care, Medical, Special Hospital"/>
    <n v="0"/>
    <n v="23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PAM SPECIALTY HOSPITAL OF VICTORIA SOUTHEAST"/>
    <n v="8481"/>
    <s v="452094"/>
    <s v="12/31/2024"/>
    <s v="09/18/2019"/>
    <s v="2701 HOSPITAL DR 6TH FLOOR"/>
    <s v="VICTORIA"/>
    <s v="TX"/>
    <n v="77901"/>
    <x v="55"/>
    <n v="3612371957"/>
    <s v="CANTRELL, ERIC"/>
    <s v="1828 GOOD HOPE RD SUITE 102"/>
    <s v="ENOLA"/>
    <s v="PA"/>
    <s v="17025"/>
    <s v="Diagnostic X-ray, Emergency Treatment, For Profit, Hospital within a Hospital, Joint Commission, Lab Services, Long-Term Acute Care, Medical, Multi-Location, Special Hospital"/>
    <n v="0"/>
    <n v="20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Multi-Location, Special Hospital"/>
    <s v="No"/>
  </r>
  <r>
    <s v="PAMPA REGIONAL MEDICAL CENTER"/>
    <n v="100154"/>
    <s v="450099"/>
    <s v="06/30/2024"/>
    <s v="06/08/2012"/>
    <s v="ONE MEDICAL PLAZA"/>
    <s v="PAMPA"/>
    <s v="TX"/>
    <n v="79065"/>
    <x v="142"/>
    <n v="8066653721"/>
    <s v="GILL, JONATHAN"/>
    <s v="ONE MEDICAL PLAZA"/>
    <s v="PAMPA"/>
    <s v="TX"/>
    <s v="79065"/>
    <s v="Diagnostic X-ray, Emergency Department, General Hospital, Lab Services, Mental Health Services, Non Profit, Surgery"/>
    <n v="6"/>
    <n v="19"/>
    <n v="0"/>
    <n v="0"/>
    <n v="0"/>
    <n v="0"/>
    <n v="0"/>
    <n v="10"/>
    <n v="0"/>
    <n v="0"/>
    <n v="0"/>
    <n v="0"/>
    <n v="0"/>
    <n v="0"/>
    <s v="Diagnostic X-ray, Emergency Department, General Hospital, Lab Services, Mental Health Services, Non Profit, Surgery"/>
    <m/>
    <s v="Yes"/>
  </r>
  <r>
    <s v="PARIS REGIONAL MEDICAL CENTER NORTH CAMPUS"/>
    <n v="95"/>
    <s v="450196"/>
    <s v="12/31/2024"/>
    <s v="08/05/2001"/>
    <s v="865 DESHONG DRIVE"/>
    <s v="PARIS"/>
    <s v="TX"/>
    <n v="75460"/>
    <x v="143"/>
    <n v="9037371111"/>
    <s v="HYDE, STEVE"/>
    <s v="865 DESHONG DRIVE"/>
    <s v="PARIS"/>
    <s v="TX"/>
    <s v="75460"/>
    <s v="Comprehensive Medical Rehabilitation, Diagnostic X-ray, Emergency Department, ESRD-Acute Services, For Profit, General Hospital, Joint Commission, Lab Services, Obstetrics, Surgery"/>
    <n v="16"/>
    <n v="101"/>
    <n v="0"/>
    <n v="14"/>
    <n v="0"/>
    <n v="0"/>
    <n v="0"/>
    <n v="0"/>
    <n v="0"/>
    <n v="23"/>
    <n v="0"/>
    <n v="0"/>
    <n v="0"/>
    <n v="0"/>
    <s v="Comprehensive Medical Rehabilitation, Diagnostic X-ray, Emergency Department, ESRD-Acute Services, "/>
    <s v=", General Hospital, Joint Commission, Lab Services, Obstetrics, Surgery"/>
    <s v="No"/>
  </r>
  <r>
    <s v="PARKLAND MEMORIAL HOSPITAL"/>
    <n v="474"/>
    <s v="450015"/>
    <s v="06/30/2025"/>
    <s v="06/10/1960"/>
    <s v="5200 - 5201 HARRY HINES BOULEVARD"/>
    <s v="DALLAS"/>
    <s v="TX"/>
    <n v="75235"/>
    <x v="2"/>
    <n v="2145900356"/>
    <s v="CERISE, FRED"/>
    <s v="5200 - 5201 HARRY HINES BOULEVARD"/>
    <s v="DALLAS"/>
    <s v="TX"/>
    <s v="75235"/>
    <s v="Comprehensive Rehab Services, Diagnostic X-ray, Emergency Department, ESRD-Acute Services, General Hospital, Joint Commission, Lab Services, Mental Health Services, Non Profit, Obstetrics, Surgery"/>
    <n v="131"/>
    <n v="459"/>
    <n v="84"/>
    <n v="108"/>
    <n v="36"/>
    <n v="0"/>
    <n v="0"/>
    <n v="28"/>
    <n v="0"/>
    <n v="24"/>
    <n v="12"/>
    <n v="0"/>
    <n v="0"/>
    <n v="0"/>
    <s v="Comprehensive Rehab Services, Diagnostic X-ray, Emergency Department, ESRD-Acute Services, General Hospital, Joint Commission, Lab Services, Mental Health Services, Non Profit, Obstetrics, Surgery"/>
    <m/>
    <s v="Yes"/>
  </r>
  <r>
    <s v="PARKVIEW HOSPITAL"/>
    <n v="116"/>
    <s v="451334"/>
    <s v="05/31/2025"/>
    <s v="05/10/1965"/>
    <s v="901 SWEETWATER STREET"/>
    <s v="WHEELER"/>
    <s v="TX"/>
    <n v="79096"/>
    <x v="144"/>
    <n v="8068265581"/>
    <s v="GAITHER, CECIL"/>
    <s v="P O BOX 1030"/>
    <s v="WHEELER"/>
    <s v="TX"/>
    <s v="79096"/>
    <s v="Critical Access Hospital, Diagnostic X-ray, Emergency Department, Lab Services, Medical, Non Profit, Pending Action, Special Hospital"/>
    <n v="0"/>
    <n v="16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Pending Action, Special Hospital"/>
    <m/>
    <s v="Yes"/>
  </r>
  <r>
    <s v="PARKVIEW REGIONAL HOSPITAL"/>
    <n v="505"/>
    <s v="450400"/>
    <s v="06/30/2024"/>
    <s v="01/16/1963"/>
    <s v="600 SOUTH BONHAM"/>
    <s v="MEXIA"/>
    <s v="TX"/>
    <n v="76667"/>
    <x v="116"/>
    <n v="2545625332"/>
    <s v="COMER, JEFF"/>
    <s v="600 SOUTH BONHAM"/>
    <s v="MEXIA"/>
    <s v="TX"/>
    <s v="76667"/>
    <s v="Diagnostic X-ray, Emergency Department, For Profit, General Hospital, Lab Services, Surgery"/>
    <n v="6"/>
    <n v="43"/>
    <n v="0"/>
    <n v="0"/>
    <n v="0"/>
    <n v="0"/>
    <n v="0"/>
    <n v="9"/>
    <n v="0"/>
    <n v="0"/>
    <n v="0"/>
    <n v="0"/>
    <n v="0"/>
    <n v="0"/>
    <s v="Diagnostic X-ray, Emergency Department, "/>
    <s v=", General Hospital, Lab Services, Surgery"/>
    <s v="No"/>
  </r>
  <r>
    <s v="PARMER MEDICAL CENTER"/>
    <n v="200"/>
    <s v="451300"/>
    <s v="02/28/2025"/>
    <s v="01/01/1960"/>
    <s v="1307 CLEVELAND STREET"/>
    <s v="FRIONA"/>
    <s v="TX"/>
    <n v="79035"/>
    <x v="145"/>
    <n v="8062502754"/>
    <s v="QUILLIN, GAYLA"/>
    <s v="1307 CLEVELAND STREET"/>
    <s v="FRIONA"/>
    <s v="TX"/>
    <s v="79035"/>
    <s v="Critical Access Hospital, Diagnostic X-ray, Emergency Department, Lab Services, Medical, Non Profit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PATIENTS EMERGENCY ROOM AND HOSPITAL"/>
    <n v="100548"/>
    <n v="0"/>
    <s v="08/31/2025"/>
    <s v="08/31/2021"/>
    <s v="10133 INTERSTATE 10 EAST"/>
    <s v="BAYTOWN"/>
    <s v="TX"/>
    <n v="77521"/>
    <x v="27"/>
    <n v="2815760555"/>
    <s v="CHUNG, DOUGLAS"/>
    <s v="10133 INTERSTATE 10 EAST"/>
    <s v="BAYTOWN"/>
    <s v="TX"/>
    <s v="77521"/>
    <s v="Diagnostic X-ray, Emergency Department, For Profit, Lab Services, Medical, Physician Owned, Special Hospital"/>
    <n v="0"/>
    <n v="5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PECOS COUNTY MEMORIAL HOSPITAL"/>
    <n v="356"/>
    <s v="451389"/>
    <s v="07/31/2025"/>
    <s v="01/01/1960"/>
    <s v="387 WEST I H 10"/>
    <s v="FORT STOCKTON"/>
    <s v="TX"/>
    <n v="79735"/>
    <x v="107"/>
    <n v="4323364201"/>
    <s v="BRISCOE, BETSY"/>
    <s v="P O BOX 1648"/>
    <s v="FORT STOCKTON"/>
    <s v="TX"/>
    <s v="79735"/>
    <s v="Critical Access Hospital, Diagnostic X-ray, Emergency Department, General Hospital, Lab Services, Non Profit, Obstetrics, Pending Action, Surgery"/>
    <n v="0"/>
    <n v="22"/>
    <n v="0"/>
    <n v="0"/>
    <n v="0"/>
    <n v="3"/>
    <n v="0"/>
    <n v="0"/>
    <n v="0"/>
    <n v="0"/>
    <n v="0"/>
    <n v="0"/>
    <n v="0"/>
    <n v="0"/>
    <s v="Critical Access Hospital, Diagnostic X-ray, Emergency Department, General Hospital, Lab Services, Non Profit, Obstetrics, Pending Action, Surgery"/>
    <m/>
    <s v="Yes"/>
  </r>
  <r>
    <s v="PERMIAN REGIONAL MEDICAL CENTER"/>
    <n v="187"/>
    <s v="450144"/>
    <s v="05/31/2024"/>
    <s v="06/25/1962"/>
    <s v="720 HOSPITAL DRIVE"/>
    <s v="ANDREWS"/>
    <s v="TX"/>
    <n v="79714"/>
    <x v="146"/>
    <n v="4324642103"/>
    <s v="BOOTH, DONNY"/>
    <s v="P O BOX 2108"/>
    <s v="ANDREWS"/>
    <s v="TX"/>
    <s v="79714"/>
    <s v="Det Norske Veritas Healthcare, Diagnostic X-ray, Emergency Department, General Hospital, Lab Services, Non Profit, Obstetrics, Surgery"/>
    <n v="0"/>
    <n v="28"/>
    <n v="0"/>
    <n v="0"/>
    <n v="0"/>
    <n v="6"/>
    <n v="0"/>
    <n v="0"/>
    <n v="0"/>
    <n v="0"/>
    <n v="0"/>
    <n v="2"/>
    <n v="0"/>
    <n v="0"/>
    <s v="Det Norske Veritas Healthcare, Diagnostic X-ray, Emergency Department, General Hospital, Lab Services, Non Profit, Obstetrics, Surgery"/>
    <m/>
    <s v="Yes"/>
  </r>
  <r>
    <s v="PETERSON REGIONAL MEDICAL CENTER"/>
    <n v="8642"/>
    <s v="450007"/>
    <s v="04/30/2024"/>
    <s v="04/08/2008"/>
    <s v="551 HILL COUNTRY DRIVE"/>
    <s v="KERRVILLE"/>
    <s v="TX"/>
    <n v="78028"/>
    <x v="147"/>
    <n v="8308964200"/>
    <s v="EDMONDSON, CORY"/>
    <s v="551 HILL COUNTRY DRIVE"/>
    <s v="KERRVILLE"/>
    <s v="TX"/>
    <s v="78028"/>
    <s v="Comprehensive Medical Rehabilitation, Det Norske Veritas Healthcare, Diagnostic X-ray, Emergency Department, General Hospital, Lab Services, Non Profit, Obstetrics, Surgery"/>
    <n v="12"/>
    <n v="72"/>
    <n v="0"/>
    <n v="10"/>
    <n v="0"/>
    <n v="4"/>
    <n v="0"/>
    <n v="0"/>
    <n v="0"/>
    <n v="26"/>
    <n v="0"/>
    <n v="0"/>
    <n v="0"/>
    <n v="0"/>
    <s v="Comprehensive Medical Rehabilitation, Det Norske Veritas Healthcare, Diagnostic X-ray, Emergency Department, General Hospital, Lab Services, Non Profit, Obstetrics, Surgery"/>
    <m/>
    <s v="Yes"/>
  </r>
  <r>
    <s v="PHYSICIANS SURGICAL HOSPITALS LLC"/>
    <n v="8529"/>
    <s v="450875"/>
    <s v="06/30/2025"/>
    <s v="06/01/2007"/>
    <s v="6819 PLUM CREEK DRIVE"/>
    <s v="AMARILLO"/>
    <s v="TX"/>
    <n v="79124"/>
    <x v="28"/>
    <n v="8063546100"/>
    <s v="BATEMAN, BRYAN"/>
    <s v="6819 PLUM CREEK DRIVE"/>
    <s v="AMARILLO"/>
    <s v="TX"/>
    <s v="79124"/>
    <s v="Det Norske Veritas Healthcare, Diagnostic X-ray, Emergency Department, For Profit, General Hospital, Hospital Waiver, Lab Services, Physician Owned, Surgery"/>
    <n v="0"/>
    <n v="19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Hospital Waiver, Lab Services, Physician Owned, Surgery"/>
    <s v="No"/>
  </r>
  <r>
    <s v="PHYSICIANS SURGICAL HOSPITALS LLC"/>
    <n v="8529"/>
    <s v="450875"/>
    <s v="06/30/2025"/>
    <s v="06/01/2007"/>
    <s v="7100 WEST 9TH AVENUE"/>
    <s v="AMARILLO"/>
    <s v="TX"/>
    <n v="79106"/>
    <x v="28"/>
    <n v="8062120247"/>
    <s v="BATEMAN, BRYAN"/>
    <s v="6819 PLUM CREEK DRIVE"/>
    <s v="AMARILLO"/>
    <s v="TX"/>
    <s v="79124"/>
    <s v="Det Norske Veritas Healthcare, Diagnostic X-ray, Emergency Department Waiver, Emergency Treatment, For Profit, General Hospital, Lab Services, Multi-Location, Physician Owned, Surgery"/>
    <n v="0"/>
    <n v="21"/>
    <n v="0"/>
    <n v="0"/>
    <n v="0"/>
    <n v="0"/>
    <n v="0"/>
    <n v="0"/>
    <n v="0"/>
    <n v="0"/>
    <n v="0"/>
    <n v="0"/>
    <n v="0"/>
    <n v="0"/>
    <s v="Det Norske Veritas Healthcare, Diagnostic X-ray, Emergency Department Waiver, Emergency Treatment, "/>
    <s v=", General Hospital, Lab Services, Multi-Location, Physician Owned, Surgery"/>
    <s v="No"/>
  </r>
  <r>
    <s v="PLAINS MEMORIAL HOSPITAL"/>
    <n v="260"/>
    <s v="451350"/>
    <s v="05/31/2025"/>
    <s v="05/08/1964"/>
    <s v="310 WEST HALSELL"/>
    <s v="DIMMITT"/>
    <s v="TX"/>
    <n v="79027"/>
    <x v="148"/>
    <n v="8066472191"/>
    <s v="ROSIER, ELISHA"/>
    <s v="310 WEST HALSELL"/>
    <s v="DIMMITT"/>
    <s v="TX"/>
    <s v="79027"/>
    <s v="Critical Access Hospital, Diagnostic X-ray, Emergency Department, Lab Services, Medical, Non Profit, Pending Action, Special Hospital"/>
    <n v="0"/>
    <n v="17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Pending Action, Special Hospital"/>
    <m/>
    <s v="Yes"/>
  </r>
  <r>
    <s v="PREMIER SPECIALTY HOSPITAL OF EL PASO"/>
    <n v="100308"/>
    <s v="452035"/>
    <s v="03/31/2025"/>
    <s v="04/01/2015"/>
    <s v="2311 NORTH OREGON STREET"/>
    <s v="EL PASO"/>
    <s v="TX"/>
    <n v="79902"/>
    <x v="77"/>
    <n v="9155451823"/>
    <s v="CAMACHO, JOHN"/>
    <s v="2311 NORTH OREGON STREET"/>
    <s v="EL PASO"/>
    <s v="TX"/>
    <s v="79902"/>
    <s v="Comprehensive Medical Rehabilitation, Diagnostic X-ray, Emergency Treatment, ESRD-Acute Services, For Profit, Joint Commission, Lab Services, Long-Term Acute Care, Special Hospital"/>
    <n v="0"/>
    <n v="0"/>
    <n v="0"/>
    <n v="0"/>
    <n v="0"/>
    <n v="0"/>
    <n v="0"/>
    <n v="0"/>
    <n v="0"/>
    <n v="32"/>
    <n v="0"/>
    <n v="0"/>
    <n v="0"/>
    <n v="0"/>
    <s v="Comprehensive Medical Rehabilitation, Diagnostic X-ray, Emergency Treatment, ESRD-Acute Services, "/>
    <s v=", Joint Commission, Lab Services, Long-Term Acute Care, Special Hospital"/>
    <s v="No"/>
  </r>
  <r>
    <s v="PROVIDENCE HOSPITAL"/>
    <n v="301"/>
    <s v="450643"/>
    <s v="05/31/2024"/>
    <s v="06/29/2007"/>
    <s v="230 CALLE DEL NORTE"/>
    <s v="LAREDO"/>
    <s v="TX"/>
    <n v="78041"/>
    <x v="80"/>
    <n v="9566935000"/>
    <s v="MONTES-EWING, EMMA MARIA"/>
    <s v="1400 W TRENTON ROAD REGIONAL OPERATIONS CENTER ATTN: ACCOUNTS PAYABLE"/>
    <s v="EDINBURG"/>
    <s v="TX"/>
    <s v="78539"/>
    <s v="Comprehensive Medical Rehabilitation, Diagnostic X-ray, Emergency Treatment, For Profit, Joint Commission, Lab Services, Multi-Location, Physician Owned, Special Hospital"/>
    <n v="0"/>
    <n v="0"/>
    <n v="0"/>
    <n v="0"/>
    <n v="0"/>
    <n v="0"/>
    <n v="0"/>
    <n v="0"/>
    <n v="0"/>
    <n v="12"/>
    <n v="0"/>
    <n v="0"/>
    <n v="0"/>
    <n v="0"/>
    <s v="Comprehensive Medical Rehabilitation, Diagnostic X-ray, Emergency Treatment, "/>
    <s v=", Joint Commission, Lab Services, Multi-Location, Physician Owned, Special Hospital"/>
    <s v="No"/>
  </r>
  <r>
    <s v="RANKIN COUNTY HOSPITAL DISTRICT"/>
    <n v="100311"/>
    <s v="451329"/>
    <s v="07/31/2025"/>
    <s v="07/06/2015"/>
    <s v="1611 SPUR 576 (BROADWAY STREET)"/>
    <s v="RANKIN"/>
    <s v="TX"/>
    <n v="79778"/>
    <x v="121"/>
    <n v="4326931200"/>
    <s v="HORTON, JIM"/>
    <s v="PO BOX 327"/>
    <s v="RANKIN"/>
    <s v="TX"/>
    <s v="79778"/>
    <s v="Critical Access Hospital, Diagnostic X-ray, Emergency Department, ESRD-Acute Services, Lab Services, Medical, Non Profit, Special Hospital"/>
    <n v="0"/>
    <n v="15"/>
    <n v="0"/>
    <n v="0"/>
    <n v="0"/>
    <n v="0"/>
    <n v="0"/>
    <n v="0"/>
    <n v="0"/>
    <n v="0"/>
    <n v="0"/>
    <n v="0"/>
    <n v="0"/>
    <n v="0"/>
    <s v="Critical Access Hospital, Diagnostic X-ray, Emergency Department, ESRD-Acute Services, Lab Services, Medical, Non Profit, Special Hospital"/>
    <m/>
    <s v="Yes"/>
  </r>
  <r>
    <s v="REAGAN MEMORIAL HOSPITAL"/>
    <n v="100367"/>
    <s v="451301"/>
    <s v="09/30/2024"/>
    <s v="09/16/2016"/>
    <s v="1300 N MAIN AVE"/>
    <s v="BIG LAKE"/>
    <s v="TX"/>
    <n v="76932"/>
    <x v="149"/>
    <n v="3258842561"/>
    <s v="VOELKEL, JONATHON"/>
    <s v="1300 N MAIN AVE"/>
    <s v="BIG LAKE"/>
    <s v="TX"/>
    <s v="76932"/>
    <s v="Critical Access Hospital, Diagnostic X-ray, Emergency Department, General Hospital, Lab Services, Non Profit, Surgery"/>
    <n v="0"/>
    <n v="7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REBA MCENTIRE CENTER FOR REHABILITATION"/>
    <n v="8470"/>
    <s v="450324"/>
    <s v="12/31/2024"/>
    <s v="01/01/2007"/>
    <s v="1200 REBA MCENTIRE LANE"/>
    <s v="DENISON"/>
    <s v="TX"/>
    <n v="75020"/>
    <x v="25"/>
    <n v="9034161000"/>
    <s v="MALINAK, MATT"/>
    <s v="1200 REBA MCENTIRE LANE"/>
    <s v="DENISON"/>
    <s v="TX"/>
    <s v="75020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21"/>
    <n v="0"/>
    <n v="0"/>
    <n v="0"/>
    <n v="0"/>
    <s v="Comprehensive Medical Rehabilitation, Diagnostic X-ray, Emergency Treatment, "/>
    <s v=", Joint Commission, Lab Services, Multi-Location, Special Hospital"/>
    <s v="No"/>
  </r>
  <r>
    <s v="REEVES REGIONAL HEALTH"/>
    <n v="100569"/>
    <s v="451377"/>
    <s v="10/31/2024"/>
    <s v="10/20/2022"/>
    <s v="2349 MEDICAL DRIVE"/>
    <s v="PECOS"/>
    <s v="TX"/>
    <n v="79772"/>
    <x v="150"/>
    <n v="4324473551"/>
    <s v="MCKINNEY, BRENDA"/>
    <s v="2349 MEDICAL DRIVE"/>
    <s v="PECOS"/>
    <s v="TX"/>
    <s v="79772"/>
    <s v="Critical Access Hospital, Diagnostic X-ray, Emergency Department, ESRD-Acute Services, General Hospital, Lab Services, Non Profit, Obstetrics, Surgery"/>
    <n v="2"/>
    <n v="19"/>
    <n v="0"/>
    <n v="0"/>
    <n v="0"/>
    <n v="4"/>
    <n v="0"/>
    <n v="0"/>
    <n v="0"/>
    <n v="0"/>
    <n v="0"/>
    <n v="0"/>
    <n v="0"/>
    <n v="0"/>
    <s v="Critical Access Hospital, Diagnostic X-ray, Emergency Department, ESRD-Acute Services, General Hospital, Lab Services, Non Profit, Obstetrics, Surgery"/>
    <m/>
    <s v="Yes"/>
  </r>
  <r>
    <s v="REFUGIO COUNTY MEMORIAL HOSPITAL DISTRICT"/>
    <n v="368"/>
    <s v="451317"/>
    <s v="09/30/2025"/>
    <s v="01/01/1960"/>
    <s v="107 SWIFT STREET"/>
    <s v="REFUGIO"/>
    <s v="TX"/>
    <n v="78377"/>
    <x v="151"/>
    <n v="3615262321"/>
    <s v="WASICEK, COREY"/>
    <s v="107 SWIFT STREET"/>
    <s v="REFUGIO"/>
    <s v="TX"/>
    <s v="78377"/>
    <s v="Critical Access Hospital, Diagnostic X-ray, Emergency Department, General Hospital, Lab Services, Non Profit, Surgery"/>
    <n v="0"/>
    <n v="20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REHABILITATION HOSPITAL AT RENAISSANCE"/>
    <n v="7971"/>
    <s v="450869"/>
    <s v="07/31/2024"/>
    <s v="02/21/2006"/>
    <s v="5403 DOCTORS DRIVE"/>
    <s v="EDINBURG"/>
    <s v="TX"/>
    <n v="78539"/>
    <x v="29"/>
    <n v="9563623550"/>
    <s v="SINGH, MANISH"/>
    <s v="5501 SOUTH MCCOLL ATTN: LEGAL DEPARTMENT"/>
    <s v="EDINBURG"/>
    <s v="TX"/>
    <s v="78539"/>
    <s v="Comprehensive Medical Rehabilitation, Diagnostic X-ray, Emergency Treatment, For Profit, Joint Commission, Lab Services, Medical, Multi-Location, Physician Owned, Special Hospital"/>
    <n v="0"/>
    <n v="8"/>
    <n v="0"/>
    <n v="0"/>
    <n v="0"/>
    <n v="0"/>
    <n v="0"/>
    <n v="0"/>
    <n v="0"/>
    <n v="38"/>
    <n v="0"/>
    <n v="0"/>
    <n v="0"/>
    <n v="0"/>
    <s v="Comprehensive Medical Rehabilitation, Diagnostic X-ray, Emergency Treatment, "/>
    <s v=", Joint Commission, Lab Services, Medical, Multi-Location, Physician Owned, Special Hospital"/>
    <s v="No"/>
  </r>
  <r>
    <s v="RESOLUTE BAPTIST HOSPITAL"/>
    <n v="100255"/>
    <s v="670098"/>
    <s v="04/30/2024"/>
    <s v="04/24/2014"/>
    <s v="555 CREEKSIDE CROSSING"/>
    <s v="NEW BRAUNFELS"/>
    <s v="TX"/>
    <n v="78130"/>
    <x v="47"/>
    <n v="8305006602"/>
    <s v="BERNARD, MARK"/>
    <s v="555 CREEKSIDE CROSSING"/>
    <s v="NEW BRAUNFELS"/>
    <s v="TX"/>
    <s v="78130"/>
    <s v="Diagnostic X-ray, Emergency Department, ESRD-Acute Services, For Profit, General Hospital, Joint Commission, Lab Services, Obstetrics, Surgery"/>
    <n v="16"/>
    <n v="78"/>
    <n v="16"/>
    <n v="0"/>
    <n v="0"/>
    <n v="18"/>
    <n v="0"/>
    <n v="0"/>
    <n v="0"/>
    <n v="0"/>
    <n v="0"/>
    <n v="0"/>
    <n v="0"/>
    <n v="0"/>
    <s v="Diagnostic X-ray, Emergency Department, ESRD-Acute Services, "/>
    <s v=", General Hospital, Joint Commission, Lab Services, Obstetrics, Surgery"/>
    <s v="No"/>
  </r>
  <r>
    <s v="REUNION REHABILITATION HOSPITAL ARLINGTON"/>
    <n v="100578"/>
    <n v="0"/>
    <s v="03/31/2025"/>
    <s v="03/30/2023"/>
    <s v="4351 CENTREWAY PLACE"/>
    <s v="ARLINGTON"/>
    <s v="TX"/>
    <n v="76018"/>
    <x v="19"/>
    <n v="6823391400"/>
    <s v="SMART, ROB"/>
    <s v="4351 CENTREWAY PLACE"/>
    <s v="ARLINGTON"/>
    <s v="TX"/>
    <s v="76018"/>
    <s v="Comprehensive Medical Rehabilitation, Diagnostic X-ray, Emergency Treatment, For Profit, Lab Services, Physician Owned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Lab Services, Physician Owned, Special Hospital"/>
    <s v="No"/>
  </r>
  <r>
    <s v="REUNION REHABILITATION HOSPITAL PLANO"/>
    <n v="100582"/>
    <n v="0"/>
    <s v="05/31/2025"/>
    <s v="05/01/2023"/>
    <s v="3600 MAPLESHADE LANE"/>
    <s v="PLANO"/>
    <s v="TX"/>
    <n v="75075"/>
    <x v="20"/>
    <n v="4698302350"/>
    <s v="BURGESS, TY"/>
    <s v="450 CENTURY PARKWAY STE 220"/>
    <s v="ALLEN"/>
    <s v="TX"/>
    <s v="75013"/>
    <s v="Comprehensive Medical Rehabilitation, Diagnostic X-ray, Emergency Treatment, For Profit, Hospital Waiver, Lab Services, Physician Owned, Special Hospital"/>
    <n v="0"/>
    <n v="0"/>
    <n v="0"/>
    <n v="0"/>
    <n v="0"/>
    <n v="0"/>
    <n v="0"/>
    <n v="0"/>
    <n v="0"/>
    <n v="48"/>
    <n v="0"/>
    <n v="0"/>
    <n v="0"/>
    <n v="0"/>
    <s v="Comprehensive Medical Rehabilitation, Diagnostic X-ray, Emergency Treatment, "/>
    <s v=", Hospital Waiver, Lab Services, Physician Owned, Special Hospital"/>
    <s v="No"/>
  </r>
  <r>
    <s v="RICE MEDICAL CENTER"/>
    <n v="100136"/>
    <s v="451312"/>
    <s v="12/31/2023"/>
    <s v="12/01/2009"/>
    <s v="600 SOUTH AUSTIN ROAD"/>
    <s v="EAGLE LAKE"/>
    <s v="TX"/>
    <n v="77434"/>
    <x v="61"/>
    <n v="9792345571"/>
    <s v="SUNDERMAN, KURT"/>
    <s v="600 SOUTH AUSTIN ROAD"/>
    <s v="EAGLE LAKE"/>
    <s v="TX"/>
    <s v="77434"/>
    <s v="Critical Access Hospital, Diagnostic X-ray, Emergency Department, For Profit, General Hospital, Lab Services, Surgery"/>
    <n v="0"/>
    <n v="22"/>
    <n v="0"/>
    <n v="1"/>
    <n v="0"/>
    <n v="2"/>
    <n v="0"/>
    <n v="0"/>
    <n v="0"/>
    <n v="0"/>
    <n v="0"/>
    <n v="0"/>
    <n v="0"/>
    <n v="0"/>
    <s v="Critical Access Hospital, Diagnostic X-ray, Emergency Department, "/>
    <s v=", General Hospital, Lab Services, Surgery"/>
    <s v="No"/>
  </r>
  <r>
    <s v="RIO GRANDE REGIONAL HOSPITAL"/>
    <n v="601"/>
    <s v="450711"/>
    <s v="12/31/2023"/>
    <s v="09/13/1982"/>
    <s v="101 E RIDGE ROAD"/>
    <s v="MCALLEN"/>
    <s v="TX"/>
    <n v="78503"/>
    <x v="29"/>
    <n v="9566326000"/>
    <s v="DISQUE, LAURA"/>
    <s v="101 E RIDGE ROAD"/>
    <s v="MCALLEN"/>
    <s v="TX"/>
    <s v="78503"/>
    <s v="Comprehensive Medical Rehabilitation, Diagnostic X-ray, Emergency Department, ESRD-Acute Services, For Profit, General Hospital, Joint Commission, Lab Services, Obstetrics, Surgery"/>
    <n v="40"/>
    <n v="167"/>
    <n v="32"/>
    <n v="56"/>
    <n v="0"/>
    <n v="0"/>
    <n v="0"/>
    <n v="0"/>
    <n v="0"/>
    <n v="15"/>
    <n v="0"/>
    <n v="0"/>
    <n v="0"/>
    <n v="0"/>
    <s v="Comprehensive Medical Rehabilitation, Diagnostic X-ray, Emergency Department, ESRD-Acute Services, "/>
    <s v=", General Hospital, Joint Commission, Lab Services, Obstetrics, Surgery"/>
    <s v="No"/>
  </r>
  <r>
    <s v="RIVER OAKS HOSPITALS &amp; CLINICS"/>
    <n v="100344"/>
    <s v="670102"/>
    <s v="01/31/2024"/>
    <s v="10/22/2019"/>
    <s v="4200 TWELVE OAKS DRIVE"/>
    <s v="HOUSTON"/>
    <s v="TX"/>
    <n v="77027"/>
    <x v="1"/>
    <n v="7133303887"/>
    <s v="CHOPRA, ATUL"/>
    <s v="4200 TWELVE OAKS DRIVE"/>
    <s v="HOUSTON"/>
    <s v="TX"/>
    <s v="77027"/>
    <s v="Diagnostic X-ray, Emergency Department, ESRD-Acute Services, For Profit, General Hospital, Joint Commission, Lab Services, Multi-Location, Surgery"/>
    <n v="5"/>
    <n v="50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Joint Commission, Lab Services, Multi-Location, Surgery"/>
    <s v="No"/>
  </r>
  <r>
    <s v="ROLLING PLAINS MEMORIAL HOSPITAL"/>
    <n v="471"/>
    <s v="450055"/>
    <s v="05/31/2024"/>
    <s v="06/01/1976"/>
    <s v="200 EAST ARIZONA"/>
    <s v="SWEETWATER"/>
    <s v="TX"/>
    <n v="79556"/>
    <x v="152"/>
    <n v="3252351701"/>
    <s v="DIPPEL, DOUGLAS KEITH"/>
    <s v="P O BOX 690"/>
    <s v="SWEETWATER"/>
    <s v="TX"/>
    <s v="79556"/>
    <s v="Det Norske Veritas Healthcare, Diagnostic X-ray, Emergency Department, General Hospital, Lab Services, Non Profit, Obstetrics, Surgery"/>
    <n v="6"/>
    <n v="71"/>
    <n v="0"/>
    <n v="2"/>
    <n v="0"/>
    <n v="7"/>
    <n v="0"/>
    <n v="0"/>
    <n v="0"/>
    <n v="0"/>
    <n v="0"/>
    <n v="0"/>
    <n v="0"/>
    <n v="0"/>
    <s v="Det Norske Veritas Healthcare, Diagnostic X-ray, Emergency Department, General Hospital, Lab Services, Non Profit, Obstetrics, Surgery"/>
    <m/>
    <s v="Yes"/>
  </r>
  <r>
    <s v="ROUND ROCK  MEDICAL CENTER"/>
    <n v="608"/>
    <s v="450718"/>
    <s v="04/30/2025"/>
    <s v="08/31/1983"/>
    <s v="2400 ROUND ROCK AVENUE"/>
    <s v="ROUND ROCK"/>
    <s v="TX"/>
    <n v="78681"/>
    <x v="12"/>
    <n v="5123411000"/>
    <s v="BARCLAY, JEREMY"/>
    <s v="2400 ROUND ROCK AVENUE"/>
    <s v="ROUND ROCK"/>
    <s v="TX"/>
    <s v="78681"/>
    <s v="Comprehensive Medical Rehabilitation, Diagnostic X-ray, Emergency Department, For Profit, General Hospital, Joint Commission, Lab Services, Long-Term Acute Care, Obstetrics, Surgery"/>
    <n v="22"/>
    <n v="90"/>
    <n v="12"/>
    <n v="36"/>
    <n v="3"/>
    <n v="0"/>
    <n v="0"/>
    <n v="0"/>
    <n v="0"/>
    <n v="12"/>
    <n v="0"/>
    <n v="0"/>
    <n v="0"/>
    <n v="0"/>
    <s v="Comprehensive Medical Rehabilitation, Diagnostic X-ray, Emergency Department, "/>
    <s v=", General Hospital, Joint Commission, Lab Services, Long-Term Acute Care, Obstetrics, Surgery"/>
    <s v="No"/>
  </r>
  <r>
    <s v="ROYSE CITY EMERGENCY HOSPITAL"/>
    <n v="100592"/>
    <n v="0"/>
    <s v="07/31/2025"/>
    <s v="07/26/2023"/>
    <s v="890 S ERBY CAMPBELL BLVD"/>
    <s v="ROYSE CITY"/>
    <s v="TX"/>
    <n v="75189"/>
    <x v="21"/>
    <n v="4699819604"/>
    <s v="VO, TOM"/>
    <s v="6030 S RICE AVE SUITE C"/>
    <s v="HOUSTON"/>
    <s v="TX"/>
    <s v="77081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SABINE COUNTY HOSPITAL"/>
    <n v="8645"/>
    <s v="451361"/>
    <s v="02/29/2024"/>
    <s v="02/25/2008"/>
    <s v="2301 WORTH ST"/>
    <s v="HEMPHILL"/>
    <s v="TX"/>
    <n v="75948"/>
    <x v="153"/>
    <n v="4097873300"/>
    <s v="HOWELL, JERRY"/>
    <s v="PO BOX 750"/>
    <s v="HEMPHILL"/>
    <s v="TX"/>
    <s v="75948"/>
    <s v="Critical Access Hospital, Diagnostic X-ray, Emergency Department, For Profit, Lab Services, Medical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SAN ANTONIO REHABILITATION HOSPITAL"/>
    <n v="100596"/>
    <n v="0"/>
    <s v="08/31/2025"/>
    <s v="08/28/2023"/>
    <s v="8903 FLOYD CURL DRIVE"/>
    <s v="SAN ANTONIO"/>
    <s v="TX"/>
    <n v="78240"/>
    <x v="17"/>
    <n v="7262015501"/>
    <s v="KEOUGH-JORDAN, BRIGID"/>
    <s v="450 CENTURY PARKWAY STE 220"/>
    <s v="ALLEN"/>
    <s v="TX"/>
    <s v="75013"/>
    <s v="Comprehensive Medical Rehabilitation, Diagnostic X-ray, Emergency Treatment, For Profit, Lab Services, Physician Owned, Special Hospital"/>
    <n v="0"/>
    <n v="0"/>
    <n v="0"/>
    <n v="0"/>
    <n v="0"/>
    <n v="0"/>
    <n v="0"/>
    <n v="0"/>
    <n v="0"/>
    <n v="48"/>
    <n v="0"/>
    <n v="0"/>
    <n v="0"/>
    <n v="0"/>
    <s v="Comprehensive Medical Rehabilitation, Diagnostic X-ray, Emergency Treatment, "/>
    <s v=", Lab Services, Physician Owned, Special Hospital"/>
    <s v="No"/>
  </r>
  <r>
    <s v="SCENIC MOUNTAIN MEDICAL CENTER, A STEWARD FAMILY HOSPITAL"/>
    <n v="100463"/>
    <s v="450653"/>
    <s v="04/30/2025"/>
    <s v="04/13/2019"/>
    <s v="1601 WEST ELEVENTH PLACE"/>
    <s v="BIG SPRING"/>
    <s v="TX"/>
    <n v="79720"/>
    <x v="154"/>
    <n v="4322684903"/>
    <s v="YENIGELLA, MALLIK"/>
    <s v="1601 WEST ELEVENTH PLACE"/>
    <s v="BIG SPRING"/>
    <s v="TX"/>
    <s v="79720"/>
    <s v="Diagnostic X-ray, Emergency Department, For Profit, General Hospital, Lab Services, Mental Health Services, Surgery"/>
    <n v="8"/>
    <n v="118"/>
    <n v="0"/>
    <n v="0"/>
    <n v="0"/>
    <n v="0"/>
    <n v="0"/>
    <n v="20"/>
    <n v="0"/>
    <n v="0"/>
    <n v="0"/>
    <n v="0"/>
    <n v="0"/>
    <n v="0"/>
    <s v="Diagnostic X-ray, Emergency Department, "/>
    <s v=", General Hospital, Lab Services, Mental Health Services, Surgery"/>
    <s v="No"/>
  </r>
  <r>
    <s v="SCHLEICHER COUNTY MEDICAL CENTER"/>
    <n v="100184"/>
    <s v="451304"/>
    <s v="02/28/2025"/>
    <s v="02/06/2013"/>
    <s v="102 NORTH HIGHWAY 277"/>
    <s v="ELDORADO"/>
    <s v="TX"/>
    <n v="76936"/>
    <x v="155"/>
    <n v="3258532507"/>
    <s v="CARTER, BILLIE"/>
    <s v="102 NORTH HIGHWAY 277"/>
    <s v="ELDORADO"/>
    <s v="TX"/>
    <s v="76936"/>
    <s v="Critical Access Hospital, Diagnostic X-ray, Emergency Department, For Profit, Lab Services, Medical, Skilled Nursing Facility, Special Hospital"/>
    <n v="0"/>
    <n v="8"/>
    <n v="0"/>
    <n v="0"/>
    <n v="0"/>
    <n v="0"/>
    <n v="0"/>
    <n v="0"/>
    <n v="6"/>
    <n v="0"/>
    <n v="0"/>
    <n v="0"/>
    <n v="0"/>
    <n v="0"/>
    <s v="Critical Access Hospital, Diagnostic X-ray, Emergency Department, "/>
    <s v=", Lab Services, Medical, Skilled Nursing Facility, Special Hospital"/>
    <s v="No"/>
  </r>
  <r>
    <s v="SE TEXAS ER AND HOSPITAL"/>
    <n v="100004"/>
    <s v="670310"/>
    <s v="04/30/2025"/>
    <s v="04/09/2009"/>
    <s v="19211 MCKAY BLVD"/>
    <s v="HUMBLE"/>
    <s v="TX"/>
    <n v="77338"/>
    <x v="1"/>
    <n v="2818835500"/>
    <s v="VO, TOM"/>
    <s v="19211 MCKAY BLVD"/>
    <s v="HUMBLE"/>
    <s v="TX"/>
    <s v="77338"/>
    <s v="Ctr for Improvement in HealthcareQuality, Diagnostic X-ray, Emergency Department, For Profit, Lab Services, Medical, Special Hospital"/>
    <n v="0"/>
    <n v="35"/>
    <n v="0"/>
    <n v="0"/>
    <n v="0"/>
    <n v="0"/>
    <n v="0"/>
    <n v="0"/>
    <n v="9"/>
    <n v="0"/>
    <n v="0"/>
    <n v="0"/>
    <n v="0"/>
    <n v="0"/>
    <s v="Ctr for Improvement in HealthcareQuality, Diagnostic X-ray, Emergency Department, "/>
    <s v=", Lab Services, Medical, Special Hospital"/>
    <s v="No"/>
  </r>
  <r>
    <s v="SELECT REHABILITATION HOSPITAL OF DENTON"/>
    <n v="8715"/>
    <s v="673036"/>
    <s v="11/30/2024"/>
    <s v="11/05/2008"/>
    <s v="2620 SCRIPTURE STREET"/>
    <s v="DENTON"/>
    <s v="TX"/>
    <n v="76201"/>
    <x v="0"/>
    <n v="9402976500"/>
    <s v="CARLSON, ANDREW"/>
    <s v="4714 GETTYSBURG RD ATTN: MELANIE NOTARIO"/>
    <s v="MECHANICSBURG"/>
    <s v="PA"/>
    <s v="17055"/>
    <s v="Comprehensive Rehab Services, Diagnostic X-ray, Emergency Treatment, For Profit, Joint Commission, Lab Services, Special Hospital"/>
    <n v="0"/>
    <n v="0"/>
    <n v="0"/>
    <n v="0"/>
    <n v="0"/>
    <n v="0"/>
    <n v="0"/>
    <n v="0"/>
    <n v="0"/>
    <n v="44"/>
    <n v="0"/>
    <n v="0"/>
    <n v="0"/>
    <n v="0"/>
    <s v="Comprehensive Rehab Services, Diagnostic X-ray, Emergency Treatment, "/>
    <s v=", Joint Commission, Lab Services, Special Hospital"/>
    <s v="No"/>
  </r>
  <r>
    <s v="SELECT SPECIALTY HOSPITAL - DALLAS (DOWNTOWN)"/>
    <n v="100276"/>
    <s v="452022"/>
    <s v="11/30/2024"/>
    <s v="11/10/2014"/>
    <s v="3500 GASTON AVENUE 3RD AND 4TH FLOORS"/>
    <s v="DALLAS"/>
    <s v="TX"/>
    <n v="75246"/>
    <x v="2"/>
    <n v="9722270093"/>
    <s v="MYLES, TREMAYNE"/>
    <s v="4714 GETTYSBURG ROAD ATTN: MELANIE NOTARIO"/>
    <s v="MECHANICSBURG"/>
    <s v="PA"/>
    <s v="17055"/>
    <s v="Diagnostic X-ray, Emergency Treatment, For Profit, Hospital within a Hospital, Lab Services, Long-Term Acute Care, Medical, Special Hospital"/>
    <n v="6"/>
    <n v="20"/>
    <n v="0"/>
    <n v="0"/>
    <n v="0"/>
    <n v="0"/>
    <n v="0"/>
    <n v="0"/>
    <n v="0"/>
    <n v="0"/>
    <n v="0"/>
    <n v="0"/>
    <n v="0"/>
    <n v="0"/>
    <s v="Diagnostic X-ray, Emergency Treatment, "/>
    <s v=", Hospital within a Hospital, Lab Services, Long-Term Acute Care, Medical, Special Hospital"/>
    <s v="No"/>
  </r>
  <r>
    <s v="SELECT SPECIALTY HOSPITAL - DALLAS PLANO"/>
    <n v="100563"/>
    <s v="452022"/>
    <s v="06/30/2024"/>
    <s v="06/03/2022"/>
    <s v="1100 ALLIED DR 4TH FLOOR"/>
    <s v="PLANO"/>
    <s v="TX"/>
    <n v="75093"/>
    <x v="20"/>
    <n v="4698921400"/>
    <s v="VARNELL, MISTI"/>
    <s v="4714 GETTYSBURG RD ATTN: MELANIE NOTARIO"/>
    <s v="MECHANICSBURG"/>
    <s v="PA"/>
    <s v="17055"/>
    <s v="Diagnostic X-ray, Emergency Treatment, For Profit, Hospital within a Hospital, Joint Commission, Lab Services, Long-Term Acute Care, Medical, Special Hospital"/>
    <n v="0"/>
    <n v="30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SELECT SPECIALTY HOSPITAL-LONGVIEW, INC."/>
    <n v="7946"/>
    <s v="452087"/>
    <s v="05/31/2025"/>
    <s v="05/20/2003"/>
    <s v="700 EAST MARSHALL AVENUE 1ST AND GROUND FLOORS"/>
    <s v="LONGVIEW"/>
    <s v="TX"/>
    <n v="75601"/>
    <x v="42"/>
    <n v="9033151105"/>
    <s v="MCCLUNG, JAMES"/>
    <s v="4714 GETTYSBURG ROAD ATTN: MELANIE NOTARIO"/>
    <s v="MECHANICSBURG"/>
    <s v="PA"/>
    <s v="17055"/>
    <s v="Diagnostic X-ray, Emergency Treatment, For Profit, Hospital within a Hospital, Joint Commission, Lab Services, Long-Term Acute Care, Medical, Special Hospital"/>
    <n v="0"/>
    <n v="32"/>
    <n v="0"/>
    <n v="0"/>
    <n v="0"/>
    <n v="0"/>
    <n v="0"/>
    <n v="0"/>
    <n v="0"/>
    <n v="0"/>
    <n v="0"/>
    <n v="0"/>
    <n v="0"/>
    <n v="0"/>
    <s v="Diagnostic X-ray, Emergency Treatment, "/>
    <s v=", Hospital within a Hospital, Joint Commission, Lab Services, Long-Term Acute Care, Medical, Special Hospital"/>
    <s v="No"/>
  </r>
  <r>
    <s v="SETON MEDICAL CENTER HARKER HEIGHTS"/>
    <n v="100149"/>
    <s v="670080"/>
    <s v="05/31/2024"/>
    <s v="05/07/2012"/>
    <s v="850 WEST CENTRAL TEXAS EXPRESSWAY"/>
    <s v="HARKER HEIGHTS"/>
    <s v="TX"/>
    <n v="76548"/>
    <x v="3"/>
    <n v="2546900900"/>
    <s v="SWINDLE, PATRICK"/>
    <s v="850 WEST CENTRAL TEXAS EXPRESSWAY"/>
    <s v="HARKER HEIGHTS"/>
    <s v="TX"/>
    <s v="76548"/>
    <s v="Diagnostic X-ray, Emergency Department, ESRD-Acute Services, For Profit, General Hospital, Joint Commission, Lab Services, Obstetrics, Pending Action, Surgery"/>
    <n v="10"/>
    <n v="55"/>
    <n v="0"/>
    <n v="10"/>
    <n v="0"/>
    <n v="8"/>
    <n v="0"/>
    <n v="0"/>
    <n v="0"/>
    <n v="0"/>
    <n v="0"/>
    <n v="0"/>
    <n v="0"/>
    <n v="0"/>
    <s v="Diagnostic X-ray, Emergency Department, ESRD-Acute Services, "/>
    <s v=", General Hospital, Joint Commission, Lab Services, Obstetrics, Pending Action, Surgery"/>
    <s v="No"/>
  </r>
  <r>
    <s v="SEYMOUR HOSPITAL"/>
    <n v="546"/>
    <s v="450586"/>
    <s v="11/30/2023"/>
    <s v="08/10/1969"/>
    <s v="200 STADIUM DRIVE"/>
    <s v="SEYMOUR"/>
    <s v="TX"/>
    <n v="76380"/>
    <x v="156"/>
    <n v="9408895572"/>
    <s v="HARDIN, LESLIE"/>
    <s v="200 STADIUM DRIVE"/>
    <s v="SEYMOUR"/>
    <s v="TX"/>
    <s v="76380"/>
    <s v="Diagnostic X-ray, Emergency Department, General Hospital, Lab Services, Non Profit, Obstetrics, Surgery"/>
    <n v="0"/>
    <n v="21"/>
    <n v="0"/>
    <n v="4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SHAMROCK GENERAL HOSPITAL"/>
    <n v="100554"/>
    <s v="451340"/>
    <s v="09/30/2025"/>
    <s v="10/01/2021"/>
    <s v="1000 S MAIN ST"/>
    <s v="SHAMROCK"/>
    <s v="TX"/>
    <n v="79079"/>
    <x v="144"/>
    <n v="8062562114"/>
    <s v="FREEMAN, DONALD A"/>
    <s v="PO BOX 511"/>
    <s v="SHAMROCK"/>
    <s v="TX"/>
    <s v="79079"/>
    <s v="Critical Access Hospital, Diagnostic X-ray, Emergency Department, For Profit, Lab Services, Medical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SHANNON MEDICAL CENTER"/>
    <n v="168"/>
    <s v="450571"/>
    <s v="08/31/2025"/>
    <s v="01/01/1960"/>
    <s v="120 E HARRIS AVE"/>
    <s v="SAN ANGELO"/>
    <s v="TX"/>
    <n v="76903"/>
    <x v="157"/>
    <n v="3257476741"/>
    <s v="PLYMELL, SHANE"/>
    <s v="P O BOX 1879"/>
    <s v="SAN ANGELO"/>
    <s v="TX"/>
    <s v="76902"/>
    <s v="Diagnostic X-ray, Emergency Department, General Hospital, Lab Services, Non Profit, Obstetrics, Pediatric - 15+ beds, Surgery"/>
    <n v="33"/>
    <n v="261"/>
    <n v="4"/>
    <n v="12"/>
    <n v="0"/>
    <n v="0"/>
    <n v="23"/>
    <n v="0"/>
    <n v="0"/>
    <n v="0"/>
    <n v="0"/>
    <n v="0"/>
    <n v="0"/>
    <n v="0"/>
    <s v="Diagnostic X-ray, Emergency Department, General Hospital, Lab Services, Non Profit, Obstetrics, Pediatric - 15+ beds, Surgery"/>
    <m/>
    <s v="Yes"/>
  </r>
  <r>
    <s v="SHANNON MEDICAL CENTER SOUTH"/>
    <n v="168"/>
    <s v="450571"/>
    <s v="08/31/2025"/>
    <s v="10/24/2020"/>
    <s v="3501 KNICKERBOCKER RD"/>
    <s v="SAN ANGELO"/>
    <s v="TX"/>
    <n v="76904"/>
    <x v="157"/>
    <n v="3257479511"/>
    <s v="PLYMELL, SHANE"/>
    <s v="PO BOX 1879"/>
    <s v="SAN ANGELO"/>
    <s v="TX"/>
    <s v="76902"/>
    <s v="Diagnostic X-ray, Emergency Department, General Hospital, Lab Services, Multi-Location, Non Profit, Obstetrics, Surgery"/>
    <n v="12"/>
    <n v="153"/>
    <n v="6"/>
    <n v="0"/>
    <n v="0"/>
    <n v="0"/>
    <n v="0"/>
    <n v="0"/>
    <n v="0"/>
    <n v="0"/>
    <n v="0"/>
    <n v="0"/>
    <n v="0"/>
    <n v="0"/>
    <s v="Diagnostic X-ray, Emergency Department, General Hospital, Lab Services, Multi-Location, Non Profit, Obstetrics, Surgery"/>
    <m/>
    <s v="Yes"/>
  </r>
  <r>
    <s v="SHANNON MEDICAL CENTER ST JOHNS CAMPUS"/>
    <n v="168"/>
    <s v="450571"/>
    <s v="08/31/2025"/>
    <s v="01/01/1999"/>
    <s v="2018 PULLIAM STREET"/>
    <s v="SAN ANGELO"/>
    <s v="TX"/>
    <n v="76905"/>
    <x v="157"/>
    <n v="3257476741"/>
    <s v="PLYMELL, SHANE"/>
    <s v="P O BOX 1879"/>
    <s v="SAN ANGELO"/>
    <s v="TX"/>
    <s v="76902"/>
    <s v="Chemical Dependency In Patient, Comprehensive Medical Rehabilitation, Diagnostic X-ray, Emergency Treatment, Lab Services, Mental Health Services, Multi-Location, Non Profit, Skilled Nursing Facility, Special Hospital"/>
    <n v="0"/>
    <n v="30"/>
    <n v="0"/>
    <n v="0"/>
    <n v="0"/>
    <n v="0"/>
    <n v="0"/>
    <n v="30"/>
    <n v="28"/>
    <n v="14"/>
    <n v="0"/>
    <n v="0"/>
    <n v="0"/>
    <n v="6"/>
    <s v="Chemical Dependency In Patient, Comprehensive Medical Rehabilitation, Diagnostic X-ray, Emergency Treatment, Lab Services, Mental Health Services, Multi-Location, Non Profit, Skilled Nursing Facility, Special Hospital"/>
    <m/>
    <s v="Yes"/>
  </r>
  <r>
    <s v="SHANNON REHABILITATION HOSPITAL AN AFFILIATE OF ENCOMPASS HEALTH"/>
    <n v="100537"/>
    <s v="673078"/>
    <s v="03/31/2025"/>
    <s v="03/16/2021"/>
    <s v="6046 APPALOOSA TRAIL"/>
    <s v="SAN ANGELO"/>
    <s v="TX"/>
    <n v="76901"/>
    <x v="157"/>
    <n v="3252844000"/>
    <s v="WATKINS, TRACIE"/>
    <s v="6046 APPALOOSA TRAIL"/>
    <s v="SAN ANGELO"/>
    <s v="TX"/>
    <s v="76901"/>
    <s v="Comprehensive Medical Rehabilitation, Diagnostic X-ray, Emergency Treatment, For Profit, Joint Commission, Lab Services, Pending Action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Joint Commission, Lab Services, Pending Action, Special Hospital"/>
    <s v="No"/>
  </r>
  <r>
    <s v="SHRINERS HOSPITALS FOR CHILDREN"/>
    <n v="247"/>
    <s v="453311"/>
    <s v="03/31/2024"/>
    <s v="03/20/1966"/>
    <s v="815 MARKET STREET"/>
    <s v="GALVESTON"/>
    <s v="TX"/>
    <n v="77550"/>
    <x v="84"/>
    <n v="4097706600"/>
    <s v="GLENDENING, MARY"/>
    <s v="815 MARKET STREET"/>
    <s v="GALVESTON"/>
    <s v="TX"/>
    <s v="77550"/>
    <s v="Diagnostic X-ray, Emergency Treatment, General Hospital, Hospital Waiver, Lab Services, Non Profit, Surgery"/>
    <n v="0"/>
    <n v="30"/>
    <n v="0"/>
    <n v="0"/>
    <n v="0"/>
    <n v="0"/>
    <n v="0"/>
    <n v="0"/>
    <n v="0"/>
    <n v="0"/>
    <n v="0"/>
    <n v="0"/>
    <n v="0"/>
    <n v="0"/>
    <s v="Diagnostic X-ray, Emergency Treatment, General Hospital, Hospital Waiver, Lab Services, Non Profit, Surgery"/>
    <m/>
    <s v="Yes"/>
  </r>
  <r>
    <s v="SOLARA SPECIALTY HOSPITALS HARLINGEN"/>
    <n v="8407"/>
    <s v="452101"/>
    <s v="10/31/2024"/>
    <s v="10/06/2006"/>
    <s v="508 VICTORIA LANE"/>
    <s v="HARLINGEN"/>
    <s v="TX"/>
    <n v="78550"/>
    <x v="78"/>
    <n v="9564259600"/>
    <s v="ISAACS, CYNTHIA"/>
    <s v="508 VICTORIA LANE"/>
    <s v="HARLINGEN"/>
    <s v="TX"/>
    <s v="78550"/>
    <s v="Ctr for Improvement in HealthcareQuality, Diagnostic X-ray, Emergency Treatment, For Profit, Lab Services, Long-Term Acute Care, Medical, Multi-Location, Physician Owned, Special Hospital"/>
    <n v="6"/>
    <n v="35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Lab Services, Long-Term Acute Care, Medical, Multi-Location, Physician Owned, Special Hospital"/>
    <s v="No"/>
  </r>
  <r>
    <s v="SOLARA SPECIALTY HOSPITALS HARLINGEN - BROWNSVILLE"/>
    <n v="8407"/>
    <s v="452101"/>
    <s v="10/31/2024"/>
    <s v="09/30/2007"/>
    <s v="333 LORENALY DRIVE"/>
    <s v="BROWNSVILLE"/>
    <s v="TX"/>
    <n v="78520"/>
    <x v="78"/>
    <n v="9565460808"/>
    <s v="ISAACS, CYNTHIA"/>
    <s v="333 LORENALY DRIVE"/>
    <s v="BROWNSVILLE"/>
    <s v="TX"/>
    <s v="78520"/>
    <s v="Ctr for Improvement in HealthcareQuality, Diagnostic X-ray, Emergency Treatment, For Profit, Lab Services, Long-Term Acute Care, Medical, Physician Owned, Special Hospital"/>
    <n v="6"/>
    <n v="35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Lab Services, Long-Term Acute Care, Medical, Physician Owned, Special Hospital"/>
    <s v="No"/>
  </r>
  <r>
    <s v="SOLARA SPECIALTY HOSPITALS MCALLEN"/>
    <n v="100298"/>
    <s v="452095"/>
    <s v="01/31/2025"/>
    <s v="02/01/2015"/>
    <s v="301 WEST EXPRESSWAY 83 8TH FLOOR"/>
    <s v="MCALLEN"/>
    <s v="TX"/>
    <n v="78503"/>
    <x v="29"/>
    <n v="9566324880"/>
    <s v="SANCHEZ, ALBERT"/>
    <s v="301 WEST EXPRESSWAY 83 8TH FLOOR"/>
    <s v="MCALLEN"/>
    <s v="TX"/>
    <s v="78503"/>
    <s v="Ctr for Improvement in HealthcareQuality, Diagnostic X-ray, Emergency Treatment, For Profit, Hospital within a Hospital, Lab Services, Long-Term Acute Care, Medical, Special Hospital"/>
    <n v="6"/>
    <n v="47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Hospital within a Hospital, Lab Services, Long-Term Acute Care, Medical, Special Hospital"/>
    <s v="No"/>
  </r>
  <r>
    <s v="SOUTH PLAINS REHAB HOSPITAL, AN AFFILIATE OF UMC AND ENCOMPASS"/>
    <n v="100461"/>
    <s v="673070"/>
    <s v="05/31/2025"/>
    <s v="05/06/2019"/>
    <s v="5406 COLGATE STREET"/>
    <s v="LUBBOCK"/>
    <s v="TX"/>
    <n v="79416"/>
    <x v="69"/>
    <n v="8065073500"/>
    <s v="ELDER, BETH"/>
    <s v="5406 COLGATE STREET"/>
    <s v="LUBBOCK"/>
    <s v="TX"/>
    <s v="79416"/>
    <s v="Comprehensive Medical Rehabilitation, Diagnostic X-ray, Emergency Treatment, ESRD-Acute Services, For Profit, Lab Services, Special Hospital"/>
    <n v="0"/>
    <n v="0"/>
    <n v="0"/>
    <n v="0"/>
    <n v="0"/>
    <n v="0"/>
    <n v="0"/>
    <n v="0"/>
    <n v="0"/>
    <n v="66"/>
    <n v="0"/>
    <n v="0"/>
    <n v="0"/>
    <n v="0"/>
    <s v="Comprehensive Medical Rehabilitation, Diagnostic X-ray, Emergency Treatment, ESRD-Acute Services, "/>
    <s v=", Lab Services, Special Hospital"/>
    <s v="No"/>
  </r>
  <r>
    <s v="SOUTH TEXAS HEALTH SYSTEM BEHAVIORAL"/>
    <n v="140"/>
    <s v="450119"/>
    <s v="02/28/2025"/>
    <s v="10/01/2007"/>
    <s v="2102 WEST TRENTON ROAD"/>
    <s v="EDINBURG"/>
    <s v="TX"/>
    <n v="78503"/>
    <x v="29"/>
    <n v="9563881300"/>
    <s v="AMES, LANCE"/>
    <s v="1400 WEST TRENTON ROAD ATTN: ACCOUNTS PAYABLE"/>
    <s v="EDINBURG"/>
    <s v="TX"/>
    <s v="78539"/>
    <s v="Chemical Dependency In Patient, Diagnostic X-ray, Emergency Treatment, For Profit, Joint Commission, Lab Services, Mental Health Services, Multi-Location, Special Hospital"/>
    <n v="0"/>
    <n v="0"/>
    <n v="0"/>
    <n v="0"/>
    <n v="0"/>
    <n v="0"/>
    <n v="0"/>
    <n v="124"/>
    <n v="0"/>
    <n v="0"/>
    <n v="0"/>
    <n v="0"/>
    <n v="0"/>
    <n v="10"/>
    <s v="Chemical Dependency In Patient, Diagnostic X-ray, Emergency Treatment, "/>
    <s v=", Joint Commission, Lab Services, Mental Health Services, Multi-Location, Special Hospital"/>
    <s v="No"/>
  </r>
  <r>
    <s v="SOUTH TEXAS HEALTH SYSTEM EDINBURG"/>
    <n v="140"/>
    <s v="450119"/>
    <s v="02/28/2025"/>
    <s v="02/04/1969"/>
    <s v="1102 WEST TRENTON ROAD"/>
    <s v="EDINBURG"/>
    <s v="TX"/>
    <n v="78539"/>
    <x v="29"/>
    <n v="9563886000"/>
    <s v="AMES, LANCE"/>
    <s v="1400 WEST TRENTON ROAD ATTN: ACCOUNTS PAYABLE"/>
    <s v="EDINBURG"/>
    <s v="TX"/>
    <s v="78539"/>
    <s v="Comprehensive Medical Rehabilitation, Diagnostic X-ray, Emergency Department, ESRD-Acute Services, For Profit, General Hospital, Joint Commission, Lab Services, Obstetrics, Pediatric - 15+ beds, Pending Action, Surgery"/>
    <n v="44"/>
    <n v="103"/>
    <n v="0"/>
    <n v="13"/>
    <n v="0"/>
    <n v="6"/>
    <n v="78"/>
    <n v="0"/>
    <n v="0"/>
    <n v="50"/>
    <n v="0"/>
    <n v="0"/>
    <n v="0"/>
    <n v="0"/>
    <s v="Comprehensive Medical Rehabilitation, Diagnostic X-ray, Emergency Department, ESRD-Acute Services, "/>
    <s v=", General Hospital, Joint Commission, Lab Services, Obstetrics, Pediatric - 15+ beds, Pending Action, Surgery"/>
    <s v="No"/>
  </r>
  <r>
    <s v="SOUTH TEXAS HEALTH SYSTEM HEART"/>
    <n v="140"/>
    <s v="450119"/>
    <s v="02/28/2025"/>
    <s v="10/01/2007"/>
    <s v="1900 SOUTH D STREET"/>
    <s v="MCALLEN"/>
    <s v="TX"/>
    <n v="78503"/>
    <x v="29"/>
    <n v="9569942000"/>
    <s v="AMES, LANCE"/>
    <s v="1400 WEST TRENTON ROAD ATTN: ACCOUNTS PAYABLE"/>
    <s v="EDINBURG"/>
    <s v="TX"/>
    <s v="78539"/>
    <s v="Diagnostic X-ray, Emergency Department, ESRD-Acute Services, For Profit, General Hospital, Joint Commission, Lab Services, Multi-Location, Pending Action, Surgery"/>
    <n v="13"/>
    <n v="47"/>
    <n v="0"/>
    <n v="0"/>
    <n v="0"/>
    <n v="0"/>
    <n v="0"/>
    <n v="0"/>
    <n v="0"/>
    <n v="0"/>
    <n v="0"/>
    <n v="0"/>
    <n v="0"/>
    <n v="0"/>
    <s v="Diagnostic X-ray, Emergency Department, ESRD-Acute Services, "/>
    <s v=", General Hospital, Joint Commission, Lab Services, Multi-Location, Pending Action, Surgery"/>
    <s v="No"/>
  </r>
  <r>
    <s v="SOUTH TEXAS HEALTH SYSTEM MCALLEN"/>
    <n v="140"/>
    <s v="450119"/>
    <s v="02/28/2025"/>
    <s v="10/01/2007"/>
    <s v="301 WEST EXPRESSWAY 83"/>
    <s v="MCALLEN"/>
    <s v="TX"/>
    <n v="78503"/>
    <x v="29"/>
    <n v="9566324000"/>
    <s v="AMES, LANCE"/>
    <s v="1400 WEST TRENTON ROAD ATTN: ACCOUNTS PAYABLE"/>
    <s v="EDINBURG"/>
    <s v="TX"/>
    <s v="78539"/>
    <s v="Comprehensive Medical Rehabilitation, Diagnostic X-ray, Emergency Department, ESRD-Acute Services, For Profit, General Hospital, Joint Commission, Lab Services, Multi-Location, Obstetrics, Pediatric - 15+ beds, Pending Action, Surgery"/>
    <n v="38"/>
    <n v="300"/>
    <n v="46"/>
    <n v="0"/>
    <n v="0"/>
    <n v="7"/>
    <n v="22"/>
    <n v="0"/>
    <n v="0"/>
    <n v="18"/>
    <n v="0"/>
    <n v="0"/>
    <n v="0"/>
    <n v="0"/>
    <s v="Comprehensive Medical Rehabilitation, Diagnostic X-ray, Emergency Department, ESRD-Acute Services, "/>
    <s v=", General Hospital, Joint Commission, Lab Services, Multi-Location, Obstetrics, Pediatric - 15+ beds, Pending Action, Surgery"/>
    <s v="No"/>
  </r>
  <r>
    <s v="SOUTH TEXAS REHABILITATION HOSPITAL"/>
    <n v="8211"/>
    <s v="453092"/>
    <s v="03/31/2025"/>
    <s v="04/01/2005"/>
    <s v="425 EAST ALTON GLOOR BOULEVARD"/>
    <s v="BROWNSVILLE"/>
    <s v="TX"/>
    <n v="78526"/>
    <x v="78"/>
    <n v="9565546000"/>
    <s v="GARZA, LEO"/>
    <s v="425 EAST ALTON GLOOR BOULEVARD"/>
    <s v="BROWNSVILLE"/>
    <s v="TX"/>
    <s v="78526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Joint Commission, Lab Services, Special Hospital"/>
    <s v="No"/>
  </r>
  <r>
    <s v="SOUTH TEXAS SPINE &amp; SURGICAL HOSPITAL"/>
    <n v="7868"/>
    <s v="450856"/>
    <s v="08/31/2025"/>
    <s v="08/26/2002"/>
    <s v="18600 NORTH HARDY OAK BOULEVARD"/>
    <s v="SAN ANTONIO"/>
    <s v="TX"/>
    <n v="78258"/>
    <x v="17"/>
    <n v="2105074091"/>
    <s v="KAUFFMAN, ANGIE"/>
    <s v="18600 NORTH HARDY OAK BOULEVARD"/>
    <s v="SAN ANTONIO"/>
    <s v="TX"/>
    <s v="78258"/>
    <s v="Diagnostic X-ray, Emergency Department, For Profit, General Hospital, Joint Commission, Lab Services, Physician Owned, Surgery"/>
    <n v="0"/>
    <n v="28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Physician Owned, Surgery"/>
    <s v="No"/>
  </r>
  <r>
    <s v="SPRING HOSPITAL"/>
    <n v="100520"/>
    <s v="670280"/>
    <s v="06/30/2024"/>
    <s v="06/29/2020"/>
    <s v="20635 KUYKENDAHL ROAD"/>
    <s v="SPRING"/>
    <s v="TX"/>
    <n v="77379"/>
    <x v="1"/>
    <n v="3463314040"/>
    <s v="RASHID, SYED"/>
    <s v="20635 KUYKENDAHL ROAD"/>
    <s v="SPRING"/>
    <s v="TX"/>
    <s v="77379"/>
    <s v="Diagnostic X-ray, Emergency Department, For Profit, General Hospital, Lab Services, Multi-Location, Pending Action, Surgery"/>
    <n v="0"/>
    <n v="9"/>
    <n v="0"/>
    <n v="0"/>
    <n v="0"/>
    <n v="0"/>
    <n v="0"/>
    <n v="0"/>
    <n v="0"/>
    <n v="0"/>
    <n v="0"/>
    <n v="3"/>
    <n v="0"/>
    <n v="0"/>
    <s v="Diagnostic X-ray, Emergency Department, "/>
    <s v=", General Hospital, Lab Services, Multi-Location, Pending Action, Surgery"/>
    <s v="No"/>
  </r>
  <r>
    <s v="ST DAVIDS GEORGETOWN HOSPITAL  A ST DAVIDS MEDICAL CENTER FACILI"/>
    <n v="35"/>
    <s v="450431"/>
    <s v="04/30/2024"/>
    <s v="10/29/2008"/>
    <s v="2000 SCENIC DRIVE"/>
    <s v="GEORGETOWN"/>
    <s v="TX"/>
    <n v="78626"/>
    <x v="12"/>
    <n v="5129433000"/>
    <s v="STEWARD, TODD"/>
    <s v="P O BOX 4039"/>
    <s v="AUSTIN"/>
    <s v="TX"/>
    <s v="78765"/>
    <s v="Comprehensive Medical Rehabilitation, Diagnostic X-ray, Emergency Department, General Hospital, Lab Services, Multi-Location, Non Profit, Obstetrics, Surgery"/>
    <n v="20"/>
    <n v="51"/>
    <n v="0"/>
    <n v="0"/>
    <n v="0"/>
    <n v="23"/>
    <n v="0"/>
    <n v="0"/>
    <n v="0"/>
    <n v="22"/>
    <n v="2"/>
    <n v="0"/>
    <n v="0"/>
    <n v="0"/>
    <s v="Comprehensive Medical Rehabilitation, Diagnostic X-ray, Emergency Department, General Hospital, Lab Services, Multi-Location, Non Profit, Obstetrics, Surgery"/>
    <m/>
    <s v="Yes"/>
  </r>
  <r>
    <s v="ST DAVIDS MEDICAL CENTER"/>
    <n v="35"/>
    <s v="450431"/>
    <s v="04/30/2024"/>
    <s v="01/01/1960"/>
    <s v="919 E 32ND STREET"/>
    <s v="AUSTIN"/>
    <s v="TX"/>
    <n v="78705"/>
    <x v="6"/>
    <n v="5124767111"/>
    <s v="STEWARD, TODD"/>
    <s v="P O BOX 4039"/>
    <s v="AUSTIN"/>
    <s v="TX"/>
    <s v="78765"/>
    <s v="Diagnostic X-ray, Emergency Department, General Hospital, Lab Services, Non Profit, Obstetrics, Surgery"/>
    <n v="40"/>
    <n v="188"/>
    <n v="32"/>
    <n v="60"/>
    <n v="0"/>
    <n v="0"/>
    <n v="0"/>
    <n v="0"/>
    <n v="0"/>
    <n v="0"/>
    <n v="33"/>
    <n v="18"/>
    <n v="0"/>
    <n v="0"/>
    <s v="Diagnostic X-ray, Emergency Department, General Hospital, Lab Services, Non Profit, Obstetrics, Surgery"/>
    <m/>
    <s v="Yes"/>
  </r>
  <r>
    <s v="ST DAVIDS REHABILITATION HOSPITAL, A ST DAVIDS  MEDICAL CENTER"/>
    <n v="35"/>
    <s v="450431"/>
    <s v="04/30/2024"/>
    <s v="01/15/2013"/>
    <s v="1005 EAST 32ND STREET"/>
    <s v="AUSTIN"/>
    <s v="TX"/>
    <n v="78705"/>
    <x v="6"/>
    <n v="5125445100"/>
    <s v="STEWARD, TODD"/>
    <s v="1005 EAST 32ND STREET"/>
    <s v="AUSTIN"/>
    <s v="TX"/>
    <s v="78705"/>
    <s v="Comprehensive Medical Rehabilitation, Diagnostic X-ray, Emergency Treatment, Lab Services, Multi-Location, Non Profit, Special Hospital"/>
    <n v="0"/>
    <n v="0"/>
    <n v="0"/>
    <n v="0"/>
    <n v="0"/>
    <n v="0"/>
    <n v="0"/>
    <n v="0"/>
    <n v="0"/>
    <n v="64"/>
    <n v="0"/>
    <n v="0"/>
    <n v="0"/>
    <n v="0"/>
    <s v="Comprehensive Medical Rehabilitation, Diagnostic X-ray, Emergency Treatment, Lab Services, Multi-Location, Non Profit, Special Hospital"/>
    <m/>
    <s v="Yes"/>
  </r>
  <r>
    <s v="ST DAVIDS SOUTH AUSTIN MEDICAL CENTER"/>
    <n v="602"/>
    <s v="450713"/>
    <s v="04/30/2025"/>
    <s v="09/07/1982"/>
    <s v="901 W BEN WHITE BLVD"/>
    <s v="AUSTIN"/>
    <s v="TX"/>
    <n v="78704"/>
    <x v="6"/>
    <n v="5124472211"/>
    <s v="LAIRD, CHARLES"/>
    <s v="901 W BEN WHITE BLVD"/>
    <s v="AUSTIN"/>
    <s v="TX"/>
    <s v="78704"/>
    <s v="Diagnostic X-ray, Emergency Department, For Profit, General Hospital, Lab Services, Obstetrics, Surgery"/>
    <n v="38"/>
    <n v="262"/>
    <n v="0"/>
    <n v="9"/>
    <n v="3"/>
    <n v="12"/>
    <n v="0"/>
    <n v="0"/>
    <n v="0"/>
    <n v="0"/>
    <n v="9"/>
    <n v="22"/>
    <n v="8"/>
    <n v="0"/>
    <s v="Diagnostic X-ray, Emergency Department, "/>
    <s v=", General Hospital, Lab Services, Obstetrics, Surgery"/>
    <s v="No"/>
  </r>
  <r>
    <s v="ST DAVIDS SURGICAL HOSPITAL A CAMPUS OF NORTH AUSTIN MEDICAL CTR"/>
    <n v="8299"/>
    <s v="450809"/>
    <s v="06/30/2025"/>
    <s v="09/23/2016"/>
    <s v="1201 W LOUIS HENNA BLVD"/>
    <s v="AUSTIN"/>
    <s v="TX"/>
    <n v="78681"/>
    <x v="12"/>
    <n v="5129011000"/>
    <s v="JACKSON, THOMAS"/>
    <s v="1201 W LOUIS HENNA BLVD"/>
    <s v="AUSTIN"/>
    <s v="TX"/>
    <s v="78681"/>
    <s v="Comprehensive Medical Rehabilitation, Diagnostic X-ray, Emergency Department Waiver, Emergency Treatment, For Profit, General Hospital, Joint Commission, Lab Services, Multi-Location, Surgery"/>
    <n v="6"/>
    <n v="20"/>
    <n v="0"/>
    <n v="0"/>
    <n v="0"/>
    <n v="0"/>
    <n v="0"/>
    <n v="0"/>
    <n v="0"/>
    <n v="20"/>
    <n v="0"/>
    <n v="0"/>
    <n v="0"/>
    <n v="0"/>
    <s v="Comprehensive Medical Rehabilitation, Diagnostic X-ray, Emergency Department Waiver, Emergency Treatment, "/>
    <s v=", General Hospital, Joint Commission, Lab Services, Multi-Location, Surgery"/>
    <s v="No"/>
  </r>
  <r>
    <s v="ST JOSEPH MEDICAL CENTER"/>
    <n v="8386"/>
    <s v="450035"/>
    <s v="08/31/2024"/>
    <s v="08/20/2006"/>
    <s v="1401 ST JOSEPH PARKWAY"/>
    <s v="HOUSTON"/>
    <s v="TX"/>
    <n v="77002"/>
    <x v="1"/>
    <n v="7137565007"/>
    <s v="KLEPIN, MICHAEL"/>
    <s v="1401 ST JOSEPH PARKWAY"/>
    <s v="HOUSTON"/>
    <s v="TX"/>
    <s v="77002"/>
    <s v="Chemical Dependency In Patient, Det Norske Veritas Healthcare, Diagnostic X-ray, Emergency Department, ESRD-Acute Services, For Profit, General Hospital, Lab Services, Mental Health Services, Obstetrics, Pediatric - 15+ beds, Physician Owned, Surgery"/>
    <n v="36"/>
    <n v="482"/>
    <n v="29"/>
    <n v="0"/>
    <n v="0"/>
    <n v="0"/>
    <n v="31"/>
    <n v="95"/>
    <n v="18"/>
    <n v="29"/>
    <n v="0"/>
    <n v="0"/>
    <n v="0"/>
    <n v="24"/>
    <s v="Chemical Dependency In Patient, Det Norske Veritas Healthcare, Diagnostic X-ray, Emergency Department, ESRD-Acute Services, "/>
    <s v=", General Hospital, Lab Services, Mental Health Services, Obstetrics, Pediatric - 15+ beds, Physician Owned, Surgery"/>
    <s v="No"/>
  </r>
  <r>
    <s v="ST JOSEPH REGIONAL HEALTH CENTER"/>
    <n v="2"/>
    <s v="450011"/>
    <s v="01/31/2025"/>
    <s v="04/15/1971"/>
    <s v="2801 FRANCISCAN DRIVE"/>
    <s v="BRYAN"/>
    <s v="TX"/>
    <n v="77802"/>
    <x v="24"/>
    <n v="9797763777"/>
    <s v="SHAW, KIMBERLY"/>
    <s v="2801 FRANCISCAN DRIVE"/>
    <s v="BRYAN"/>
    <s v="TX"/>
    <s v="77802"/>
    <s v="Diagnostic X-ray, Emergency Department, ESRD-Acute Services, General Hospital, Joint Commission, Lab Services, Non Profit, Surgery"/>
    <n v="36"/>
    <n v="162"/>
    <n v="4"/>
    <n v="33"/>
    <n v="0"/>
    <n v="0"/>
    <n v="0"/>
    <n v="0"/>
    <n v="0"/>
    <n v="0"/>
    <n v="0"/>
    <n v="0"/>
    <n v="0"/>
    <n v="0"/>
    <s v="Diagnostic X-ray, Emergency Department, ESRD-Acute Services, General Hospital, Joint Commission, Lab Services, Non Profit, Surgery"/>
    <m/>
    <s v="Yes"/>
  </r>
  <r>
    <s v="ST LUKES BAPTIST HOSPITAL"/>
    <n v="114"/>
    <s v="450058"/>
    <s v="12/31/2024"/>
    <s v="09/01/2006"/>
    <s v="7930 FLOYD CURL DRIVE"/>
    <s v="SAN ANTONIO"/>
    <s v="TX"/>
    <n v="78229"/>
    <x v="17"/>
    <n v="2102975600"/>
    <s v="STONE, MATTHEW"/>
    <s v="111 DALLAS STREET"/>
    <s v="SAN ANTONIO"/>
    <s v="TX"/>
    <s v="78205"/>
    <s v="Comprehensive Medical Rehabilitation, Diagnostic X-ray, Emergency Department, ESRD-Acute Services, For Profit, General Hospital, Lab Services, Multi-Location, Obstetrics, Surgery"/>
    <n v="30"/>
    <n v="160"/>
    <n v="36"/>
    <n v="26"/>
    <n v="0"/>
    <n v="11"/>
    <n v="0"/>
    <n v="0"/>
    <n v="0"/>
    <n v="24"/>
    <n v="0"/>
    <n v="0"/>
    <n v="0"/>
    <n v="0"/>
    <s v="Comprehensive Medical Rehabilitation, Diagnostic X-ray, Emergency Department, ESRD-Acute Services, "/>
    <s v=", General Hospital, Lab Services, Multi-Location, Obstetrics, Surgery"/>
    <s v="No"/>
  </r>
  <r>
    <s v="ST LUKES HOSPITAL AT THE VINTAGE"/>
    <n v="100235"/>
    <s v="670075"/>
    <s v="12/31/2023"/>
    <s v="12/31/2013"/>
    <s v="20171 CHASEWOOD PARK DR"/>
    <s v="HOUSTON"/>
    <s v="TX"/>
    <n v="77070"/>
    <x v="1"/>
    <n v="8325345000"/>
    <s v="GARNER, MARIO"/>
    <s v="20171 CHASEWOOD PARK DR"/>
    <s v="HOUSTON"/>
    <s v="TX"/>
    <s v="77070"/>
    <s v="Diagnostic X-ray, Emergency Department, General Hospital, Hospital Waiver, Lab Services, Non Profit, Surgery"/>
    <n v="12"/>
    <n v="76"/>
    <n v="4"/>
    <n v="0"/>
    <n v="0"/>
    <n v="14"/>
    <n v="0"/>
    <n v="0"/>
    <n v="0"/>
    <n v="0"/>
    <n v="0"/>
    <n v="0"/>
    <n v="0"/>
    <n v="0"/>
    <s v="Diagnostic X-ray, Emergency Department, General Hospital, Hospital Waiver, Lab Services, Non Profit, Surgery"/>
    <m/>
    <s v="Yes"/>
  </r>
  <r>
    <s v="ST LUKES LAKESIDE HOSPITAL LLC"/>
    <n v="100035"/>
    <s v="670059"/>
    <s v="09/30/2025"/>
    <s v="09/18/2009"/>
    <s v="17400 ST LUKES WAY"/>
    <s v="THE WOODLANDS"/>
    <s v="TX"/>
    <n v="77384"/>
    <x v="13"/>
    <n v="9362669110"/>
    <s v="PARISI, JAMES"/>
    <s v="17400 ST LUKES WAY"/>
    <s v="THE WOODLANDS"/>
    <s v="TX"/>
    <s v="77384"/>
    <s v="Diagnostic X-ray, Emergency Department, For Profit, General Hospital, Joint Commission, Lab Services, Physician Owned, Surgery"/>
    <n v="0"/>
    <n v="24"/>
    <n v="0"/>
    <n v="0"/>
    <n v="0"/>
    <n v="0"/>
    <n v="0"/>
    <n v="0"/>
    <n v="0"/>
    <n v="0"/>
    <n v="0"/>
    <n v="6"/>
    <n v="0"/>
    <n v="0"/>
    <s v="Diagnostic X-ray, Emergency Department, "/>
    <s v=", General Hospital, Joint Commission, Lab Services, Physician Owned, Surgery"/>
    <s v="No"/>
  </r>
  <r>
    <s v="ST LUKES PATIENTS MEDICAL CENTER"/>
    <n v="100081"/>
    <s v="670031"/>
    <s v="10/31/2024"/>
    <s v="10/29/2010"/>
    <s v="4600 EAST SAM HOUSTON PARKWAY SOUTH"/>
    <s v="PASADENA"/>
    <s v="TX"/>
    <n v="77505"/>
    <x v="1"/>
    <n v="7139487000"/>
    <s v="FOSTER, STEVEN"/>
    <s v="4600 EAST SAM HOUSTON PARKWAY SOUTH"/>
    <s v="PASADENA"/>
    <s v="TX"/>
    <s v="77505"/>
    <s v="Det Norske Veritas Healthcare, Diagnostic X-ray, Emergency Department, For Profit, General Hospital, Lab Services, Physician Owned, Surgery"/>
    <n v="8"/>
    <n v="53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Physician Owned, Surgery"/>
    <s v="No"/>
  </r>
  <r>
    <s v="ST LUKES SUGAR LAND HOSPITAL"/>
    <n v="100134"/>
    <s v="670053"/>
    <s v="02/29/2024"/>
    <s v="02/09/2012"/>
    <s v="1317 LAKE POINTE PARKWAY"/>
    <s v="SUGAR LAND"/>
    <s v="TX"/>
    <n v="77478"/>
    <x v="14"/>
    <n v="2816377000"/>
    <s v="FOSTER, STEVEN"/>
    <s v="1317 LAKE POINTE PARKWAY"/>
    <s v="SUGAR LAND"/>
    <s v="TX"/>
    <s v="77478"/>
    <s v="Diagnostic X-ray, Emergency Department, General Hospital, Lab Services, Non Profit, Obstetrics, Pending Action, Surgery"/>
    <n v="16"/>
    <n v="64"/>
    <n v="5"/>
    <n v="1"/>
    <n v="1"/>
    <n v="13"/>
    <n v="0"/>
    <n v="0"/>
    <n v="0"/>
    <n v="0"/>
    <n v="0"/>
    <n v="0"/>
    <n v="0"/>
    <n v="0"/>
    <s v="Diagnostic X-ray, Emergency Department, General Hospital, Lab Services, Non Profit, Obstetrics, Pending Action, Surgery"/>
    <m/>
    <s v="Yes"/>
  </r>
  <r>
    <s v="ST LUKES THE WOODLANDS HOSPITAL"/>
    <n v="7931"/>
    <s v="450862"/>
    <s v="03/31/2024"/>
    <s v="03/10/2003"/>
    <s v="17200 ST LUKES WAY"/>
    <s v="THE WOODLANDS"/>
    <s v="TX"/>
    <n v="77384"/>
    <x v="13"/>
    <n v="9362662000"/>
    <s v="PARISI, JAMES"/>
    <s v="17200 ST LUKES WAY"/>
    <s v="THE WOODLANDS"/>
    <s v="TX"/>
    <s v="77384"/>
    <s v="Comprehensive Medical Rehabilitation, Diagnostic X-ray, Emergency Department, General Hospital, Joint Commission, Lab Services, Non Profit, Obstetrics, Surgery"/>
    <n v="43"/>
    <n v="154"/>
    <n v="10"/>
    <n v="10"/>
    <n v="0"/>
    <n v="6"/>
    <n v="0"/>
    <n v="0"/>
    <n v="0"/>
    <n v="18"/>
    <n v="0"/>
    <n v="0"/>
    <n v="0"/>
    <n v="0"/>
    <s v="Comprehensive Medical Rehabilitation, Diagnostic X-ray, Emergency Department, General Hospital, Joint Commission, Lab Services, Non Profit, Obstetrics, Surgery"/>
    <m/>
    <s v="Yes"/>
  </r>
  <r>
    <s v="ST MARKS MEDICAL CENTER"/>
    <n v="8234"/>
    <s v="670782"/>
    <s v="06/30/2025"/>
    <s v="07/01/2005"/>
    <s v="ONE ST MARKS PLACE"/>
    <s v="LA GRANGE"/>
    <s v="TX"/>
    <n v="78945"/>
    <x v="158"/>
    <n v="9792422102"/>
    <s v="KIMBALL, MARK"/>
    <s v="HIGHWAY 77"/>
    <s v="LA GRANGE"/>
    <s v="TX"/>
    <s v="78945"/>
    <s v="Ctr for Improvement in HealthcareQuality, Diagnostic X-ray, Emergency Department, General Hospital, Lab Services, Limited Services Rural Hospital, Non Profit, Surgery"/>
    <n v="0"/>
    <n v="38"/>
    <n v="0"/>
    <n v="0"/>
    <n v="0"/>
    <n v="0"/>
    <n v="0"/>
    <n v="0"/>
    <n v="0"/>
    <n v="0"/>
    <n v="0"/>
    <n v="0"/>
    <n v="0"/>
    <n v="0"/>
    <s v="Ctr for Improvement in HealthcareQuality, Diagnostic X-ray, Emergency Department, General Hospital, Lab Services, Limited Services Rural Hospital, Non Profit, Surgery"/>
    <m/>
    <s v="Yes"/>
  </r>
  <r>
    <s v="ST MICHAELS ELITE HOSPITAL"/>
    <n v="100488"/>
    <s v="670314"/>
    <s v="08/31/2025"/>
    <s v="08/31/2019"/>
    <s v="16000 SOUTHWEST FREEWAY SUITE 100"/>
    <s v="SUGAR LAND"/>
    <s v="TX"/>
    <n v="77479"/>
    <x v="14"/>
    <n v="2819804357"/>
    <s v="HUTCHINGS, DIANE"/>
    <s v="16000 SOUTHWEST FREEWAY SUITE 100"/>
    <s v="SUGAR LAND"/>
    <s v="TX"/>
    <s v="77479"/>
    <s v="Ctr for Improvement in HealthcareQuality, Diagnostic X-ray, Emergency Department, For Profit, Lab Services, Medical, Special Hospital"/>
    <n v="0"/>
    <n v="7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Lab Services, Medical, Special Hospital"/>
    <s v="No"/>
  </r>
  <r>
    <s v="STARR COUNTY MEMORIAL HOSPITAL"/>
    <n v="393"/>
    <s v="450654"/>
    <s v="08/31/2024"/>
    <s v="02/05/1975"/>
    <s v="128 NORTH FM ROAD 3167"/>
    <s v="RIO GRANDE CITY"/>
    <s v="TX"/>
    <n v="78582"/>
    <x v="159"/>
    <n v="9564875561"/>
    <s v="MUNOZ, THALIA H"/>
    <s v="128 NORTH FM ROAD 3167"/>
    <s v="RIO GRANDE CITY"/>
    <s v="TX"/>
    <s v="78582"/>
    <s v="Diagnostic X-ray, Emergency Department, General Hospital, Lab Services, Non Profit, Obstetrics, Surgery"/>
    <n v="3"/>
    <n v="45"/>
    <n v="0"/>
    <n v="0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STAT SPECIALTY HOSPITAL"/>
    <n v="100465"/>
    <n v="0"/>
    <s v="05/31/2025"/>
    <s v="05/15/2019"/>
    <s v="2600 VETERANS BLVD"/>
    <s v="DEL RIO"/>
    <s v="TX"/>
    <n v="78840"/>
    <x v="160"/>
    <n v="8304983000"/>
    <s v="STEPHENS, JACQUELINE C"/>
    <s v="2600 VETERANS BLVD"/>
    <s v="DEL RIO"/>
    <s v="TX"/>
    <s v="78840"/>
    <s v="Diagnostic X-ray, Emergency Department, For Profit, Lab Services, Medical, Physician Owned, Special Hospital"/>
    <n v="0"/>
    <n v="3"/>
    <n v="0"/>
    <n v="0"/>
    <n v="0"/>
    <n v="0"/>
    <n v="0"/>
    <n v="0"/>
    <n v="0"/>
    <n v="0"/>
    <n v="0"/>
    <n v="0"/>
    <n v="1"/>
    <n v="0"/>
    <s v="Diagnostic X-ray, Emergency Department, "/>
    <s v=", Lab Services, Medical, Physician Owned, Special Hospital"/>
    <s v="No"/>
  </r>
  <r>
    <s v="STAT SPECIALTY HOSPITAL OF EAGLE PASS"/>
    <n v="100535"/>
    <n v="0"/>
    <s v="12/31/2024"/>
    <s v="12/17/2020"/>
    <s v="2114 N VETERANS BLVD"/>
    <s v="EAGLE PASS"/>
    <s v="TX"/>
    <n v="78852"/>
    <x v="89"/>
    <n v="8305223000"/>
    <s v="STEPHENS, JACQUELINE C"/>
    <s v="2114 N VETERANS BLVD"/>
    <s v="EAGLE PASS"/>
    <s v="TX"/>
    <s v="78852"/>
    <s v="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Diagnostic X-ray, Emergency Department, "/>
    <s v=", Lab Services, Medical, Physician Owned, Special Hospital"/>
    <s v="No"/>
  </r>
  <r>
    <s v="STAT SPECIALTY HOSPITAL OF LAREDO"/>
    <n v="100493"/>
    <n v="0"/>
    <s v="11/30/2023"/>
    <s v="11/14/2019"/>
    <s v="2502 NE BOB BULLOCK LOOP"/>
    <s v="LAREDO"/>
    <s v="TX"/>
    <n v="78045"/>
    <x v="80"/>
    <n v="9567913000"/>
    <s v="GONZALEZ, ALAN"/>
    <s v="2502 NE BOB BULLOCK LOOP"/>
    <s v="LAREDO"/>
    <s v="TX"/>
    <s v="78045"/>
    <s v="Ctr for Improvement in HealthcareQuality, Diagnostic X-ray, Emergency Department, For Profit, Lab Services, Medical, Physician Owned, Special Hospital"/>
    <n v="0"/>
    <n v="4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Lab Services, Medical, Physician Owned, Special Hospital"/>
    <s v="No"/>
  </r>
  <r>
    <s v="STEPHENS MEMORIAL HOSPITAL"/>
    <n v="100221"/>
    <s v="450498"/>
    <s v="09/30/2025"/>
    <s v="10/01/2013"/>
    <s v="200 SOUTH GENEVA"/>
    <s v="BRECKENRIDGE"/>
    <s v="TX"/>
    <n v="76424"/>
    <x v="161"/>
    <n v="2545592241"/>
    <s v="ROLAND, BRIAN"/>
    <s v="200 SOUTH GENEVA"/>
    <s v="BRECKENRIDGE"/>
    <s v="TX"/>
    <s v="76424"/>
    <s v="Diagnostic X-ray, Emergency Department, General Hospital, Lab Services, Non Profit, Surgery"/>
    <n v="3"/>
    <n v="37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STONEWALL MEMORIAL HOSPITAL"/>
    <n v="666"/>
    <s v="451318"/>
    <s v="11/30/2023"/>
    <s v="09/16/1965"/>
    <s v="821 N BROADWAY"/>
    <s v="ASPERMONT"/>
    <s v="TX"/>
    <n v="79502"/>
    <x v="162"/>
    <n v="9409893551"/>
    <s v="LEE, KYLE"/>
    <s v="821 N BROADWAY"/>
    <s v="ASPERMONT"/>
    <s v="TX"/>
    <s v="79502"/>
    <s v="Critical Access Hospital, Diagnostic X-ray, Emergency Department, Lab Services, Medical, Non Profit, Special Hospital"/>
    <n v="0"/>
    <n v="20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SURGERY SPECIALTY HOSPITALS OF AMERICA SOUTHEAST HOUSTON"/>
    <n v="6941"/>
    <s v="450831"/>
    <s v="04/30/2024"/>
    <s v="04/16/1999"/>
    <s v="4301-B VISTA"/>
    <s v="PASADENA"/>
    <s v="TX"/>
    <n v="77504"/>
    <x v="1"/>
    <n v="7133783000"/>
    <s v="CHAN, ERIC"/>
    <s v="4301-B VISTA"/>
    <s v="PASADENA"/>
    <s v="TX"/>
    <s v="77504"/>
    <s v="American Osteopatic Association, Diagnostic X-ray, Emergency Department Waiver, Emergency Treatment, ESRD-Acute Services, For Profit, General Hospital, Lab Services, Surgery"/>
    <n v="5"/>
    <n v="32"/>
    <n v="0"/>
    <n v="0"/>
    <n v="0"/>
    <n v="0"/>
    <n v="0"/>
    <n v="0"/>
    <n v="0"/>
    <n v="0"/>
    <n v="0"/>
    <n v="0"/>
    <n v="0"/>
    <n v="0"/>
    <s v="American Osteopatic Association, Diagnostic X-ray, Emergency Department Waiver, Emergency Treatment, ESRD-Acute Services, "/>
    <s v=", General Hospital, Lab Services, Surgery"/>
    <s v="No"/>
  </r>
  <r>
    <s v="SWEENY COMMUNITY HOSPITAL"/>
    <n v="178"/>
    <s v="451311"/>
    <s v="09/30/2025"/>
    <s v="03/29/1965"/>
    <s v="305 NORTH MCKINNEY STREET"/>
    <s v="SWEENY"/>
    <s v="TX"/>
    <n v="77480"/>
    <x v="37"/>
    <n v="9795481598"/>
    <s v="PARK, KELLY"/>
    <s v="305 NORTH MCKINNEY STREET"/>
    <s v="SWEENY"/>
    <s v="TX"/>
    <s v="77480"/>
    <s v="Critical Access Hospital, Diagnostic X-ray, Emergency Department, General Hospital, Lab Services, Non Profit, Other Services, Surgery"/>
    <n v="2"/>
    <n v="18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Other Services, Surgery"/>
    <m/>
    <s v="Yes"/>
  </r>
  <r>
    <s v="SWISHER MEMORIAL HOSPITAL"/>
    <n v="100122"/>
    <s v="451349"/>
    <s v="06/30/2025"/>
    <s v="12/07/2011"/>
    <s v="539 SE 2ND ST"/>
    <s v="TULIA"/>
    <s v="TX"/>
    <n v="79088"/>
    <x v="163"/>
    <n v="8069953581"/>
    <s v="BREWER, LUKE"/>
    <s v="PO BOX 808"/>
    <s v="TULIA"/>
    <s v="TX"/>
    <s v="79088"/>
    <s v="Critical Access Hospital, Diagnostic X-ray, Emergency Department, Lab Services, Medical, Non Profit, Special Hospital"/>
    <n v="0"/>
    <n v="20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TEMPLE REHABILITATION HOSPITAL"/>
    <n v="100594"/>
    <s v="673074"/>
    <s v="02/28/2025"/>
    <s v="03/01/2023"/>
    <s v="23621 SW H K DODGEN LOOP"/>
    <s v="TEMPLE"/>
    <s v="TX"/>
    <n v="76504"/>
    <x v="3"/>
    <n v="2544100555"/>
    <s v="BAILEY, RUSSELL"/>
    <s v="23621 SW H K DODGEN LOOP"/>
    <s v="TEMPLE"/>
    <s v="TX"/>
    <s v="76504"/>
    <s v="Comprehensive Medical Rehabilitation, Ctr for Improvement in HealthcareQuality, Diagnostic X-ray, Emergency Treatment, For Profit, Lab Services, Special Hospital"/>
    <n v="0"/>
    <n v="0"/>
    <n v="0"/>
    <n v="0"/>
    <n v="0"/>
    <n v="0"/>
    <n v="0"/>
    <n v="0"/>
    <n v="0"/>
    <n v="36"/>
    <n v="0"/>
    <n v="0"/>
    <n v="0"/>
    <n v="0"/>
    <s v="Comprehensive Medical Rehabilitation, Ctr for Improvement in HealthcareQuality, Diagnostic X-ray, Emergency Treatment, "/>
    <s v=", Lab Services, Special Hospital"/>
    <s v="No"/>
  </r>
  <r>
    <s v="TEXARKANA EMERGENCY CENTER &amp; HOSPITAL"/>
    <n v="100519"/>
    <n v="0"/>
    <s v="07/31/2024"/>
    <s v="07/10/2020"/>
    <s v="4646 COWHORN CREEK RD"/>
    <s v="TEXARKANA"/>
    <s v="TX"/>
    <n v="75503"/>
    <x v="53"/>
    <n v="7136600557"/>
    <s v="YOUNG, MATTHEW"/>
    <s v="6030 S RICE AVE SUITE C"/>
    <s v="HOUSTON"/>
    <s v="TX"/>
    <s v="77081"/>
    <s v="Ctr for Improvement in HealthcareQuality, Diagnostic X-ray, Emergency Department, For Profit, Lab Services, Medical, Special Hospital"/>
    <n v="0"/>
    <n v="4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Lab Services, Medical, Special Hospital"/>
    <s v="No"/>
  </r>
  <r>
    <s v="TEXAS CHILDRENS HOSPITAL"/>
    <n v="117"/>
    <s v="453304"/>
    <s v="01/31/2024"/>
    <s v="01/01/1960"/>
    <s v="6621 FANNIN STREET"/>
    <s v="HOUSTON"/>
    <s v="TX"/>
    <n v="77030"/>
    <x v="1"/>
    <n v="8328241000"/>
    <s v="WALLACE, MARK A"/>
    <s v="1919 SOUTH BRAESWOOD  STE 3211"/>
    <s v="HOUSTON"/>
    <s v="TX"/>
    <s v="77030"/>
    <s v="Diagnostic X-ray, Emergency Department, General Hospital, Hospital Waiver, Joint Commission, Lab Services, Non Profit, Obstetrics, Pediatric - 15+ beds, Surgery"/>
    <n v="146"/>
    <n v="0"/>
    <n v="167"/>
    <n v="48"/>
    <n v="22"/>
    <n v="0"/>
    <n v="333"/>
    <n v="0"/>
    <n v="0"/>
    <n v="0"/>
    <n v="6"/>
    <n v="4"/>
    <n v="19"/>
    <n v="0"/>
    <s v="Diagnostic X-ray, Emergency Department, General Hospital, Hospital Waiver, Joint Commission, Lab Services, Non Profit, Obstetrics, Pediatric - 15+ beds, Surgery"/>
    <m/>
    <s v="Yes"/>
  </r>
  <r>
    <s v="TEXAS CHILDRENS HOSPITAL THE WOODLANDS"/>
    <n v="117"/>
    <s v="453304"/>
    <s v="01/31/2024"/>
    <s v="03/22/2017"/>
    <s v="17600 INTERSTATE 45 SOUTH"/>
    <s v="THE WOODLANDS"/>
    <s v="TX"/>
    <n v="77384"/>
    <x v="13"/>
    <n v="9362675000"/>
    <s v="WALLACE, MARK A"/>
    <s v="17600 INTERSTATE 45 SOUTH"/>
    <s v="THE WOODLANDS"/>
    <s v="TX"/>
    <s v="77384"/>
    <s v="Diagnostic X-ray, Emergency Department, General Hospital, Hospital Waiver, Joint Commission, Lab Services, Multi-Location, Non Profit, Pediatric - 15+ beds, Surgery"/>
    <n v="14"/>
    <n v="0"/>
    <n v="14"/>
    <n v="0"/>
    <n v="0"/>
    <n v="0"/>
    <n v="46"/>
    <n v="0"/>
    <n v="0"/>
    <n v="0"/>
    <n v="0"/>
    <n v="0"/>
    <n v="0"/>
    <n v="0"/>
    <s v="Diagnostic X-ray, Emergency Department, General Hospital, Hospital Waiver, Joint Commission, Lab Services, Multi-Location, Non Profit, Pediatric - 15+ beds, Surgery"/>
    <m/>
    <s v="Yes"/>
  </r>
  <r>
    <s v="TEXAS CHILDRENS HOSPITAL WEST CAMPUS"/>
    <n v="117"/>
    <s v="453304"/>
    <s v="01/31/2024"/>
    <s v="02/21/2011"/>
    <s v="18200 KATY FREEWAY"/>
    <s v="HOUSTON"/>
    <s v="TX"/>
    <n v="77094"/>
    <x v="1"/>
    <n v="8322271000"/>
    <s v="WALLACE, MARK A"/>
    <s v="1919 SOUTH BRAESWOOD SUITE 3211"/>
    <s v="HOUSTON"/>
    <s v="TX"/>
    <s v="77030"/>
    <s v="Diagnostic X-ray, Emergency Department, General Hospital, Hospital Waiver, Joint Commission, Lab Services, Multi-Location, Non Profit, Pediatric - 15+ beds, Surgery"/>
    <n v="22"/>
    <n v="0"/>
    <n v="0"/>
    <n v="0"/>
    <n v="0"/>
    <n v="0"/>
    <n v="64"/>
    <n v="0"/>
    <n v="0"/>
    <n v="0"/>
    <n v="0"/>
    <n v="0"/>
    <n v="0"/>
    <n v="0"/>
    <s v="Diagnostic X-ray, Emergency Department, General Hospital, Hospital Waiver, Joint Commission, Lab Services, Multi-Location, Non Profit, Pediatric - 15+ beds, Surgery"/>
    <m/>
    <s v="Yes"/>
  </r>
  <r>
    <s v="TEXAS HEALTH ARLINGTON MEMORIAL HOSPITAL"/>
    <n v="422"/>
    <s v="450064"/>
    <s v="07/31/2025"/>
    <s v="01/06/1960"/>
    <s v="800 W RANDOL MILL RD"/>
    <s v="ARLINGTON"/>
    <s v="TX"/>
    <n v="76012"/>
    <x v="19"/>
    <n v="8179606535"/>
    <s v="KRETZ, BLAKE"/>
    <s v="800 W RANDOL MILL RD"/>
    <s v="ARLINGTON"/>
    <s v="TX"/>
    <s v="76012"/>
    <s v="Chemical Dependency Out Patient, Diagnostic X-ray, Emergency Department, ESRD-Acute Services, General Hospital, Joint Commission, Lab Services, Mental Health Services, Non Profit, Obstetrics, Surgery"/>
    <n v="39"/>
    <n v="223"/>
    <n v="20"/>
    <n v="18"/>
    <n v="0"/>
    <n v="34"/>
    <n v="0"/>
    <n v="35"/>
    <n v="0"/>
    <n v="0"/>
    <n v="0"/>
    <n v="0"/>
    <n v="0"/>
    <n v="0"/>
    <s v="Chemical Dependency Out Patient, Diagnostic X-ray, Emergency Department, ESRD-Acute Services, General Hospital, Joint Commission, Lab Services, Mental Health Services, Non Profit, Obstetrics, Surgery"/>
    <m/>
    <s v="Yes"/>
  </r>
  <r>
    <s v="TEXAS HEALTH CENTER FOR DIAGNOSTICS &amp; SURGERY PLANO"/>
    <n v="8153"/>
    <s v="450891"/>
    <s v="12/31/2023"/>
    <s v="12/31/2004"/>
    <s v="6020 WEST PARKER ROAD"/>
    <s v="PLANO"/>
    <s v="TX"/>
    <n v="75093"/>
    <x v="20"/>
    <n v="9724032700"/>
    <s v="MINISSALE, JOSEPH"/>
    <s v="6020 WEST PARKER ROAD"/>
    <s v="PLANO"/>
    <s v="TX"/>
    <s v="75093"/>
    <s v="Diagnostic X-ray, Emergency Department, For Profit, General Hospital, Lab Services, Physician Owned, Surgery"/>
    <n v="0"/>
    <n v="18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TEXAS HEALTH HARRIS METHODIST HOSPITAL ALLIANCE"/>
    <n v="100162"/>
    <s v="670085"/>
    <s v="09/30/2024"/>
    <s v="09/05/2012"/>
    <s v="10864 TEXAS HEALTH TRL"/>
    <s v="FORT WORTH"/>
    <s v="TX"/>
    <n v="76244"/>
    <x v="19"/>
    <n v="6822122000"/>
    <s v="ABERNATHY, CLINT"/>
    <s v="10864 TEXAS HEALTH TRL"/>
    <s v="FORT WORTH"/>
    <s v="TX"/>
    <s v="76244"/>
    <s v="Diagnostic X-ray, Emergency Department, ESRD-Acute Services, General Hospital, Joint Commission, Lab Services, Non Profit, Obstetrics, Surgery"/>
    <n v="24"/>
    <n v="76"/>
    <n v="8"/>
    <n v="34"/>
    <n v="6"/>
    <n v="3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TEXAS HEALTH HARRIS METHODIST HOSPITAL AZLE"/>
    <n v="469"/>
    <s v="450419"/>
    <s v="10/31/2024"/>
    <s v="05/05/1961"/>
    <s v="108 DENVER TRL"/>
    <s v="AZLE"/>
    <s v="TX"/>
    <n v="76020"/>
    <x v="19"/>
    <n v="8174448600"/>
    <s v="SOSEBEE, TONYA"/>
    <s v="108 DENVER TRL"/>
    <s v="AZLE"/>
    <s v="TX"/>
    <s v="76020"/>
    <s v="Diagnostic X-ray, Emergency Department, General Hospital, Joint Commission, Lab Services, Non Profit, Surgery"/>
    <n v="6"/>
    <n v="30"/>
    <n v="0"/>
    <n v="0"/>
    <n v="0"/>
    <n v="0"/>
    <n v="0"/>
    <n v="0"/>
    <n v="0"/>
    <n v="0"/>
    <n v="0"/>
    <n v="0"/>
    <n v="0"/>
    <n v="0"/>
    <s v="Diagnostic X-ray, Emergency Department, General Hospital, Joint Commission, Lab Services, Non Profit, Surgery"/>
    <m/>
    <s v="Yes"/>
  </r>
  <r>
    <s v="TEXAS HEALTH HARRIS METHODIST HOSPITAL CLEBURNE"/>
    <n v="323"/>
    <s v="450148"/>
    <s v="05/31/2024"/>
    <s v="01/01/1960"/>
    <s v="201 WALLS DRIVE"/>
    <s v="CLEBURNE"/>
    <s v="TX"/>
    <n v="76033"/>
    <x v="164"/>
    <n v="8176412551"/>
    <s v="PAI, AJITH"/>
    <s v="201 WALLS DRIVE"/>
    <s v="CLEBURNE"/>
    <s v="TX"/>
    <s v="76033"/>
    <s v="Diagnostic X-ray, Emergency Department, General Hospital, Lab Services, Non Profit, Obstetrics, Surgery"/>
    <n v="7"/>
    <n v="130"/>
    <n v="0"/>
    <n v="0"/>
    <n v="0"/>
    <n v="0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TEXAS HEALTH HARRIS METHODIST HOSPITAL FORT WORTH"/>
    <n v="235"/>
    <s v="450135"/>
    <s v="02/29/2024"/>
    <s v="01/01/1960"/>
    <s v="1301 PENNSYLVANIA AVE"/>
    <s v="FORT WORTH"/>
    <s v="TX"/>
    <n v="76104"/>
    <x v="19"/>
    <n v="8172502000"/>
    <s v="DELEON, JOSEPH"/>
    <s v="1301 PENNSYLVANIA AVE"/>
    <s v="FORT WORTH"/>
    <s v="TX"/>
    <s v="76104"/>
    <s v="Diagnostic X-ray, Emergency Department, General Hospital, Lab Services, Non Profit, Obstetrics, Surgery"/>
    <n v="134"/>
    <n v="460"/>
    <n v="53"/>
    <n v="29"/>
    <n v="23"/>
    <n v="0"/>
    <n v="0"/>
    <n v="0"/>
    <n v="0"/>
    <n v="0"/>
    <n v="8"/>
    <n v="0"/>
    <n v="144"/>
    <n v="0"/>
    <s v="Diagnostic X-ray, Emergency Department, General Hospital, Lab Services, Non Profit, Obstetrics, Surgery"/>
    <m/>
    <s v="Yes"/>
  </r>
  <r>
    <s v="TEXAS HEALTH HARRIS METHODIST HOSPITAL HURST-EULESS-BEDFORD"/>
    <n v="182"/>
    <s v="450639"/>
    <s v="05/31/2025"/>
    <s v="03/27/1973"/>
    <s v="1600 HOSPITAL PKWY"/>
    <s v="BEDFORD"/>
    <s v="TX"/>
    <n v="76022"/>
    <x v="19"/>
    <n v="8178484602"/>
    <s v="SHELTON, JARED C"/>
    <s v="1600 HOSPITAL PKWY"/>
    <s v="BEDFORD"/>
    <s v="TX"/>
    <s v="76022"/>
    <s v="Diagnostic X-ray, Emergency Department, ESRD-Acute Services, General Hospital, Joint Commission, Lab Services, Non Profit, Obstetrics, Surgery"/>
    <n v="26"/>
    <n v="162"/>
    <n v="16"/>
    <n v="30"/>
    <n v="0"/>
    <n v="0"/>
    <n v="0"/>
    <n v="0"/>
    <n v="0"/>
    <n v="0"/>
    <n v="0"/>
    <n v="0"/>
    <n v="18"/>
    <n v="0"/>
    <s v="Diagnostic X-ray, Emergency Department, ESRD-Acute Services, General Hospital, Joint Commission, Lab Services, Non Profit, Obstetrics, Surgery"/>
    <m/>
    <s v="Yes"/>
  </r>
  <r>
    <s v="TEXAS HEALTH HARRIS METHODIST HOSPITAL SOUTHLAKE"/>
    <n v="8128"/>
    <s v="450888"/>
    <s v="10/31/2023"/>
    <s v="10/07/2004"/>
    <s v="1545 E SOUTHLAKE BLVD"/>
    <s v="SOUTHLAKE"/>
    <s v="TX"/>
    <n v="76092"/>
    <x v="19"/>
    <n v="8177488780"/>
    <s v="BERNARD, TRACI"/>
    <s v="1545 E SOUTHLAKE BLVD"/>
    <s v="SOUTHLAKE"/>
    <s v="TX"/>
    <s v="76092"/>
    <s v="Diagnostic X-ray, Emergency Department, For Profit, General Hospital, Lab Services, Physician Owned, Surgery"/>
    <n v="0"/>
    <n v="17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TEXAS HEALTH HARRIS METHODIST HOSPITAL SOUTHWEST FORT WORTH"/>
    <n v="627"/>
    <s v="450779"/>
    <s v="03/31/2024"/>
    <s v="10/20/1987"/>
    <s v="6100 HARRIS PKWY"/>
    <s v="FORT WORTH"/>
    <s v="TX"/>
    <n v="76132"/>
    <x v="19"/>
    <n v="8174335000"/>
    <s v="PAI, AJITH"/>
    <s v="6100 HARRIS PKWY"/>
    <s v="FORT WORTH"/>
    <s v="TX"/>
    <s v="76132"/>
    <s v="Diagnostic X-ray, Emergency Department, ESRD-Acute Services, General Hospital, Joint Commission, Lab Services, Non Profit, Obstetrics, Surgery"/>
    <n v="18"/>
    <n v="96"/>
    <n v="16"/>
    <n v="26"/>
    <n v="0"/>
    <n v="15"/>
    <n v="0"/>
    <n v="0"/>
    <n v="0"/>
    <n v="0"/>
    <n v="0"/>
    <n v="36"/>
    <n v="0"/>
    <n v="0"/>
    <s v="Diagnostic X-ray, Emergency Department, ESRD-Acute Services, General Hospital, Joint Commission, Lab Services, Non Profit, Obstetrics, Surgery"/>
    <m/>
    <s v="Yes"/>
  </r>
  <r>
    <s v="TEXAS HEALTH HARRIS METHODIST HOSPITAL STEPHENVILLE"/>
    <n v="256"/>
    <s v="450351"/>
    <s v="03/31/2025"/>
    <s v="01/01/1960"/>
    <s v="411 N BELKNAP ST"/>
    <s v="STEPHENVILLE"/>
    <s v="TX"/>
    <n v="76401"/>
    <x v="165"/>
    <n v="2549651500"/>
    <s v="EISENMANN, CLAUDIA"/>
    <s v="411 N BELKNAP ST"/>
    <s v="STEPHENVILLE"/>
    <s v="TX"/>
    <s v="76401"/>
    <s v="Diagnostic X-ray, Emergency Department, General Hospital, Joint Commission, Lab Services, Non Profit, Obstetrics, Surgery"/>
    <n v="5"/>
    <n v="89"/>
    <n v="0"/>
    <n v="0"/>
    <n v="0"/>
    <n v="4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TEXAS HEALTH HEART &amp; VASCULAR HOSPITAL  ARLINGTON"/>
    <n v="100073"/>
    <s v="670071"/>
    <s v="10/31/2024"/>
    <s v="10/13/2010"/>
    <s v="811 WRIGHT ST"/>
    <s v="ARLINGTON"/>
    <s v="TX"/>
    <n v="76012"/>
    <x v="19"/>
    <n v="8179603500"/>
    <s v="EMERSON, SHERRI"/>
    <s v="811 WRIGHT ST"/>
    <s v="ARLINGTON"/>
    <s v="TX"/>
    <s v="76012"/>
    <s v="Diagnostic X-ray, Emergency Department Waiver, Emergency Treatment, For Profit, General Hospital, Hospital within a Hospital, Lab Services, Physician Owned, Surgery"/>
    <n v="20"/>
    <n v="27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Hospital within a Hospital, Lab Services, Physician Owned, Surgery"/>
    <s v="No"/>
  </r>
  <r>
    <s v="TEXAS HEALTH HOSPITAL CLEARFORK"/>
    <n v="627"/>
    <s v="450779"/>
    <s v="03/31/2024"/>
    <s v="05/25/2016"/>
    <s v="5400 CLEARFORK MAIN ST"/>
    <s v="FORT WORTH"/>
    <s v="TX"/>
    <n v="76109"/>
    <x v="19"/>
    <n v="8174337010"/>
    <s v="PAI, AJITH"/>
    <s v="5400 CLEARFORK MAIN ST"/>
    <s v="FORT WORTH"/>
    <s v="TX"/>
    <s v="76109"/>
    <s v="Diagnostic X-ray, Emergency Department Waiver, Emergency Treatment, General Hospital, Joint Commission, Lab Services, Multi-Location, Non Profit, Surgery"/>
    <n v="6"/>
    <n v="48"/>
    <n v="0"/>
    <n v="0"/>
    <n v="0"/>
    <n v="0"/>
    <n v="0"/>
    <n v="0"/>
    <n v="0"/>
    <n v="0"/>
    <n v="0"/>
    <n v="0"/>
    <n v="0"/>
    <n v="0"/>
    <s v="Diagnostic X-ray, Emergency Department Waiver, Emergency Treatment, General Hospital, Joint Commission, Lab Services, Multi-Location, Non Profit, Surgery"/>
    <m/>
    <s v="Yes"/>
  </r>
  <r>
    <s v="TEXAS HEALTH HOSPITAL FRISCO"/>
    <n v="100500"/>
    <s v="670260"/>
    <s v="12/31/2023"/>
    <s v="12/13/2019"/>
    <s v="12400 DALLAS PKWY"/>
    <s v="FRISCO"/>
    <s v="TX"/>
    <n v="75033"/>
    <x v="20"/>
    <n v="4694952000"/>
    <s v="LEE, BRETT D"/>
    <s v="12400 DALLAS PKWY"/>
    <s v="FRISCO"/>
    <s v="TX"/>
    <s v="75033"/>
    <s v="Diagnostic X-ray, Emergency Department, General Hospital, Lab Services, Non Profit, Obstetrics, Surgery"/>
    <n v="30"/>
    <n v="30"/>
    <n v="8"/>
    <n v="22"/>
    <n v="1"/>
    <n v="2"/>
    <n v="0"/>
    <n v="0"/>
    <n v="0"/>
    <n v="0"/>
    <n v="0"/>
    <n v="0"/>
    <n v="0"/>
    <n v="0"/>
    <s v="Diagnostic X-ray, Emergency Department, General Hospital, Lab Services, Non Profit, Obstetrics, Surgery"/>
    <m/>
    <s v="Yes"/>
  </r>
  <r>
    <s v="TEXAS HEALTH HOSPITAL MANSFIELD"/>
    <n v="100524"/>
    <s v="670309"/>
    <s v="10/31/2024"/>
    <s v="10/30/2020"/>
    <s v="2300 LONE STAR ROAD"/>
    <s v="MANSFIELD"/>
    <s v="TX"/>
    <n v="76063"/>
    <x v="164"/>
    <n v="6823415000"/>
    <s v="ROSE, KENNETH"/>
    <s v="2300 LONE STAR ROAD"/>
    <s v="MANSFIELD"/>
    <s v="TX"/>
    <s v="76063"/>
    <s v="Diagnostic X-ray, Emergency Department, General Hospital, Joint Commission, Lab Services, Non Profit, Obstetrics, Surgery"/>
    <n v="12"/>
    <n v="36"/>
    <n v="0"/>
    <n v="3"/>
    <n v="0"/>
    <n v="5"/>
    <n v="0"/>
    <n v="0"/>
    <n v="0"/>
    <n v="0"/>
    <n v="3"/>
    <n v="0"/>
    <n v="0"/>
    <n v="0"/>
    <s v="Diagnostic X-ray, Emergency Department, General Hospital, Joint Commission, Lab Services, Non Profit, Obstetrics, Surgery"/>
    <m/>
    <s v="Yes"/>
  </r>
  <r>
    <s v="TEXAS HEALTH HOSPITAL ROCKWALL"/>
    <n v="8599"/>
    <s v="670044"/>
    <s v="12/31/2023"/>
    <s v="12/06/2007"/>
    <s v="3150 HORIZON ROAD"/>
    <s v="ROCKWALL"/>
    <s v="TX"/>
    <n v="75032"/>
    <x v="21"/>
    <n v="4696981000"/>
    <s v="PERRIN, CYNTHIA"/>
    <s v="3150 HORIZON ROAD"/>
    <s v="ROCKWALL"/>
    <s v="TX"/>
    <s v="75032"/>
    <s v="Diagnostic X-ray, Emergency Department, For Profit, General Hospital, Lab Services, Obstetrics, Physician Owned, Surgery"/>
    <n v="18"/>
    <n v="43"/>
    <n v="8"/>
    <n v="24"/>
    <n v="0"/>
    <n v="0"/>
    <n v="0"/>
    <n v="0"/>
    <n v="0"/>
    <n v="0"/>
    <n v="0"/>
    <n v="12"/>
    <n v="0"/>
    <n v="0"/>
    <s v="Diagnostic X-ray, Emergency Department, "/>
    <s v=", General Hospital, Lab Services, Obstetrics, Physician Owned, Surgery"/>
    <s v="No"/>
  </r>
  <r>
    <s v="TEXAS HEALTH HUGULEY HOSPITAL"/>
    <n v="100157"/>
    <s v="450677"/>
    <s v="05/31/2024"/>
    <s v="05/01/2012"/>
    <s v="11801 SOUTH FREEWAY"/>
    <s v="BURLESON"/>
    <s v="TX"/>
    <n v="76028"/>
    <x v="19"/>
    <n v="8172939110"/>
    <s v="JOHNSON, PENNY"/>
    <s v="PO BOX 6337"/>
    <s v="FORT WORTH"/>
    <s v="TX"/>
    <s v="76115"/>
    <s v="Diagnostic X-ray, Emergency Department, General Hospital, Hospital Waiver, Joint Commission, Lab Services, Mental Health Services, Non Profit, Obstetrics, Surgery"/>
    <n v="28"/>
    <n v="179"/>
    <n v="0"/>
    <n v="18"/>
    <n v="4"/>
    <n v="0"/>
    <n v="0"/>
    <n v="25"/>
    <n v="0"/>
    <n v="0"/>
    <n v="3"/>
    <n v="70"/>
    <n v="0"/>
    <n v="0"/>
    <s v="Diagnostic X-ray, Emergency Department, General Hospital, Hospital Waiver, Joint Commission, Lab Services, Mental Health Services, Non Profit, Obstetrics, Surgery"/>
    <m/>
    <s v="Yes"/>
  </r>
  <r>
    <s v="TEXAS HEALTH PRESBYTERIAN HOSPITAL ALLEN"/>
    <n v="7242"/>
    <s v="450840"/>
    <s v="11/30/2023"/>
    <s v="11/13/2000"/>
    <s v="1105 CENTRAL EXPY N"/>
    <s v="ALLEN"/>
    <s v="TX"/>
    <n v="75013"/>
    <x v="20"/>
    <n v="9727471000"/>
    <s v="THRASH, AMANDA"/>
    <s v="1105 CENTRAL EXPY N SUITE 100"/>
    <s v="ALLEN"/>
    <s v="TX"/>
    <s v="75013"/>
    <s v="Diagnostic X-ray, Emergency Department, General Hospital, Lab Services, Non Profit, Obstetrics, Surgery"/>
    <n v="8"/>
    <n v="45"/>
    <n v="6"/>
    <n v="5"/>
    <n v="0"/>
    <n v="8"/>
    <n v="0"/>
    <n v="12"/>
    <n v="0"/>
    <n v="0"/>
    <n v="4"/>
    <n v="0"/>
    <n v="0"/>
    <n v="0"/>
    <s v="Diagnostic X-ray, Emergency Department, General Hospital, Lab Services, Non Profit, Obstetrics, Surgery"/>
    <m/>
    <s v="Yes"/>
  </r>
  <r>
    <s v="TEXAS HEALTH PRESBYTERIAN HOSPITAL DALLAS"/>
    <n v="431"/>
    <s v="450462"/>
    <s v="03/31/2024"/>
    <s v="04/01/1966"/>
    <s v="8200 WALNUT HILL LN"/>
    <s v="DALLAS"/>
    <s v="TX"/>
    <n v="75231"/>
    <x v="2"/>
    <n v="2143456789"/>
    <s v="PAROBEK, JAMES JIM"/>
    <s v="8200 WALNUT HILL LN"/>
    <s v="DALLAS"/>
    <s v="TX"/>
    <s v="75231"/>
    <s v="Chemical Dependency In Patient, Comprehensive Rehab Services, Diagnostic X-ray, Emergency Department, General Hospital, Joint Commission, Lab Services, Mental Health Services, Non Profit, Obstetrics, Pediatric - 15+ beds, Surgery"/>
    <n v="72"/>
    <n v="582"/>
    <n v="91"/>
    <n v="0"/>
    <n v="0"/>
    <n v="0"/>
    <n v="16"/>
    <n v="42"/>
    <n v="0"/>
    <n v="52"/>
    <n v="0"/>
    <n v="0"/>
    <n v="0"/>
    <n v="20"/>
    <s v="Chemical Dependency In Patient, Comprehensive Rehab Services, Diagnostic X-ray, Emergency Department, General Hospital, Joint Commission, Lab Services, Mental Health Services, Non Profit, Obstetrics, Pediatric - 15+ beds, Surgery"/>
    <m/>
    <s v="Yes"/>
  </r>
  <r>
    <s v="TEXAS HEALTH PRESBYTERIAN HOSPITAL DENTON"/>
    <n v="8208"/>
    <s v="450743"/>
    <s v="03/31/2025"/>
    <s v="04/01/2005"/>
    <s v="3000 N I 35"/>
    <s v="DENTON"/>
    <s v="TX"/>
    <n v="76201"/>
    <x v="0"/>
    <n v="9408987191"/>
    <s v="REECER, JEFF"/>
    <s v="3000 N I 35"/>
    <s v="DENTON"/>
    <s v="TX"/>
    <s v="76201"/>
    <s v="Diagnostic X-ray, Emergency Department, ESRD-Acute Services, General Hospital, Joint Commission, Lab Services, Non Profit, Obstetrics, Surgery"/>
    <n v="30"/>
    <n v="189"/>
    <n v="10"/>
    <n v="26"/>
    <n v="0"/>
    <n v="0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TEXAS HEALTH PRESBYTERIAN HOSPITAL FLOWER MOUND"/>
    <n v="100056"/>
    <s v="670068"/>
    <s v="04/30/2024"/>
    <s v="04/22/2010"/>
    <s v="4400 LONG PRAIRIE ROAD"/>
    <s v="FLOWER MOUND"/>
    <s v="TX"/>
    <n v="75028"/>
    <x v="0"/>
    <n v="4693227000"/>
    <s v="CRAFT, BRIAN"/>
    <s v="4400 LONG PRAIRIE ROAD"/>
    <s v="FLOWER MOUND"/>
    <s v="TX"/>
    <s v="75028"/>
    <s v="Diagnostic X-ray, Emergency Department, For Profit, General Hospital, Joint Commission, Lab Services, Obstetrics, Physician Owned, Surgery"/>
    <n v="8"/>
    <n v="56"/>
    <n v="0"/>
    <n v="17"/>
    <n v="0"/>
    <n v="0"/>
    <n v="0"/>
    <n v="0"/>
    <n v="0"/>
    <n v="0"/>
    <n v="6"/>
    <n v="12"/>
    <n v="0"/>
    <n v="0"/>
    <s v="Diagnostic X-ray, Emergency Department, "/>
    <s v=", General Hospital, Joint Commission, Lab Services, Obstetrics, Physician Owned, Surgery"/>
    <s v="No"/>
  </r>
  <r>
    <s v="TEXAS HEALTH PRESBYTERIAN HOSPITAL KAUFMAN"/>
    <n v="303"/>
    <s v="450292"/>
    <s v="12/31/2024"/>
    <s v="01/01/1960"/>
    <s v="850 ED HALL DRIVE"/>
    <s v="KAUFMAN"/>
    <s v="TX"/>
    <n v="75142"/>
    <x v="166"/>
    <n v="9729327200"/>
    <s v="WHITE, TOYA"/>
    <s v="P O BOX 1108"/>
    <s v="KAUFMAN"/>
    <s v="TX"/>
    <s v="75142"/>
    <s v="Diagnostic X-ray, Emergency Department, General Hospital, Joint Commission, Lab Services, Non Profit, Surgery"/>
    <n v="8"/>
    <n v="73"/>
    <n v="0"/>
    <n v="0"/>
    <n v="0"/>
    <n v="0"/>
    <n v="0"/>
    <n v="0"/>
    <n v="10"/>
    <n v="0"/>
    <n v="0"/>
    <n v="0"/>
    <n v="0"/>
    <n v="0"/>
    <s v="Diagnostic X-ray, Emergency Department, General Hospital, Joint Commission, Lab Services, Non Profit, Surgery"/>
    <m/>
    <s v="Yes"/>
  </r>
  <r>
    <s v="TEXAS HEALTH PRESBYTERIAN HOSPITAL PLANO"/>
    <n v="664"/>
    <s v="450771"/>
    <s v="12/31/2023"/>
    <s v="01/01/1991"/>
    <s v="6200 W PARKER RD"/>
    <s v="PLANO"/>
    <s v="TX"/>
    <n v="75093"/>
    <x v="20"/>
    <n v="9729818000"/>
    <s v="HAY, FRASER"/>
    <s v="6200 W PARKER RD"/>
    <s v="PLANO"/>
    <s v="TX"/>
    <s v="75093"/>
    <s v="Diagnostic X-ray, Emergency Department, ESRD-Acute Services, General Hospital, Joint Commission, Lab Services, Non Profit, Obstetrics, Surgery"/>
    <n v="26"/>
    <n v="184"/>
    <n v="45"/>
    <n v="66"/>
    <n v="0"/>
    <n v="17"/>
    <n v="0"/>
    <n v="0"/>
    <n v="0"/>
    <n v="0"/>
    <n v="0"/>
    <n v="0"/>
    <n v="0"/>
    <n v="0"/>
    <s v="Diagnostic X-ray, Emergency Department, ESRD-Acute Services, General Hospital, Joint Commission, Lab Services, Non Profit, Obstetrics, Surgery"/>
    <m/>
    <s v="Yes"/>
  </r>
  <r>
    <s v="TEXAS HEALTH SPECIALTY HOSPITAL FORT WORTH"/>
    <n v="652"/>
    <s v="452018"/>
    <s v="09/30/2025"/>
    <s v="09/14/1989"/>
    <s v="1301 PENNSYLVANIA AVENUE 4TH FLOOR"/>
    <s v="FORT WORTH"/>
    <s v="TX"/>
    <n v="76104"/>
    <x v="19"/>
    <n v="8172505500"/>
    <s v="DUFFEY, PAMELA"/>
    <s v="1301 PENNSYLVANIA AVENUE 4TH FLOOR"/>
    <s v="FORT WORTH"/>
    <s v="TX"/>
    <s v="76104"/>
    <s v="Diagnostic X-ray, Emergency Treatment, Hospital within a Hospital, Joint Commission, Lab Services, Long-Term Acute Care, Medical, Non Profit, Special Hospital"/>
    <n v="0"/>
    <n v="15"/>
    <n v="0"/>
    <n v="0"/>
    <n v="0"/>
    <n v="0"/>
    <n v="0"/>
    <n v="0"/>
    <n v="0"/>
    <n v="0"/>
    <n v="0"/>
    <n v="0"/>
    <n v="0"/>
    <n v="0"/>
    <s v="Diagnostic X-ray, Emergency Treatment, Hospital within a Hospital, Joint Commission, Lab Services, Long-Term Acute Care, Medical, Non Profit, Special Hospital"/>
    <m/>
    <s v="Yes"/>
  </r>
  <r>
    <s v="TEXAS INSTITUTE FOR SURGERY AT TEXAS HEALTH PRESBYTERIAN DALLAS"/>
    <n v="8131"/>
    <s v="450889"/>
    <s v="10/31/2024"/>
    <s v="10/29/2004"/>
    <s v="7115 GREENVILLE AVENUE"/>
    <s v="DALLAS"/>
    <s v="TX"/>
    <n v="75231"/>
    <x v="2"/>
    <n v="2146475300"/>
    <s v="CROLEY, JOHN"/>
    <s v="7115 GREENVILLE AVENUE SUITE 215"/>
    <s v="DALLAS"/>
    <s v="TX"/>
    <s v="75231"/>
    <s v="Ctr for Improvement in HealthcareQuality, Diagnostic X-ray, Emergency Department, For Profit, General Hospital, Lab Services, Physician Owned, Surgery"/>
    <n v="0"/>
    <n v="9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Physician Owned, Surgery"/>
    <s v="No"/>
  </r>
  <r>
    <s v="TEXAS NEUROREHAB CENTER"/>
    <n v="622"/>
    <s v="452038"/>
    <s v="10/31/2023"/>
    <s v="08/18/1986"/>
    <s v="1106 WEST DITTMAR BUILDING 9"/>
    <s v="AUSTIN"/>
    <s v="TX"/>
    <n v="78745"/>
    <x v="6"/>
    <n v="5124444835"/>
    <s v="PRETTYMAN, ED"/>
    <s v="1106 WEST DITTMAR BUILDING 9"/>
    <s v="AUSTIN"/>
    <s v="TX"/>
    <s v="78745"/>
    <s v="Comprehensive Medical Rehabilitation, Diagnostic X-ray, Emergency Treatment, For Profit, Joint Commission, Lab Services, Long-Term Acute Care, Special Hospital"/>
    <n v="0"/>
    <n v="0"/>
    <n v="0"/>
    <n v="0"/>
    <n v="0"/>
    <n v="0"/>
    <n v="0"/>
    <n v="0"/>
    <n v="0"/>
    <n v="47"/>
    <n v="0"/>
    <n v="0"/>
    <n v="0"/>
    <n v="0"/>
    <s v="Comprehensive Medical Rehabilitation, Diagnostic X-ray, Emergency Treatment, "/>
    <s v=", Joint Commission, Lab Services, Long-Term Acute Care, Special Hospital"/>
    <s v="No"/>
  </r>
  <r>
    <s v="TEXAS ORTHOPEDIC HOSPITAL"/>
    <n v="792"/>
    <s v="450804"/>
    <s v="02/28/2025"/>
    <s v="02/07/1995"/>
    <s v="7401 SOUTH MAIN"/>
    <s v="HOUSTON"/>
    <s v="TX"/>
    <n v="77030"/>
    <x v="1"/>
    <n v="7137943498"/>
    <s v="BECKER, ERIC"/>
    <s v="7401 SOUTH MAIN"/>
    <s v="HOUSTON"/>
    <s v="TX"/>
    <s v="77030"/>
    <s v="Diagnostic X-ray, Emergency Department, For Profit, General Hospital, Joint Commission, Lab Services, Physician Owned, Surgery"/>
    <n v="3"/>
    <n v="39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Physician Owned, Surgery"/>
    <s v="No"/>
  </r>
  <r>
    <s v="TEXAS REHABILITATION HOSPITAL OF ARLINGTON"/>
    <n v="100307"/>
    <s v="673060"/>
    <s v="06/30/2025"/>
    <s v="06/22/2015"/>
    <s v="900 W ARBROOK BLVD"/>
    <s v="ARLINGTON"/>
    <s v="TX"/>
    <n v="76015"/>
    <x v="19"/>
    <n v="6823046000"/>
    <s v="HUFFMAN, TERESA"/>
    <s v="900 W ARBROOK BLVD"/>
    <s v="ARLINGTON"/>
    <s v="TX"/>
    <s v="76015"/>
    <s v="Comprehensive Rehab Services, Diagnostic X-ray, Emergency Treatment, For Profit, Lab Services, Special Hospital"/>
    <n v="0"/>
    <n v="0"/>
    <n v="0"/>
    <n v="0"/>
    <n v="0"/>
    <n v="0"/>
    <n v="0"/>
    <n v="0"/>
    <n v="0"/>
    <n v="40"/>
    <n v="0"/>
    <n v="0"/>
    <n v="0"/>
    <n v="0"/>
    <s v="Comprehensive Rehab Services, Diagnostic X-ray, Emergency Treatment, "/>
    <s v=", Lab Services, Special Hospital"/>
    <s v="No"/>
  </r>
  <r>
    <s v="TEXAS REHABILITATION HOSPITAL OF FORT WORTH"/>
    <n v="100095"/>
    <s v="673048"/>
    <s v="03/31/2025"/>
    <s v="04/11/2011"/>
    <s v="425 ALABAMA AVENUE"/>
    <s v="FORT WORTH"/>
    <s v="TX"/>
    <n v="76104"/>
    <x v="19"/>
    <n v="8178203400"/>
    <s v="DAGGETT, JACOB"/>
    <s v="425 ALABAMA AVENUE"/>
    <s v="FORT WORTH"/>
    <s v="TX"/>
    <s v="76104"/>
    <s v="Comprehensive Medical Rehabilitation, Ctr for Improvement in HealthcareQuality, Diagnostic X-ray, Emergency Treatment, ESRD-Acute Services, For Profit, Lab Services, Special Hospital"/>
    <n v="0"/>
    <n v="0"/>
    <n v="0"/>
    <n v="0"/>
    <n v="0"/>
    <n v="0"/>
    <n v="0"/>
    <n v="0"/>
    <n v="0"/>
    <n v="66"/>
    <n v="0"/>
    <n v="0"/>
    <n v="0"/>
    <n v="0"/>
    <s v="Comprehensive Medical Rehabilitation, Ctr for Improvement in HealthcareQuality, Diagnostic X-ray, Emergency Treatment, ESRD-Acute Services, "/>
    <s v=", Lab Services, Special Hospital"/>
    <s v="No"/>
  </r>
  <r>
    <s v="TEXAS REHABILITATION HOSPITAL OF KELLER"/>
    <n v="100530"/>
    <s v="673077"/>
    <s v="11/30/2024"/>
    <s v="11/04/2020"/>
    <s v="791 S MAIN STREET"/>
    <s v="KELLER"/>
    <s v="TX"/>
    <n v="76248"/>
    <x v="19"/>
    <n v="8175629700"/>
    <s v="DAGGETT, JACOB"/>
    <s v="791 S MAIN STREET"/>
    <s v="KELLER"/>
    <s v="TX"/>
    <s v="76248"/>
    <s v="Comprehensive Medical Rehabilitation, Ctr for Improvement in HealthcareQuality, Diagnostic X-ray, Emergency Treatment, ESRD-Acute Services, For Profit, Hospital Waiver, Lab Services, Special Hospital"/>
    <n v="0"/>
    <n v="0"/>
    <n v="0"/>
    <n v="0"/>
    <n v="0"/>
    <n v="0"/>
    <n v="0"/>
    <n v="0"/>
    <n v="0"/>
    <n v="36"/>
    <n v="0"/>
    <n v="0"/>
    <n v="0"/>
    <n v="0"/>
    <s v="Comprehensive Medical Rehabilitation, Ctr for Improvement in HealthcareQuality, Diagnostic X-ray, Emergency Treatment, ESRD-Acute Services, "/>
    <s v=", Hospital Waiver, Lab Services, Special Hospital"/>
    <s v="No"/>
  </r>
  <r>
    <s v="TEXAS RURAL HOSPITALS"/>
    <n v="100392"/>
    <s v="670115"/>
    <s v="07/31/2025"/>
    <s v="07/03/2017"/>
    <s v="300 EAST CROCKETT"/>
    <s v="CLEVELAND"/>
    <s v="TX"/>
    <n v="77327"/>
    <x v="114"/>
    <n v="2815925410"/>
    <s v="ADKINS, MICHAEL"/>
    <s v="300 EAST CROCKETT"/>
    <s v="CLEVELAND"/>
    <s v="TX"/>
    <s v="77327"/>
    <s v="Ctr for Improvement in HealthcareQuality, Diagnostic X-ray, Emergency Department, For Profit, General Hospital, Lab Services, Surgery"/>
    <n v="0"/>
    <n v="10"/>
    <n v="0"/>
    <n v="0"/>
    <n v="0"/>
    <n v="0"/>
    <n v="0"/>
    <n v="0"/>
    <n v="0"/>
    <n v="0"/>
    <n v="0"/>
    <n v="2"/>
    <n v="0"/>
    <n v="0"/>
    <s v="Ctr for Improvement in HealthcareQuality, Diagnostic X-ray, Emergency Department, "/>
    <s v=", General Hospital, Lab Services, Surgery"/>
    <s v="No"/>
  </r>
  <r>
    <s v="TEXAS SCOTTISH RITE HOSPITAL FOR CHILDREN"/>
    <n v="54"/>
    <s v="453314"/>
    <s v="12/31/2023"/>
    <s v="12/28/1977"/>
    <s v="2222 WELBORN STREET"/>
    <s v="DALLAS"/>
    <s v="TX"/>
    <n v="75219"/>
    <x v="2"/>
    <n v="2145595000"/>
    <s v="WALKER, ROBERT L"/>
    <s v="PO BOX 190567"/>
    <s v="DALLAS"/>
    <s v="TX"/>
    <s v="75219"/>
    <s v="Diagnostic X-ray, Emergency Treatment, General Hospital, Joint Commission, Lab Services, Non Profit, Pediatric - 15+ beds, Surgery"/>
    <n v="0"/>
    <n v="0"/>
    <n v="0"/>
    <n v="0"/>
    <n v="0"/>
    <n v="0"/>
    <n v="100"/>
    <n v="0"/>
    <n v="0"/>
    <n v="0"/>
    <n v="0"/>
    <n v="0"/>
    <n v="0"/>
    <n v="0"/>
    <s v="Diagnostic X-ray, Emergency Treatment, General Hospital, Joint Commission, Lab Services, Non Profit, Pediatric - 15+ beds, Surgery"/>
    <m/>
    <s v="Yes"/>
  </r>
  <r>
    <s v="TEXAS SURGICAL HOSPITAL"/>
    <n v="100501"/>
    <n v="0"/>
    <s v="11/30/2023"/>
    <s v="11/25/2019"/>
    <s v="2301 MARSH LANE"/>
    <s v="PLANO"/>
    <s v="TX"/>
    <n v="75093"/>
    <x v="20"/>
    <n v="9728202600"/>
    <s v="JOHNSON, HERBERT THAD"/>
    <s v="2301 MARSH LANE"/>
    <s v="PLANO"/>
    <s v="TX"/>
    <s v="75093"/>
    <s v="Diagnostic X-ray, Emergency Department, For Profit, General Hospital, Lab Services, Surgery"/>
    <n v="0"/>
    <n v="26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Surgery"/>
    <s v="No"/>
  </r>
  <r>
    <s v="TEXOMA MEDICAL CENTER"/>
    <n v="8470"/>
    <s v="450324"/>
    <s v="12/31/2024"/>
    <s v="12/29/2009"/>
    <s v="5016 SOUTH US HIGHWAY 75"/>
    <s v="DENISON"/>
    <s v="TX"/>
    <n v="75020"/>
    <x v="25"/>
    <n v="9034164000"/>
    <s v="MALINAK, MATT"/>
    <s v="5016 SOUTH US HIGHWAY 75"/>
    <s v="DENISON"/>
    <s v="TX"/>
    <s v="75020"/>
    <s v="Diagnostic X-ray, Emergency Department, ESRD-Acute Services, For Profit, General Hospital, Joint Commission, Lab Services, Obstetrics, Pediatric - 15+ beds, Surgery"/>
    <n v="52"/>
    <n v="210"/>
    <n v="12"/>
    <n v="35"/>
    <n v="0"/>
    <n v="8"/>
    <n v="11"/>
    <n v="0"/>
    <n v="0"/>
    <n v="0"/>
    <n v="5"/>
    <n v="0"/>
    <n v="0"/>
    <n v="0"/>
    <s v="Diagnostic X-ray, Emergency Department, ESRD-Acute Services, "/>
    <s v=", General Hospital, Joint Commission, Lab Services, Obstetrics, Pediatric - 15+ beds, Surgery"/>
    <s v="No"/>
  </r>
  <r>
    <s v="THE COLONY ER HOSPITAL"/>
    <n v="100398"/>
    <n v="0"/>
    <s v="09/30/2023"/>
    <s v="09/20/2017"/>
    <s v="4780 STATE HWY 121"/>
    <s v="THE COLONY"/>
    <s v="TX"/>
    <n v="75056"/>
    <x v="0"/>
    <n v="2144692500"/>
    <s v="ACOSTA, ALEXIS"/>
    <s v="4780 STATE HWY 121"/>
    <s v="THE COLONY"/>
    <s v="TX"/>
    <s v="75056"/>
    <s v="Diagnostic X-ray, Emergency Department, For Profit, Lab Services, Medical, Special Hospital"/>
    <n v="0"/>
    <n v="2"/>
    <n v="0"/>
    <n v="0"/>
    <n v="0"/>
    <n v="0"/>
    <n v="0"/>
    <n v="0"/>
    <n v="0"/>
    <n v="0"/>
    <n v="0"/>
    <n v="0"/>
    <n v="0"/>
    <n v="0"/>
    <s v="Diagnostic X-ray, Emergency Department, "/>
    <s v=", Lab Services, Medical, Special Hospital"/>
    <s v="No"/>
  </r>
  <r>
    <s v="THE CORPUS CHRISTI MEDICAL CENTER - NORTHWEST"/>
    <n v="703"/>
    <s v="450788"/>
    <s v="09/30/2024"/>
    <s v="08/01/2004"/>
    <s v="13725 NORTHWEST BLVD"/>
    <s v="CORPUS CHRISTI"/>
    <s v="TX"/>
    <n v="78410"/>
    <x v="51"/>
    <n v="3617674300"/>
    <s v="EVANS, ERIC"/>
    <s v="7101 SOUTH PADRE ISLAND DRIVE"/>
    <s v="CORPUS CHRISTI"/>
    <s v="TX"/>
    <s v="78412"/>
    <s v="Comprehensive Rehab Services, Diagnostic X-ray, Emergency Department, For Profit, Joint Commission, Lab Services, Medical, Mental Health Services, Multi-Location, Special Hospital"/>
    <n v="0"/>
    <n v="48"/>
    <n v="0"/>
    <n v="0"/>
    <n v="0"/>
    <n v="0"/>
    <n v="0"/>
    <n v="17"/>
    <n v="0"/>
    <n v="24"/>
    <n v="0"/>
    <n v="0"/>
    <n v="0"/>
    <n v="0"/>
    <s v="Comprehensive Rehab Services, Diagnostic X-ray, Emergency Department, "/>
    <s v=", Joint Commission, Lab Services, Medical, Mental Health Services, Multi-Location, Special Hospital"/>
    <s v="No"/>
  </r>
  <r>
    <s v="THE CORPUS CHRISTI MEDICAL CENTER - THE HEART HOSPITAL"/>
    <n v="703"/>
    <s v="450788"/>
    <s v="09/30/2024"/>
    <s v="06/01/1998"/>
    <s v="7002 WILLIAMS DRIVE"/>
    <s v="CORPUS CHRISTI"/>
    <s v="TX"/>
    <n v="78413"/>
    <x v="51"/>
    <n v="3617616800"/>
    <s v="EVANS, ERIC"/>
    <s v="7101 SOUTH PADRE ISLAND DRIVE"/>
    <s v="CORPUS CHRISTI"/>
    <s v="TX"/>
    <s v="78412"/>
    <s v="Diagnostic X-ray, Emergency Department Waiver, Emergency Treatment, For Profit, General Hospital, Joint Commission, Lab Services, Multi-Location, Surgery"/>
    <n v="24"/>
    <n v="48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Multi-Location, Surgery"/>
    <s v="No"/>
  </r>
  <r>
    <s v="THE HEIGHTS HOSPITAL"/>
    <n v="100520"/>
    <s v="670280"/>
    <s v="06/30/2024"/>
    <s v="02/14/2022"/>
    <s v="1917 ASHLAND ST"/>
    <s v="HOUSTON"/>
    <s v="TX"/>
    <n v="77008"/>
    <x v="1"/>
    <n v="3463961314"/>
    <s v="SYED, RASHID"/>
    <s v="1917 ASHLAND ST"/>
    <s v="HOUSTON"/>
    <s v="TX"/>
    <s v="77008"/>
    <s v="Diagnostic X-ray, Emergency Department, For Profit, General Hospital, Lab Services, Surgery"/>
    <n v="4"/>
    <n v="34"/>
    <n v="0"/>
    <n v="0"/>
    <n v="0"/>
    <n v="0"/>
    <n v="0"/>
    <n v="0"/>
    <n v="0"/>
    <n v="0"/>
    <n v="0"/>
    <n v="6"/>
    <n v="0"/>
    <n v="0"/>
    <s v="Diagnostic X-ray, Emergency Department, "/>
    <s v=", General Hospital, Lab Services, Surgery"/>
    <s v="No"/>
  </r>
  <r>
    <s v="THE HOSPITAL AT WESTLAKE MEDICAL CENTER"/>
    <n v="8228"/>
    <s v="670006"/>
    <s v="06/30/2025"/>
    <s v="06/13/2005"/>
    <s v="5656 BEE CAVES ROAD   STE M-302"/>
    <s v="AUSTIN"/>
    <s v="TX"/>
    <n v="78746"/>
    <x v="6"/>
    <n v="5123270000"/>
    <s v="HOSPITAL AT WESTLAKE MEDICAL CENTER"/>
    <s v="5656 BEE CAVES ROAD   STE M-302"/>
    <s v="AUSTIN"/>
    <s v="TX"/>
    <s v="78746"/>
    <s v="Det Norske Veritas Healthcare, Diagnostic X-ray, Emergency Department, For Profit, General Hospital, Lab Services, Physician Owned, Surgery"/>
    <n v="2"/>
    <n v="21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Physician Owned, Surgery"/>
    <s v="No"/>
  </r>
  <r>
    <s v="THE HOSPITALS OF PROVIDENCE EAST CAMPUS"/>
    <n v="8650"/>
    <s v="670047"/>
    <s v="05/31/2024"/>
    <s v="05/06/2008"/>
    <s v="3280 JOE BATTLE BOULEVARD"/>
    <s v="EL PASO"/>
    <s v="TX"/>
    <n v="79938"/>
    <x v="77"/>
    <n v="9158322000"/>
    <s v="HOPPER, TASHA"/>
    <s v="3280 JOE BATTLE BOULEVARD"/>
    <s v="EL PASO"/>
    <s v="TX"/>
    <s v="79938"/>
    <s v="Diagnostic X-ray, Emergency Department, ESRD-Acute Services, For Profit, General Hospital, Hospital Waiver, Joint Commission, Lab Services, Obstetrics, Surgery"/>
    <n v="24"/>
    <n v="162"/>
    <n v="12"/>
    <n v="14"/>
    <n v="0"/>
    <n v="0"/>
    <n v="0"/>
    <n v="0"/>
    <n v="0"/>
    <n v="0"/>
    <n v="6"/>
    <n v="0"/>
    <n v="0"/>
    <n v="0"/>
    <s v="Diagnostic X-ray, Emergency Department, ESRD-Acute Services, "/>
    <s v=", General Hospital, Hospital Waiver, Joint Commission, Lab Services, Obstetrics, Surgery"/>
    <s v="No"/>
  </r>
  <r>
    <s v="THE HOSPITALS OF PROVIDENCE HORIZON CITY CAMPUS"/>
    <n v="100395"/>
    <s v="670124"/>
    <s v="08/31/2025"/>
    <s v="08/28/2017"/>
    <s v="13600 HORIZON BOULEVARD SUITE 100"/>
    <s v="HORIZON CITY"/>
    <s v="TX"/>
    <n v="79928"/>
    <x v="77"/>
    <n v="9154077878"/>
    <s v="LOZANO, ALLIE"/>
    <s v="13600 HORIZON BOULEVARD SUITE 100"/>
    <s v="HORIZON CITY"/>
    <s v="TX"/>
    <s v="79928"/>
    <s v="Det Norske Veritas Healthcare, Diagnostic X-ray, Emergency Department, For Profit, Lab Services, Medical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Special Hospital"/>
    <s v="No"/>
  </r>
  <r>
    <s v="THE HOSPITALS OF PROVIDENCE MEMORIAL CAMPUS"/>
    <n v="130"/>
    <s v="450002"/>
    <s v="09/30/2025"/>
    <s v="01/01/1960"/>
    <s v="2001 NORTH OREGON STREET"/>
    <s v="EL PASO"/>
    <s v="TX"/>
    <n v="79902"/>
    <x v="77"/>
    <n v="9155776011"/>
    <s v="ANDERSON, ROB J"/>
    <s v="2001 NORTH OREGON STREET"/>
    <s v="EL PASO"/>
    <s v="TX"/>
    <s v="79902"/>
    <s v="Diagnostic X-ray, Emergency Department, For Profit, General Hospital, Joint Commission, Lab Services, Mental Health Services, Obstetrics, Pediatric - 15+ beds, Surgery"/>
    <n v="36"/>
    <n v="280"/>
    <n v="30"/>
    <n v="16"/>
    <n v="0"/>
    <n v="17"/>
    <n v="83"/>
    <n v="18"/>
    <n v="0"/>
    <n v="0"/>
    <n v="0"/>
    <n v="0"/>
    <n v="0"/>
    <n v="0"/>
    <s v="Diagnostic X-ray, Emergency Department, "/>
    <s v=", General Hospital, Joint Commission, Lab Services, Mental Health Services, Obstetrics, Pediatric - 15+ beds, Surgery"/>
    <s v="No"/>
  </r>
  <r>
    <s v="THE HOSPITALS OF PROVIDENCE NORTHEAST CAMPUS"/>
    <n v="100395"/>
    <s v="670124"/>
    <s v="08/31/2025"/>
    <s v="10/08/2018"/>
    <s v="11274 MCCOMBS STREET"/>
    <s v="EL PASO"/>
    <s v="TX"/>
    <n v="79934"/>
    <x v="77"/>
    <n v="2812922450"/>
    <s v="LOZANO, ALLIE"/>
    <s v="8686 NEW TRAILS DRIVE SUITE 100"/>
    <s v="THE WOODLANDS"/>
    <s v="TX"/>
    <s v="77381"/>
    <s v="Det Norske Veritas Healthcare, Diagnostic X-ray, Emergency Department, For Profit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Lab Services, Medical, Multi-Location, Special Hospital"/>
    <s v="No"/>
  </r>
  <r>
    <s v="THE HOSPITALS OF PROVIDENCE SIERRA CAMPUS"/>
    <n v="266"/>
    <s v="450668"/>
    <s v="11/30/2023"/>
    <s v="12/04/1975"/>
    <s v="1625 MEDICAL CENTER DRIVE"/>
    <s v="EL PASO"/>
    <s v="TX"/>
    <n v="79902"/>
    <x v="77"/>
    <n v="9157474000"/>
    <s v="ANDERSON, ROB"/>
    <s v="1625 MEDICAL CENTER DRIVE"/>
    <s v="EL PASO"/>
    <s v="TX"/>
    <s v="79902"/>
    <s v="Comprehensive Medical Rehabilitation, Diagnostic X-ray, Emergency Department, ESRD-Acute Services, For Profit, General Hospital, Lab Services, Surgery"/>
    <n v="34"/>
    <n v="225"/>
    <n v="0"/>
    <n v="0"/>
    <n v="0"/>
    <n v="0"/>
    <n v="0"/>
    <n v="0"/>
    <n v="0"/>
    <n v="24"/>
    <n v="0"/>
    <n v="0"/>
    <n v="0"/>
    <n v="0"/>
    <s v="Comprehensive Medical Rehabilitation, Diagnostic X-ray, Emergency Department, ESRD-Acute Services, "/>
    <s v=", General Hospital, Lab Services, Surgery"/>
    <s v="No"/>
  </r>
  <r>
    <s v="THE HOSPITALS OF PROVIDENCE SPINE &amp; PAIN MANAGEMENT CENTER"/>
    <n v="266"/>
    <s v="450668"/>
    <s v="11/30/2023"/>
    <s v="02/12/2020"/>
    <s v="1755 CURIE DRIVE SUITE A"/>
    <s v="EL PASO"/>
    <s v="TX"/>
    <n v="79902"/>
    <x v="77"/>
    <n v="9157471300"/>
    <s v="ANDERSON, ROB"/>
    <s v="1755 CURIE DRIVE SUITE A"/>
    <s v="EL PASO"/>
    <s v="TX"/>
    <s v="79902"/>
    <s v="Diagnostic X-ray, Emergency Department Waiver, Emergency Treatment, For Profit, General Hospital, Hospital Waiver, Lab Services, Multi-Location, Surgery"/>
    <n v="0"/>
    <n v="23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Hospital Waiver, Lab Services, Multi-Location, Surgery"/>
    <s v="No"/>
  </r>
  <r>
    <s v="THE HOSPITALS OF PROVIDENCE TRANSMOUNTAIN CAMPUS"/>
    <n v="100376"/>
    <s v="670120"/>
    <s v="11/30/2024"/>
    <s v="11/15/2016"/>
    <s v="2000 TRANSMOUNTAIN RD"/>
    <s v="EL PASO"/>
    <s v="TX"/>
    <n v="79911"/>
    <x v="77"/>
    <n v="9158778136"/>
    <s v="BYRD, DAVID"/>
    <s v="2000 TRANSMOUNTAIN RD"/>
    <s v="EL PASO"/>
    <s v="TX"/>
    <s v="79911"/>
    <s v="Diagnostic X-ray, Emergency Department, ESRD-Acute Services, For Profit, General Hospital, Lab Services, Obstetrics, Surgery"/>
    <n v="12"/>
    <n v="75"/>
    <n v="6"/>
    <n v="15"/>
    <n v="0"/>
    <n v="0"/>
    <n v="0"/>
    <n v="0"/>
    <n v="0"/>
    <n v="0"/>
    <n v="0"/>
    <n v="0"/>
    <n v="0"/>
    <n v="0"/>
    <s v="Diagnostic X-ray, Emergency Department, ESRD-Acute Services, "/>
    <s v=", General Hospital, Lab Services, Obstetrics, Surgery"/>
    <s v="No"/>
  </r>
  <r>
    <s v="THE MEDICAL CENTER OF SOUTHEAST TEXAS"/>
    <n v="464"/>
    <s v="450518"/>
    <s v="07/31/2025"/>
    <s v="01/05/1960"/>
    <s v="2555 JIMMY JOHNSON BLVD"/>
    <s v="PORT ARTHUR"/>
    <s v="TX"/>
    <n v="77640"/>
    <x v="16"/>
    <n v="4098535902"/>
    <s v="SNOW, JOSH"/>
    <s v="P O BOX 1648"/>
    <s v="PORT ARTHUR"/>
    <s v="TX"/>
    <s v="77642"/>
    <s v="Det Norske Veritas Healthcare, Diagnostic X-ray, Emergency Department, ESRD-Acute Services, For Profit, General Hospital, Lab Services, Obstetrics, Physician Owned, Surgery"/>
    <n v="24"/>
    <n v="131"/>
    <n v="10"/>
    <n v="0"/>
    <n v="0"/>
    <n v="8"/>
    <n v="0"/>
    <n v="20"/>
    <n v="0"/>
    <n v="11"/>
    <n v="0"/>
    <n v="0"/>
    <n v="0"/>
    <n v="0"/>
    <s v="Det Norske Veritas Healthcare, Diagnostic X-ray, Emergency Department, ESRD-Acute Services, "/>
    <s v=", General Hospital, Lab Services, Obstetrics, Physician Owned, Surgery"/>
    <s v="No"/>
  </r>
  <r>
    <s v="THE MEDICAL CENTER OF SOUTHEAST TEXAS BEAUMONT CAMPUS"/>
    <n v="464"/>
    <s v="450518"/>
    <s v="07/31/2025"/>
    <s v="09/19/2015"/>
    <s v="6025 METROPOLITAN DR"/>
    <s v="BEAUMONT"/>
    <s v="TX"/>
    <n v="77706"/>
    <x v="16"/>
    <n v="4098535902"/>
    <s v="SNOW, JOSH"/>
    <s v="PO BOX 1648"/>
    <s v="PORT ARTHUR"/>
    <s v="TX"/>
    <s v="77642"/>
    <s v="Det Norske Veritas Healthcare, Diagnostic X-ray, Emergency Department, For Profit, General Hospital, Lab Services, Multi-Location, Surgery"/>
    <n v="0"/>
    <n v="12"/>
    <n v="0"/>
    <n v="0"/>
    <n v="0"/>
    <n v="0"/>
    <n v="0"/>
    <n v="0"/>
    <n v="0"/>
    <n v="0"/>
    <n v="0"/>
    <n v="0"/>
    <n v="0"/>
    <n v="0"/>
    <s v="Det Norske Veritas Healthcare, Diagnostic X-ray, Emergency Department, "/>
    <s v=", General Hospital, Lab Services, Multi-Location, Surgery"/>
    <s v="No"/>
  </r>
  <r>
    <s v="THE PHYSICIANS CENTRE HOSPITAL"/>
    <n v="7175"/>
    <s v="450834"/>
    <s v="05/31/2024"/>
    <s v="05/03/2000"/>
    <s v="3131 UNIVERSITY DRIVE EAST"/>
    <s v="BRYAN"/>
    <s v="TX"/>
    <n v="77802"/>
    <x v="24"/>
    <n v="9797313930"/>
    <s v="ENGLE, HAROLD"/>
    <s v="3131 UNIVERSITY DRIVE EAST"/>
    <s v="BRYAN"/>
    <s v="TX"/>
    <s v="77802"/>
    <s v="Diagnostic X-ray, Emergency Department Waiver, Emergency Treatment, For Profit, General Hospital, Joint Commission, Lab Services, Physician Owned, Surgery"/>
    <n v="0"/>
    <n v="16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Physician Owned, Surgery"/>
    <s v="No"/>
  </r>
  <r>
    <s v="THE WOMANS HOSPITAL OF TEXAS"/>
    <n v="7"/>
    <s v="450674"/>
    <s v="02/29/2024"/>
    <s v="06/01/1976"/>
    <s v="7600 FANNIN STREET"/>
    <s v="HOUSTON"/>
    <s v="TX"/>
    <n v="77054"/>
    <x v="1"/>
    <n v="7137901234"/>
    <s v="BAMBURG, JEANNA"/>
    <s v="7600 FANNIN STREET"/>
    <s v="HOUSTON"/>
    <s v="TX"/>
    <s v="77054"/>
    <s v="Diagnostic X-ray, Emergency Department, For Profit, General Hospital, Lab Services, Obstetrics, Surgery"/>
    <n v="22"/>
    <n v="45"/>
    <n v="146"/>
    <n v="144"/>
    <n v="50"/>
    <n v="0"/>
    <n v="0"/>
    <n v="0"/>
    <n v="0"/>
    <n v="0"/>
    <n v="0"/>
    <n v="0"/>
    <n v="0"/>
    <n v="0"/>
    <s v="Diagnostic X-ray, Emergency Department, "/>
    <s v=", General Hospital, Lab Services, Obstetrics, Surgery"/>
    <s v="No"/>
  </r>
  <r>
    <s v="THROCKMORTON COUNTY MEMORIAL HOSPITAL"/>
    <n v="428"/>
    <s v="451339"/>
    <s v="12/31/2023"/>
    <s v="01/01/1960"/>
    <s v="802 NORTH MINTER AVENUE"/>
    <s v="THROCKMORTON"/>
    <s v="TX"/>
    <n v="76483"/>
    <x v="167"/>
    <n v="9408492151"/>
    <s v="GOBER, KIRBY"/>
    <s v="P O BOX 729"/>
    <s v="THROCKMORTON"/>
    <s v="TX"/>
    <s v="76483"/>
    <s v="Critical Access Hospital, Diagnostic X-ray, Emergency Department, Lab Services, Medical, Non Profit, Special Hospital"/>
    <n v="0"/>
    <n v="14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TIRR MEMORIAL HERMANN"/>
    <n v="100189"/>
    <s v="453025"/>
    <s v="01/31/2025"/>
    <s v="03/04/2013"/>
    <s v="1333 MOURSUND STREET"/>
    <s v="HOUSTON"/>
    <s v="TX"/>
    <n v="77030"/>
    <x v="1"/>
    <n v="7137995000"/>
    <s v="ABBOTT, RHONDA"/>
    <s v="1333 MOURSUND STREET"/>
    <s v="HOUSTON"/>
    <s v="TX"/>
    <s v="77030"/>
    <s v="Comprehensive Medical Rehabilitation, Diagnostic X-ray, Emergency Treatment, Joint Commission, Lab Services, Non Profit, Special Hospital"/>
    <n v="0"/>
    <n v="0"/>
    <n v="0"/>
    <n v="0"/>
    <n v="0"/>
    <n v="0"/>
    <n v="0"/>
    <n v="0"/>
    <n v="0"/>
    <n v="134"/>
    <n v="0"/>
    <n v="0"/>
    <n v="0"/>
    <n v="0"/>
    <s v="Comprehensive Medical Rehabilitation, Diagnostic X-ray, Emergency Treatment, Joint Commission, Lab Services, Non Profit, Special Hospital"/>
    <m/>
    <s v="Yes"/>
  </r>
  <r>
    <s v="TITUS REGIONAL MEDICAL CENTER"/>
    <n v="137"/>
    <s v="450080"/>
    <s v="01/31/2024"/>
    <s v="01/01/1960"/>
    <s v="2001 NORTH JEFFERSON"/>
    <s v="MOUNT PLEASANT"/>
    <s v="TX"/>
    <n v="75455"/>
    <x v="168"/>
    <n v="9035776000"/>
    <s v="SCOGGIN, TERRY"/>
    <s v="2001 NORTH JEFFERSON"/>
    <s v="MOUNT PLEASANT"/>
    <s v="TX"/>
    <s v="75455"/>
    <s v="Comprehensive Medical Rehabilitation, Diagnostic X-ray, Emergency Department, General Hospital, Lab Services, Mental Health Services, Non Profit, Obstetrics, Surgery"/>
    <n v="8"/>
    <n v="128"/>
    <n v="0"/>
    <n v="13"/>
    <n v="0"/>
    <n v="4"/>
    <n v="0"/>
    <n v="11"/>
    <n v="0"/>
    <n v="10"/>
    <n v="0"/>
    <n v="0"/>
    <n v="0"/>
    <n v="0"/>
    <s v="Comprehensive Medical Rehabilitation, Diagnostic X-ray, Emergency Department, General Hospital, Lab Services, Mental Health Services, Non Profit, Obstetrics, Surgery"/>
    <m/>
    <s v="Yes"/>
  </r>
  <r>
    <s v="TMC BEHAVIORAL HEALTH CENTER"/>
    <n v="8470"/>
    <s v="450324"/>
    <s v="12/31/2024"/>
    <s v="01/01/2007"/>
    <s v="2601 CORNERSTONE DRIVE"/>
    <s v="SHERMAN"/>
    <s v="TX"/>
    <n v="75090"/>
    <x v="25"/>
    <n v="9034163000"/>
    <s v="MALINAK, MATT"/>
    <s v="2601 CORNERSTONE DRIVE"/>
    <s v="SHERMAN"/>
    <s v="TX"/>
    <s v="75090"/>
    <s v="Diagnostic X-ray, Emergency Treatment, For Profit, Joint Commission, Lab Services, Mental Health Services, Multi-Location, Special Hospital"/>
    <n v="0"/>
    <n v="0"/>
    <n v="0"/>
    <n v="0"/>
    <n v="0"/>
    <n v="0"/>
    <n v="0"/>
    <n v="60"/>
    <n v="0"/>
    <n v="0"/>
    <n v="0"/>
    <n v="0"/>
    <n v="0"/>
    <n v="0"/>
    <s v="Diagnostic X-ray, Emergency Treatment, "/>
    <s v=", Joint Commission, Lab Services, Mental Health Services, Multi-Location, Special Hospital"/>
    <s v="No"/>
  </r>
  <r>
    <s v="TMC BONHAM HOSPITAL"/>
    <n v="100191"/>
    <s v="451370"/>
    <s v="01/31/2025"/>
    <s v="01/01/2013"/>
    <s v="504 LIPSCOMB"/>
    <s v="BONHAM"/>
    <s v="TX"/>
    <n v="75418"/>
    <x v="169"/>
    <n v="9035838585"/>
    <s v="ZERINGUE, CHRIS"/>
    <s v="504 LIPSCOMB"/>
    <s v="BONHAM"/>
    <s v="TX"/>
    <s v="75418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TOPS SURGICAL SPECIALTY HOSPITAL"/>
    <n v="674"/>
    <s v="450774"/>
    <s v="09/30/2025"/>
    <s v="04/08/1991"/>
    <s v="17080 RED OAK DRIVE"/>
    <s v="HOUSTON"/>
    <s v="TX"/>
    <n v="77090"/>
    <x v="1"/>
    <n v="2819437400"/>
    <s v="MAGNESS, JAMES G"/>
    <s v="17080 RED OAK DRIVE"/>
    <s v="HOUSTON"/>
    <s v="TX"/>
    <s v="77090"/>
    <s v="Diagnostic X-ray, Emergency Department Waiver, Emergency Treatment, For Profit, General Hospital, Joint Commission, Lab Services, Physician Owned, Surgery"/>
    <n v="0"/>
    <n v="15"/>
    <n v="0"/>
    <n v="0"/>
    <n v="0"/>
    <n v="0"/>
    <n v="0"/>
    <n v="0"/>
    <n v="0"/>
    <n v="0"/>
    <n v="0"/>
    <n v="0"/>
    <n v="0"/>
    <n v="0"/>
    <s v="Diagnostic X-ray, Emergency Department Waiver, Emergency Treatment, "/>
    <s v=", General Hospital, Joint Commission, Lab Services, Physician Owned, Surgery"/>
    <s v="No"/>
  </r>
  <r>
    <s v="TOWNSEN MEMORIAL HOSPITAL"/>
    <n v="100396"/>
    <s v="670266"/>
    <s v="06/30/2025"/>
    <s v="07/01/2017"/>
    <s v="1475 FM 1960 BYPASS E"/>
    <s v="HUMBLE"/>
    <s v="TX"/>
    <n v="77338"/>
    <x v="1"/>
    <n v="2813699001"/>
    <s v="LE, KENNETH"/>
    <s v="1475 FM 1960 BYPASS E"/>
    <s v="HUMBLE"/>
    <s v="TX"/>
    <s v="77338"/>
    <s v="Diagnostic X-ray, Emergency Department, For Profit, General Hospital, Lab Services, Pending Action, Surgery"/>
    <n v="0"/>
    <n v="5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ending Action, Surgery"/>
    <s v="No"/>
  </r>
  <r>
    <s v="TRINITY REGIONAL HOSPITAL SACHSE"/>
    <n v="100549"/>
    <n v="0"/>
    <s v="10/31/2023"/>
    <s v="10/18/2021"/>
    <s v="4750 PRESIDENT GEORGE BUSH HIGHWAY"/>
    <s v="SACHSE"/>
    <s v="TX"/>
    <n v="75048"/>
    <x v="2"/>
    <n v="4692982599"/>
    <s v="JOHNSON, SEAN"/>
    <s v="4750 PRESIDENT GEORGE BUSH HIGHWAY"/>
    <s v="SACHSE"/>
    <s v="TX"/>
    <s v="75048"/>
    <s v="Diagnostic X-ray, Emergency Department, General Hospital, Joint Commission, Lab Services, Non Profit, Surgery"/>
    <n v="0"/>
    <n v="28"/>
    <n v="0"/>
    <n v="0"/>
    <n v="0"/>
    <n v="0"/>
    <n v="0"/>
    <n v="0"/>
    <n v="0"/>
    <n v="0"/>
    <n v="0"/>
    <n v="0"/>
    <n v="4"/>
    <n v="0"/>
    <s v="Diagnostic X-ray, Emergency Department, General Hospital, Joint Commission, Lab Services, Non Profit, Surgery"/>
    <m/>
    <s v="Yes"/>
  </r>
  <r>
    <s v="TRUSTPOINT REHABILITATION HOSPITAL OF LUBBOCK"/>
    <n v="100330"/>
    <s v="673063"/>
    <s v="06/30/2025"/>
    <s v="06/16/2015"/>
    <s v="4302 PRINCETON STREET"/>
    <s v="LUBBOCK"/>
    <s v="TX"/>
    <n v="79415"/>
    <x v="69"/>
    <n v="8067492222"/>
    <s v="HOLSEY, APRIL"/>
    <s v="4302 PRINCETON STREET"/>
    <s v="LUBBOCK"/>
    <s v="TX"/>
    <s v="79415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93"/>
    <n v="0"/>
    <n v="0"/>
    <n v="0"/>
    <n v="0"/>
    <s v="Comprehensive Medical Rehabilitation, Diagnostic X-ray, Emergency Treatment, "/>
    <s v=", Lab Services, Special Hospital"/>
    <s v="No"/>
  </r>
  <r>
    <s v="TYLER CONTINUE CARE HOSPITAL"/>
    <n v="8065"/>
    <s v="452091"/>
    <s v="05/31/2024"/>
    <s v="05/14/2004"/>
    <s v="800 E DAWSON 4TH FLOOR"/>
    <s v="TYLER"/>
    <s v="TX"/>
    <n v="75701"/>
    <x v="26"/>
    <n v="9035314943"/>
    <s v="HYDE, STEPHANIE"/>
    <s v="800 E DAWSON 4TH FLOOR"/>
    <s v="TYLER"/>
    <s v="TX"/>
    <s v="75701"/>
    <s v="Diagnostic X-ray, Emergency Treatment, Hospital within a Hospital, Lab Services, Long-Term Acute Care, Medical, Non Profit, Special Hospital"/>
    <n v="0"/>
    <n v="51"/>
    <n v="0"/>
    <n v="0"/>
    <n v="0"/>
    <n v="0"/>
    <n v="0"/>
    <n v="0"/>
    <n v="0"/>
    <n v="0"/>
    <n v="0"/>
    <n v="0"/>
    <n v="0"/>
    <n v="0"/>
    <s v="Diagnostic X-ray, Emergency Treatment, Hospital within a Hospital, Lab Services, Long-Term Acute Care, Medical, Non Profit, Special Hospital"/>
    <m/>
    <s v="Yes"/>
  </r>
  <r>
    <s v="TYLER COUNTY HOSPITAL"/>
    <n v="569"/>
    <s v="450460"/>
    <s v="08/31/2024"/>
    <s v="02/15/1960"/>
    <s v="1100 WEST BLUFF STREET"/>
    <s v="WOODVILLE"/>
    <s v="TX"/>
    <n v="75979"/>
    <x v="170"/>
    <n v="4092836400"/>
    <s v="WILLIAMS, SONDRA"/>
    <s v="P O DRAWER 549"/>
    <s v="WOODVILLE"/>
    <s v="TX"/>
    <s v="75979"/>
    <s v="Diagnostic X-ray, Emergency Department, Lab Services, Medical, Non Profit, Special Hospital"/>
    <n v="0"/>
    <n v="49"/>
    <n v="0"/>
    <n v="0"/>
    <n v="0"/>
    <n v="0"/>
    <n v="0"/>
    <n v="0"/>
    <n v="0"/>
    <n v="0"/>
    <n v="0"/>
    <n v="0"/>
    <n v="0"/>
    <n v="0"/>
    <s v="Diagnostic X-ray, Emergency Department, Lab Services, Medical, Non Profit, Special Hospital"/>
    <m/>
    <s v="Yes"/>
  </r>
  <r>
    <s v="UNITED MEMORIAL MEDICAL CENTER"/>
    <n v="8450"/>
    <n v="0"/>
    <s v="06/30/2024"/>
    <s v="06/30/2006"/>
    <s v="510 WEST TIDWELL ROAD"/>
    <s v="HOUSTON"/>
    <s v="TX"/>
    <n v="77091"/>
    <x v="1"/>
    <n v="2816188505"/>
    <s v="MOHIUDDIN, SYED"/>
    <s v="510 WEST TIDWELL ATTN: MAHVISH KHAN"/>
    <s v="HOUSTON"/>
    <s v="TX"/>
    <s v="77091"/>
    <s v="Ctr for Improvement in HealthcareQuality, Diagnostic X-ray, Emergency Department, For Profit, General Hospital, Lab Services, Surgery"/>
    <n v="16"/>
    <n v="101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Surgery"/>
    <s v="No"/>
  </r>
  <r>
    <s v="UNITED MEMORIAL MEDICAL CENTER - SUGAR LAND HOSPITAL"/>
    <n v="8450"/>
    <n v="0"/>
    <s v="06/30/2024"/>
    <s v="10/25/2019"/>
    <s v="1211 HWY 6 #70"/>
    <s v="SUGAR LAND"/>
    <s v="TX"/>
    <n v="77478"/>
    <x v="14"/>
    <n v="2812383900"/>
    <s v="MOHIUDDIN, SYED"/>
    <s v="PO BOX 38293"/>
    <s v="HOUSTON"/>
    <s v="TX"/>
    <s v="77238"/>
    <s v="Ctr for Improvement in HealthcareQuality, Diagnostic X-ray, Emergency Department, For Profit, General Hospital, Lab Services, Multi-Location, Surgery"/>
    <n v="0"/>
    <n v="6"/>
    <n v="0"/>
    <n v="0"/>
    <n v="0"/>
    <n v="0"/>
    <n v="0"/>
    <n v="0"/>
    <n v="0"/>
    <n v="0"/>
    <n v="0"/>
    <n v="0"/>
    <n v="0"/>
    <n v="0"/>
    <s v="Ctr for Improvement in HealthcareQuality, Diagnostic X-ray, Emergency Department, "/>
    <s v=", General Hospital, Lab Services, Multi-Location, Surgery"/>
    <s v="No"/>
  </r>
  <r>
    <s v="UNITED REGIONAL HEALTH CARE SYSTEM"/>
    <n v="417"/>
    <s v="450010"/>
    <s v="05/31/2024"/>
    <s v="01/22/1998"/>
    <s v="1600 11TH STREET"/>
    <s v="WICHITA FALLS"/>
    <s v="TX"/>
    <n v="76301"/>
    <x v="83"/>
    <n v="9407648313"/>
    <s v="COWLING, PHYLLIS"/>
    <s v="1600 11TH STREET ATTN: ADMINISTRATION"/>
    <s v="WICHITA FALLS"/>
    <s v="TX"/>
    <s v="76301"/>
    <s v="Diagnostic X-ray, Emergency Department, General Hospital, Lab Services, Non Profit, Obstetrics, Pediatric - 15+ beds, Surgery"/>
    <n v="24"/>
    <n v="219"/>
    <n v="0"/>
    <n v="24"/>
    <n v="5"/>
    <n v="0"/>
    <n v="7"/>
    <n v="0"/>
    <n v="0"/>
    <n v="0"/>
    <n v="14"/>
    <n v="0"/>
    <n v="0"/>
    <n v="0"/>
    <s v="Diagnostic X-ray, Emergency Department, General Hospital, Lab Services, Non Profit, Obstetrics, Pediatric - 15+ beds, Surgery"/>
    <m/>
    <s v="Yes"/>
  </r>
  <r>
    <s v="UNIVERSITY HOSPITAL"/>
    <n v="158"/>
    <s v="450213"/>
    <s v="10/31/2023"/>
    <s v="11/01/1968"/>
    <s v="4502 MEDICAL DRIVE"/>
    <s v="SAN ANTONIO"/>
    <s v="TX"/>
    <n v="78229"/>
    <x v="17"/>
    <n v="2103584000"/>
    <s v="HERNANDEZ JR, GEORGE"/>
    <s v="4502 MEDICAL DRIVE MS-65-1"/>
    <s v="SAN ANTONIO"/>
    <s v="TX"/>
    <s v="78229"/>
    <s v="Comprehensive Medical Rehabilitation, Diagnostic X-ray, Emergency Department, ESRD-Acute Services, General Hospital, Hospital Waiver, Lab Services, Mental Health Services, Non Profit, Obstetrics, Pediatric - 15+ beds, Surgery"/>
    <n v="224"/>
    <n v="529"/>
    <n v="58"/>
    <n v="24"/>
    <n v="13"/>
    <n v="0"/>
    <n v="98"/>
    <n v="38"/>
    <n v="0"/>
    <n v="10"/>
    <n v="0"/>
    <n v="40"/>
    <n v="0"/>
    <n v="0"/>
    <s v="Comprehensive Medical Rehabilitation, Diagnostic X-ray, Emergency Department, ESRD-Acute Services, General Hospital, Hospital Waiver, Lab Services, Mental Health Services, Non Profit, Obstetrics, Pediatric - 15+ beds, Surgery"/>
    <m/>
    <s v="Yes"/>
  </r>
  <r>
    <s v="UNIVERSITY MEDICAL CENTER"/>
    <n v="145"/>
    <s v="450686"/>
    <s v="11/30/2024"/>
    <s v="11/10/1977"/>
    <s v="602 INDIANA AVENUE"/>
    <s v="LUBBOCK"/>
    <s v="TX"/>
    <n v="79415"/>
    <x v="69"/>
    <n v="8067758200"/>
    <s v="FUNDERBURK, MARK"/>
    <s v="P O BOX 5980"/>
    <s v="LUBBOCK"/>
    <s v="TX"/>
    <s v="79408"/>
    <s v="Diagnostic X-ray, Emergency Department, ESRD-Acute Services, General Hospital, Lab Services, Non Profit, Obstetrics, Pediatric - 15+ beds, Surgery"/>
    <n v="122"/>
    <n v="200"/>
    <n v="41"/>
    <n v="34"/>
    <n v="10"/>
    <n v="0"/>
    <n v="25"/>
    <n v="0"/>
    <n v="0"/>
    <n v="0"/>
    <n v="2"/>
    <n v="32"/>
    <n v="29"/>
    <n v="0"/>
    <s v="Diagnostic X-ray, Emergency Department, ESRD-Acute Services, General Hospital, Lab Services, Non Profit, Obstetrics, Pediatric - 15+ beds, Surgery"/>
    <m/>
    <s v="Yes"/>
  </r>
  <r>
    <s v="UNIVERSITY MEDICAL CENTER OF EL PASO"/>
    <n v="263"/>
    <s v="450024"/>
    <s v="02/29/2024"/>
    <s v="03/01/1963"/>
    <s v="4815 ALAMEDA AVENUE"/>
    <s v="EL PASO"/>
    <s v="TX"/>
    <n v="79905"/>
    <x v="77"/>
    <n v="9155441200"/>
    <s v="CINTRON, R JACOB"/>
    <s v="P O BOX 20009"/>
    <s v="EL PASO"/>
    <s v="TX"/>
    <s v="79998"/>
    <s v="Diagnostic X-ray, Emergency Department, ESRD-Acute Services, General Hospital, Joint Commission, Lab Services, Non Profit, Obstetrics, Surgery"/>
    <n v="50"/>
    <n v="247"/>
    <n v="0"/>
    <n v="30"/>
    <n v="8"/>
    <n v="0"/>
    <n v="0"/>
    <n v="0"/>
    <n v="0"/>
    <n v="0"/>
    <n v="0"/>
    <n v="19"/>
    <n v="0"/>
    <n v="0"/>
    <s v="Diagnostic X-ray, Emergency Department, ESRD-Acute Services, General Hospital, Joint Commission, Lab Services, Non Profit, Obstetrics, Surgery"/>
    <m/>
    <s v="Yes"/>
  </r>
  <r>
    <s v="USMD HOSPITAL AT ARLINGTON"/>
    <n v="7990"/>
    <s v="450872"/>
    <s v="09/30/2025"/>
    <s v="09/24/2003"/>
    <s v="801 WEST I-20"/>
    <s v="ARLINGTON"/>
    <s v="TX"/>
    <n v="76017"/>
    <x v="19"/>
    <n v="8174723400"/>
    <s v="CRIM, MARCIA"/>
    <s v="801 WEST I-20"/>
    <s v="ARLINGTON"/>
    <s v="TX"/>
    <s v="76017"/>
    <s v="Diagnostic X-ray, Emergency Department, For Profit, General Hospital, Joint Commission, Lab Services, Physician Owned, Surgery"/>
    <n v="0"/>
    <n v="30"/>
    <n v="0"/>
    <n v="0"/>
    <n v="0"/>
    <n v="0"/>
    <n v="0"/>
    <n v="0"/>
    <n v="0"/>
    <n v="0"/>
    <n v="0"/>
    <n v="0"/>
    <n v="4"/>
    <n v="0"/>
    <s v="Diagnostic X-ray, Emergency Department, "/>
    <s v=", General Hospital, Joint Commission, Lab Services, Physician Owned, Surgery"/>
    <s v="No"/>
  </r>
  <r>
    <s v="UT HEALTH EAST TEXAS ATHENS HOSPITAL"/>
    <n v="100426"/>
    <s v="450389"/>
    <s v="02/29/2024"/>
    <s v="03/01/2018"/>
    <s v="2000 SOUTH PALESTINE STREET"/>
    <s v="ATHENS"/>
    <s v="TX"/>
    <n v="75751"/>
    <x v="171"/>
    <n v="9036761000"/>
    <s v="CAMPBELL, SCOTT"/>
    <s v="2000 SOUTH PALESTINE STREET"/>
    <s v="ATHENS"/>
    <s v="TX"/>
    <s v="75751"/>
    <s v="Diagnostic X-ray, Emergency Department, For Profit, General Hospital, Joint Commission, Lab Services, Obstetrics, Surgery"/>
    <n v="10"/>
    <n v="100"/>
    <n v="0"/>
    <n v="8"/>
    <n v="0"/>
    <n v="9"/>
    <n v="0"/>
    <n v="0"/>
    <n v="0"/>
    <n v="0"/>
    <n v="0"/>
    <n v="0"/>
    <n v="0"/>
    <n v="0"/>
    <s v="Diagnostic X-ray, Emergency Department, "/>
    <s v=", General Hospital, Joint Commission, Lab Services, Obstetrics, Surgery"/>
    <s v="No"/>
  </r>
  <r>
    <s v="UT HEALTH EAST TEXAS CARTHAGE HOSPITAL"/>
    <n v="100427"/>
    <s v="450210"/>
    <s v="02/29/2024"/>
    <s v="03/01/2018"/>
    <s v="409 COTTAGE ROAD"/>
    <s v="CARTHAGE"/>
    <s v="TX"/>
    <n v="75633"/>
    <x v="172"/>
    <n v="9036933841"/>
    <s v="LEITNER, MARK"/>
    <s v="409 COTTAGE ROAD"/>
    <s v="CARTHAGE"/>
    <s v="TX"/>
    <s v="75633"/>
    <s v="Diagnostic X-ray, Emergency Department, For Profit, General Hospital, Joint Commission, Lab Services, Surgery"/>
    <n v="6"/>
    <n v="36"/>
    <n v="0"/>
    <n v="0"/>
    <n v="0"/>
    <n v="0"/>
    <n v="0"/>
    <n v="0"/>
    <n v="0"/>
    <n v="0"/>
    <n v="0"/>
    <n v="0"/>
    <n v="0"/>
    <n v="0"/>
    <s v="Diagnostic X-ray, Emergency Department, "/>
    <s v=", General Hospital, Joint Commission, Lab Services, Surgery"/>
    <s v="No"/>
  </r>
  <r>
    <s v="UT HEALTH EAST TEXAS HENDERSON HOSPITAL"/>
    <n v="100428"/>
    <s v="450475"/>
    <s v="02/29/2024"/>
    <s v="03/01/2018"/>
    <s v="300 WILSON STREET"/>
    <s v="HENDERSON"/>
    <s v="TX"/>
    <n v="75652"/>
    <x v="173"/>
    <n v="9036577541"/>
    <s v="SLEITNER, MARK S"/>
    <s v="ONE BURTON HILLS BLVD STE 250"/>
    <s v="NASHVILLE"/>
    <s v="TN"/>
    <s v="37215"/>
    <s v="Diagnostic X-ray, Emergency Department, For Profit, General Hospital, Lab Services, Obstetrics, Surgery"/>
    <n v="6"/>
    <n v="63"/>
    <n v="0"/>
    <n v="0"/>
    <n v="11"/>
    <n v="3"/>
    <n v="0"/>
    <n v="0"/>
    <n v="0"/>
    <n v="0"/>
    <n v="13"/>
    <n v="0"/>
    <n v="0"/>
    <n v="0"/>
    <s v="Diagnostic X-ray, Emergency Department, "/>
    <s v=", General Hospital, Lab Services, Obstetrics, Surgery"/>
    <s v="No"/>
  </r>
  <r>
    <s v="UT HEALTH EAST TEXAS JACKSONVILLE HOSPITAL"/>
    <n v="100429"/>
    <s v="450194"/>
    <s v="02/29/2024"/>
    <s v="03/01/2018"/>
    <s v="501 SOUTH RAGSDALE STREET"/>
    <s v="JACKSONVILLE"/>
    <s v="TX"/>
    <n v="75766"/>
    <x v="44"/>
    <n v="9035415100"/>
    <s v="HALEY, DELEIGH"/>
    <s v="501 SOUTH RAGSDALE STREET"/>
    <s v="JACKSONVILLE"/>
    <s v="TX"/>
    <s v="75766"/>
    <s v="Diagnostic X-ray, Emergency Department, For Profit, General Hospital, Lab Services, Obstetrics, Surgery"/>
    <n v="6"/>
    <n v="61"/>
    <n v="0"/>
    <n v="0"/>
    <n v="0"/>
    <n v="5"/>
    <n v="0"/>
    <n v="0"/>
    <n v="0"/>
    <n v="0"/>
    <n v="0"/>
    <n v="0"/>
    <n v="0"/>
    <n v="0"/>
    <s v="Diagnostic X-ray, Emergency Department, "/>
    <s v=", General Hospital, Lab Services, Obstetrics, Surgery"/>
    <s v="No"/>
  </r>
  <r>
    <s v="UT HEALTH EAST TEXAS LONG TERM ACUTE CARE"/>
    <n v="100437"/>
    <s v="452051"/>
    <s v="02/29/2024"/>
    <s v="03/01/2018"/>
    <s v="1000 S BECKHAM AVENUE 5TH FLOOR"/>
    <s v="TYLER"/>
    <s v="TX"/>
    <n v="75701"/>
    <x v="26"/>
    <n v="9035963600"/>
    <s v="BRIGGS, VICKI"/>
    <s v="1000 S BECKHAM AVENUE 5TH FLOOR"/>
    <s v="TYLER"/>
    <s v="TX"/>
    <s v="75701"/>
    <s v="Diagnostic X-ray, Emergency Treatment, For Profit, Hospital within a Hospital, Lab Services, Long-Term Acute Care, Medical, Special Hospital"/>
    <n v="0"/>
    <n v="36"/>
    <n v="0"/>
    <n v="0"/>
    <n v="0"/>
    <n v="0"/>
    <n v="0"/>
    <n v="0"/>
    <n v="0"/>
    <n v="0"/>
    <n v="0"/>
    <n v="0"/>
    <n v="0"/>
    <n v="0"/>
    <s v="Diagnostic X-ray, Emergency Treatment, "/>
    <s v=", Hospital within a Hospital, Lab Services, Long-Term Acute Care, Medical, Special Hospital"/>
    <s v="No"/>
  </r>
  <r>
    <s v="UT HEALTH EAST TEXAS PITTSBURG HOSPITAL"/>
    <n v="100430"/>
    <s v="451367"/>
    <s v="02/29/2024"/>
    <s v="03/01/2018"/>
    <s v="2701 US HIGHWAY 271 NORTH"/>
    <s v="PITTSBURG"/>
    <s v="TX"/>
    <n v="75686"/>
    <x v="174"/>
    <n v="9039465500"/>
    <s v="CAYO, GUY"/>
    <s v="2701 US HIGHWAY 271 NORTH"/>
    <s v="PITTSBURG"/>
    <s v="TX"/>
    <s v="75686"/>
    <s v="Critical Access Hospital, Diagnostic X-ray, Emergency Department, For Profit, General Hospital, Lab Services, Surgery"/>
    <n v="0"/>
    <n v="21"/>
    <n v="0"/>
    <n v="0"/>
    <n v="0"/>
    <n v="0"/>
    <n v="0"/>
    <n v="0"/>
    <n v="0"/>
    <n v="0"/>
    <n v="0"/>
    <n v="4"/>
    <n v="0"/>
    <n v="0"/>
    <s v="Critical Access Hospital, Diagnostic X-ray, Emergency Department, "/>
    <s v=", General Hospital, Lab Services, Surgery"/>
    <s v="No"/>
  </r>
  <r>
    <s v="UT HEALTH EAST TEXAS QUITMAN HOSPITAL"/>
    <n v="100431"/>
    <s v="451380"/>
    <s v="02/29/2024"/>
    <s v="03/01/2018"/>
    <s v="117 N WINNSBORO STREET"/>
    <s v="QUITMAN"/>
    <s v="TX"/>
    <n v="75783"/>
    <x v="46"/>
    <n v="9037636300"/>
    <s v="SMITH, JARED"/>
    <s v="117 N WINNSBORO STREET"/>
    <s v="QUITMAN"/>
    <s v="TX"/>
    <s v="75783"/>
    <s v="Critical Access Hospital, Diagnostic X-ray, Emergency Department, For Profit, General Hospital, Lab Services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"/>
    <s v=", General Hospital, Lab Services, Surgery"/>
    <s v="No"/>
  </r>
  <r>
    <s v="UT HEALTH EAST TEXAS REHABILITATION HOSPITAL"/>
    <n v="100436"/>
    <s v="453072"/>
    <s v="02/29/2024"/>
    <s v="03/01/2018"/>
    <s v="701 OLYMPIC PLAZA CIRCLE"/>
    <s v="TYLER"/>
    <s v="TX"/>
    <n v="75701"/>
    <x v="26"/>
    <n v="9035963258"/>
    <s v="BRIGGS, VICKI"/>
    <s v="701 OLYMPIC PLAZA CIRCLE"/>
    <s v="TYLER"/>
    <s v="TX"/>
    <s v="75701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49"/>
    <n v="0"/>
    <n v="0"/>
    <n v="0"/>
    <n v="0"/>
    <s v="Comprehensive Medical Rehabilitation, Diagnostic X-ray, Emergency Treatment, "/>
    <s v=", Lab Services, Special Hospital"/>
    <s v="No"/>
  </r>
  <r>
    <s v="UT HEALTH EAST TEXAS TYLER REGIONAL HOSPITAL"/>
    <n v="100433"/>
    <s v="450083"/>
    <s v="02/29/2024"/>
    <s v="03/01/2018"/>
    <s v="1000 SOUTH BECKHAM AVENUE"/>
    <s v="TYLER"/>
    <s v="TX"/>
    <n v="75701"/>
    <x v="26"/>
    <n v="9035970351"/>
    <s v="BRIGGS, VICKI"/>
    <s v="1000 SOUTH BECKHAM AVENUE"/>
    <s v="TYLER"/>
    <s v="TX"/>
    <s v="75701"/>
    <s v="Diagnostic X-ray, Emergency Department, ESRD-Acute Services, For Profit, General Hospital, Lab Services, Obstetrics, Surgery"/>
    <n v="74"/>
    <n v="319"/>
    <n v="9"/>
    <n v="3"/>
    <n v="0"/>
    <n v="11"/>
    <n v="0"/>
    <n v="0"/>
    <n v="0"/>
    <n v="0"/>
    <n v="0"/>
    <n v="16"/>
    <n v="0"/>
    <n v="0"/>
    <s v="Diagnostic X-ray, Emergency Department, ESRD-Acute Services, "/>
    <s v=", General Hospital, Lab Services, Obstetrics, Surgery"/>
    <s v="No"/>
  </r>
  <r>
    <s v="UVALDE MEMORIAL HOSPITAL"/>
    <n v="63"/>
    <s v="451387"/>
    <s v="06/30/2024"/>
    <s v="01/01/1960"/>
    <s v="1025 GARNER FIELD ROAD"/>
    <s v="UVALDE"/>
    <s v="TX"/>
    <n v="78801"/>
    <x v="175"/>
    <n v="8302786251"/>
    <s v="APOLINAR, ADAM"/>
    <s v="1025 GARNER FIELD ROAD"/>
    <s v="UVALDE"/>
    <s v="TX"/>
    <s v="78801"/>
    <s v="Critical Access Hospital, Diagnostic X-ray, Emergency Department, General Hospital, Lab Services, Non Profit, Obstetrics, Surgery"/>
    <n v="6"/>
    <n v="15"/>
    <n v="0"/>
    <n v="4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VAL VERDE  REGIONAL MEDICAL CENTER"/>
    <n v="462"/>
    <s v="450154"/>
    <s v="01/31/2025"/>
    <s v="01/13/1960"/>
    <s v="801 BEDELL AVENUE"/>
    <s v="DEL RIO"/>
    <s v="TX"/>
    <n v="78840"/>
    <x v="160"/>
    <n v="8307758566"/>
    <s v="WALKER, LINDA"/>
    <s v="P O BOX 1527"/>
    <s v="DEL RIO"/>
    <s v="TX"/>
    <s v="78840"/>
    <s v="Ctr for Improvement in HealthcareQuality, Diagnostic X-ray, Emergency Department, ESRD-Acute Services, General Hospital, Lab Services, Non Profit, Obstetrics, Surgery"/>
    <n v="8"/>
    <n v="85"/>
    <n v="0"/>
    <n v="0"/>
    <n v="0"/>
    <n v="0"/>
    <n v="0"/>
    <n v="0"/>
    <n v="0"/>
    <n v="0"/>
    <n v="0"/>
    <n v="0"/>
    <n v="0"/>
    <n v="0"/>
    <s v="Ctr for Improvement in HealthcareQuality, Diagnostic X-ray, Emergency Department, ESRD-Acute Services, General Hospital, Lab Services, Non Profit, Obstetrics, Surgery"/>
    <m/>
    <s v="Yes"/>
  </r>
  <r>
    <s v="VALLEY BAPTIST MEDICAL CENTER"/>
    <n v="100104"/>
    <s v="450033"/>
    <s v="09/30/2025"/>
    <s v="09/01/2011"/>
    <s v="2101 PEASE ST"/>
    <s v="HARLINGEN"/>
    <s v="TX"/>
    <n v="78550"/>
    <x v="78"/>
    <n v="9563891674"/>
    <s v="CLINE, MICHAEL"/>
    <s v="2101 PEASE ST"/>
    <s v="HARLINGEN"/>
    <s v="TX"/>
    <s v="78550"/>
    <s v="Comprehensive Medical Rehabilitation, Diagnostic X-ray, Emergency Department, ESRD-Acute Services, For Profit, General Hospital, Joint Commission, Lab Services, Mental Health Services, Obstetrics, Pediatric - 15+ beds, Surgery"/>
    <n v="62"/>
    <n v="386"/>
    <n v="38"/>
    <n v="0"/>
    <n v="0"/>
    <n v="10"/>
    <n v="48"/>
    <n v="12"/>
    <n v="0"/>
    <n v="22"/>
    <n v="0"/>
    <n v="0"/>
    <n v="0"/>
    <n v="0"/>
    <s v="Comprehensive Medical Rehabilitation, Diagnostic X-ray, Emergency Department, ESRD-Acute Services, "/>
    <s v=", General Hospital, Joint Commission, Lab Services, Mental Health Services, Obstetrics, Pediatric - 15+ beds, Surgery"/>
    <s v="No"/>
  </r>
  <r>
    <s v="VALLEY BAPTIST MEDICAL CENTER - BROWNSVILLE"/>
    <n v="100105"/>
    <s v="450028"/>
    <s v="09/30/2025"/>
    <s v="09/01/2011"/>
    <s v="1040 W JEFFERSON ST"/>
    <s v="BROWNSVILLE"/>
    <s v="TX"/>
    <n v="78520"/>
    <x v="78"/>
    <n v="9566985421"/>
    <s v="BINGHAM, LESLIE"/>
    <s v="1040 W JEFFERSON ST"/>
    <s v="BROWNSVILLE"/>
    <s v="TX"/>
    <s v="78520"/>
    <s v="Diagnostic X-ray, Emergency Department, For Profit, General Hospital, Joint Commission, Lab Services, Obstetrics, Pediatric - 15+ beds, Surgery"/>
    <n v="24"/>
    <n v="163"/>
    <n v="36"/>
    <n v="0"/>
    <n v="0"/>
    <n v="0"/>
    <n v="17"/>
    <n v="0"/>
    <n v="0"/>
    <n v="0"/>
    <n v="0"/>
    <n v="0"/>
    <n v="0"/>
    <n v="0"/>
    <s v="Diagnostic X-ray, Emergency Department, "/>
    <s v=", General Hospital, Joint Commission, Lab Services, Obstetrics, Pediatric - 15+ beds, Surgery"/>
    <s v="No"/>
  </r>
  <r>
    <s v="VALLEY BAPTIST MICRO-HOSPITAL WESLACO"/>
    <n v="100104"/>
    <s v="450033"/>
    <s v="09/30/2025"/>
    <s v="10/22/2019"/>
    <s v="1021 W INTERSTATE 2"/>
    <s v="WESLACO"/>
    <s v="TX"/>
    <n v="78596"/>
    <x v="29"/>
    <n v="9563891736"/>
    <s v="CLINE, MICHAEL"/>
    <s v="1021 W INTERSTATE 2"/>
    <s v="WESLACO"/>
    <s v="TX"/>
    <s v="78596"/>
    <s v="Diagnostic X-ray, Emergency Department, For Profit, Joint Commission, Lab Services, Medical, Multi-Location, Special Hospital"/>
    <n v="0"/>
    <n v="8"/>
    <n v="0"/>
    <n v="0"/>
    <n v="0"/>
    <n v="0"/>
    <n v="0"/>
    <n v="0"/>
    <n v="0"/>
    <n v="0"/>
    <n v="0"/>
    <n v="0"/>
    <n v="0"/>
    <n v="0"/>
    <s v="Diagnostic X-ray, Emergency Department, "/>
    <s v=", Joint Commission, Lab Services, Medical, Multi-Location, Special Hospital"/>
    <s v="No"/>
  </r>
  <r>
    <s v="VALLEY REGIONAL MEDICAL CENTER"/>
    <n v="19"/>
    <s v="450662"/>
    <s v="04/30/2024"/>
    <s v="06/13/1975"/>
    <s v="100A E ALTON GLOOR BLVD"/>
    <s v="BROWNSVILLE"/>
    <s v="TX"/>
    <n v="78526"/>
    <x v="78"/>
    <n v="9563507000"/>
    <s v="IRIZARRY, DAVID"/>
    <s v="100A E ALTON GLOOR BLVD"/>
    <s v="BROWNSVILLE"/>
    <s v="TX"/>
    <s v="78526"/>
    <s v="Diagnostic X-ray, Emergency Department, For Profit, General Hospital, Joint Commission, Lab Services, Obstetrics, Pediatric - 15+ beds, Surgery"/>
    <n v="18"/>
    <n v="128"/>
    <n v="10"/>
    <n v="33"/>
    <n v="0"/>
    <n v="0"/>
    <n v="17"/>
    <n v="0"/>
    <n v="0"/>
    <n v="0"/>
    <n v="0"/>
    <n v="8"/>
    <n v="0"/>
    <n v="0"/>
    <s v="Diagnostic X-ray, Emergency Department, "/>
    <s v=", General Hospital, Joint Commission, Lab Services, Obstetrics, Pediatric - 15+ beds, Surgery"/>
    <s v="No"/>
  </r>
  <r>
    <s v="VIBRA HOSPITAL OF CLEAR LAKE"/>
    <n v="100314"/>
    <s v="452032"/>
    <s v="05/31/2025"/>
    <s v="06/01/2015"/>
    <s v="709 MEDICAL CENTER BLVD"/>
    <s v="WEBSTER"/>
    <s v="TX"/>
    <n v="77598"/>
    <x v="1"/>
    <n v="2813323322"/>
    <s v="RODRIGUEZ, AMY"/>
    <s v="709 MEDICAL CENTER BLVD"/>
    <s v="WEBSTER"/>
    <s v="TX"/>
    <s v="77598"/>
    <s v="Ctr for Improvement in HealthcareQuality, Diagnostic X-ray, Emergency Treatment, ESRD-Acute Services, For Profit, Lab Services, Long-Term Acute Care, Medical, Special Hospital"/>
    <n v="12"/>
    <n v="62"/>
    <n v="0"/>
    <n v="0"/>
    <n v="0"/>
    <n v="0"/>
    <n v="0"/>
    <n v="0"/>
    <n v="0"/>
    <n v="0"/>
    <n v="0"/>
    <n v="0"/>
    <n v="0"/>
    <n v="0"/>
    <s v="Ctr for Improvement in HealthcareQuality, Diagnostic X-ray, Emergency Treatment, ESRD-Acute Services, "/>
    <s v=", Lab Services, Long-Term Acute Care, Medical, Special Hospital"/>
    <s v="No"/>
  </r>
  <r>
    <s v="VIBRA HOSPITAL OF HOUSTON"/>
    <n v="100412"/>
    <s v="452046"/>
    <s v="07/31/2025"/>
    <s v="08/01/2017"/>
    <s v="1300 BINZ"/>
    <s v="HOUSTON"/>
    <s v="TX"/>
    <n v="77004"/>
    <x v="1"/>
    <n v="7132851000"/>
    <s v="RODRIGUEZ, AMY"/>
    <s v="1300 BINZ"/>
    <s v="HOUSTON"/>
    <s v="TX"/>
    <s v="77004"/>
    <s v="Ctr for Improvement in HealthcareQuality, Diagnostic X-ray, Emergency Treatment, For Profit, Hospital within a Hospital, Lab Services, Long-Term Acute Care, Medical, Special Hospital"/>
    <n v="12"/>
    <n v="53"/>
    <n v="0"/>
    <n v="0"/>
    <n v="0"/>
    <n v="0"/>
    <n v="0"/>
    <n v="0"/>
    <n v="0"/>
    <n v="0"/>
    <n v="0"/>
    <n v="0"/>
    <n v="0"/>
    <n v="0"/>
    <s v="Ctr for Improvement in HealthcareQuality, Diagnostic X-ray, Emergency Treatment, "/>
    <s v=", Hospital within a Hospital, Lab Services, Long-Term Acute Care, Medical, Special Hospital"/>
    <s v="No"/>
  </r>
  <r>
    <s v="VIBRA HOSPITAL OF RICHARDSON"/>
    <n v="100118"/>
    <s v="452097"/>
    <s v="11/30/2023"/>
    <s v="05/12/2016"/>
    <s v="401 WEST CAMPBELL ROAD SUITE 300"/>
    <s v="RICHARDSON"/>
    <s v="TX"/>
    <n v="75080"/>
    <x v="2"/>
    <n v="4693297300"/>
    <s v="PCHINOW, ASHLEY"/>
    <s v="4600 LENA DRIVE"/>
    <s v="MECHANICSBURG"/>
    <s v="PA"/>
    <s v="17055"/>
    <s v="Diagnostic X-ray, Emergency Treatment, ESRD-Acute Services, For Profit, Hospital within a Hospital, Lab Services, Long-Term Acute Care, Medical, Special Hospital"/>
    <n v="6"/>
    <n v="14"/>
    <n v="0"/>
    <n v="0"/>
    <n v="0"/>
    <n v="0"/>
    <n v="0"/>
    <n v="0"/>
    <n v="0"/>
    <n v="0"/>
    <n v="0"/>
    <n v="0"/>
    <n v="0"/>
    <n v="0"/>
    <s v="Diagnostic X-ray, Emergency Treatment, ESRD-Acute Services, "/>
    <s v=", Hospital within a Hospital, Lab Services, Long-Term Acute Care, Medical, Special Hospital"/>
    <s v="No"/>
  </r>
  <r>
    <s v="VIBRA REHABILITATION HOSPITAL OF AMARILLO"/>
    <n v="100223"/>
    <s v="453096"/>
    <s v="08/31/2025"/>
    <s v="09/01/2013"/>
    <s v="7200 W 9TH STREET"/>
    <s v="AMARILLO"/>
    <s v="TX"/>
    <n v="79106"/>
    <x v="28"/>
    <n v="8064682900"/>
    <s v="TABOR, TAMMIE"/>
    <s v="4600 LENA DRIVE"/>
    <s v="MECHANICSBURG"/>
    <s v="PA"/>
    <s v="1705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4"/>
    <n v="0"/>
    <n v="0"/>
    <n v="0"/>
    <n v="0"/>
    <s v="Comprehensive Medical Rehabilitation, Diagnostic X-ray, Emergency Treatment, "/>
    <s v=", Joint Commission, Lab Services, Special Hospital"/>
    <s v="No"/>
  </r>
  <r>
    <s v="VIBRA SPECIALTY HOSPITAL"/>
    <n v="100118"/>
    <s v="452097"/>
    <s v="11/30/2023"/>
    <s v="11/29/2011"/>
    <s v="2700 WALKER WAY"/>
    <s v="DESOTO"/>
    <s v="TX"/>
    <n v="75115"/>
    <x v="2"/>
    <n v="9722981100"/>
    <s v="PCHINOW, ASHLEY"/>
    <s v="4600 LENA DRIVE"/>
    <s v="MECHANICSBURG"/>
    <s v="PA"/>
    <s v="17055"/>
    <s v="Diagnostic X-ray, Emergency Treatment, ESRD-Acute Services, For Profit, Lab Services, Long-Term Acute Care, Medical, Multi-Location, Special Hospital"/>
    <n v="12"/>
    <n v="28"/>
    <n v="0"/>
    <n v="0"/>
    <n v="0"/>
    <n v="0"/>
    <n v="0"/>
    <n v="0"/>
    <n v="0"/>
    <n v="0"/>
    <n v="0"/>
    <n v="0"/>
    <n v="0"/>
    <n v="0"/>
    <s v="Diagnostic X-ray, Emergency Treatment, ESRD-Acute Services, "/>
    <s v=", Lab Services, Long-Term Acute Care, Medical, Multi-Location, Special Hospital"/>
    <s v="No"/>
  </r>
  <r>
    <s v="W J MANGOLD MEMORIAL HOSPITAL"/>
    <n v="10"/>
    <s v="451337"/>
    <s v="08/31/2025"/>
    <s v="01/01/1960"/>
    <s v="320 NORTH MAIN STREET"/>
    <s v="LOCKNEY"/>
    <s v="TX"/>
    <n v="79241"/>
    <x v="176"/>
    <n v="8066523373"/>
    <s v="DIFRANCO, VINCENT"/>
    <s v="P O BOX 37"/>
    <s v="LOCKNEY"/>
    <s v="TX"/>
    <s v="79241"/>
    <s v="Critical Access Hospital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Emergency Department, General Hospital, Lab Services, Non Profit, Surgery"/>
    <m/>
    <s v="Yes"/>
  </r>
  <r>
    <s v="WADLEY REGIONAL MEDICAL CENTER"/>
    <n v="100002"/>
    <s v="450200"/>
    <s v="02/28/2025"/>
    <s v="03/01/2009"/>
    <s v="1000 PINE"/>
    <s v="TEXARKANA"/>
    <s v="TX"/>
    <n v="75501"/>
    <x v="53"/>
    <n v="9037988000"/>
    <s v="GILBERT, THOMAS"/>
    <s v="1000 PINE"/>
    <s v="TEXARKANA"/>
    <s v="TX"/>
    <s v="75501"/>
    <s v="Diagnostic X-ray, Emergency Department, For Profit, General Hospital, Joint Commission, Lab Services, Mental Health Services, Obstetrics, Pediatric - 15+ beds, Physician Owned, Skilled Nursing Facility, Surgery"/>
    <n v="32"/>
    <n v="241"/>
    <n v="0"/>
    <n v="19"/>
    <n v="0"/>
    <n v="0"/>
    <n v="49"/>
    <n v="15"/>
    <n v="14"/>
    <n v="0"/>
    <n v="0"/>
    <n v="0"/>
    <n v="0"/>
    <n v="0"/>
    <s v="Diagnostic X-ray, Emergency Department, "/>
    <s v=", General Hospital, Joint Commission, Lab Services, Mental Health Services, Obstetrics, Pediatric - 15+ beds, Physician Owned, Skilled Nursing Facility, Surgery"/>
    <s v="No"/>
  </r>
  <r>
    <s v="WARD MEMORIAL HOSPITAL"/>
    <n v="468"/>
    <s v="451373"/>
    <s v="04/30/2025"/>
    <s v="01/01/1960"/>
    <s v="406 SOUTH GARY STREET"/>
    <s v="MONAHANS"/>
    <s v="TX"/>
    <n v="79756"/>
    <x v="177"/>
    <n v="4329432511"/>
    <s v="RODRIGUEZ, LETICIA"/>
    <s v="PO BOX 40"/>
    <s v="MONAHANS"/>
    <s v="TX"/>
    <s v="79756"/>
    <s v="Critical Access Hospital, Diagnostic X-ray, Emergency Department, General Hospital, Lab Services, Non Profit, Surgery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WARM SPRINGS REHABILITATION HOSPITAL OF KYLE"/>
    <n v="100261"/>
    <s v="673057"/>
    <s v="06/30/2024"/>
    <s v="06/26/2014"/>
    <s v="5980 KYLE PARKWAY"/>
    <s v="KYLE"/>
    <s v="TX"/>
    <n v="78640"/>
    <x v="10"/>
    <n v="5122620821"/>
    <s v="HAMILTON, LEE"/>
    <s v="1828 GOOD HOPE ROAD SUITE 102 POST ACUTE MEDICAL"/>
    <s v="ENOLA"/>
    <s v="PA"/>
    <s v="1702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Joint Commission, Lab Services, Special Hospital"/>
    <s v="No"/>
  </r>
  <r>
    <s v="WARM SPRINGS REHABILITATION HOSPITAL OF SAN ANTONIO"/>
    <n v="8446"/>
    <s v="453035"/>
    <s v="11/30/2024"/>
    <s v="12/01/2006"/>
    <s v="5101 MEDICAL DRIVE"/>
    <s v="SAN ANTONIO"/>
    <s v="TX"/>
    <n v="78229"/>
    <x v="17"/>
    <n v="2106160100"/>
    <s v="LIDIAK, BRIAN"/>
    <s v="1828 GOOD HOPE ROAD STE 102 POST ACUTE MEDICAL"/>
    <s v="ENOLA"/>
    <s v="PA"/>
    <s v="17025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65"/>
    <n v="0"/>
    <n v="0"/>
    <n v="0"/>
    <n v="0"/>
    <s v="Comprehensive Medical Rehabilitation, Diagnostic X-ray, Emergency Treatment, "/>
    <s v=", Joint Commission, Lab Services, Special Hospital"/>
    <s v="No"/>
  </r>
  <r>
    <s v="WARM SPRINGS REHABILITATION HOSPITAL OF WESTOVER HILLS"/>
    <n v="8446"/>
    <s v="453035"/>
    <s v="11/30/2024"/>
    <s v="04/24/2012"/>
    <s v="10323 STATE HWY 151"/>
    <s v="SAN ANTONIO"/>
    <s v="TX"/>
    <n v="78251"/>
    <x v="17"/>
    <n v="2104228791"/>
    <s v="LIDIAK, BRIAN"/>
    <s v="1828 GOOD HOPE ROAD STE 102 POST ACUTE MEDICAL"/>
    <s v="ENOLA"/>
    <s v="PA"/>
    <s v="17025"/>
    <s v="Comprehensive Medical Rehabilitation, Diagnostic X-ray, Emergency Treatment, For Profit, Joint Commission, Lab Services, Multi-Location, Special Hospital"/>
    <n v="0"/>
    <n v="0"/>
    <n v="0"/>
    <n v="0"/>
    <n v="0"/>
    <n v="0"/>
    <n v="0"/>
    <n v="0"/>
    <n v="0"/>
    <n v="40"/>
    <n v="0"/>
    <n v="0"/>
    <n v="0"/>
    <n v="0"/>
    <s v="Comprehensive Medical Rehabilitation, Diagnostic X-ray, Emergency Treatment, "/>
    <s v=", Joint Commission, Lab Services, Multi-Location, Special Hospital"/>
    <s v="No"/>
  </r>
  <r>
    <s v="WEATHERFORD REHABILITATION HOSPITAL LLC"/>
    <n v="100328"/>
    <s v="673062"/>
    <s v="10/31/2023"/>
    <s v="10/05/2015"/>
    <s v="703 EUREKA ST"/>
    <s v="WEATHERFORD"/>
    <s v="TX"/>
    <n v="76086"/>
    <x v="123"/>
    <n v="6828030100"/>
    <s v="LOPEZ, AARON"/>
    <s v="703 EUREKA STREET"/>
    <s v="WEATHERFORD"/>
    <s v="TX"/>
    <s v="76086"/>
    <s v="Comprehensive Medical Rehabilitation, Diagnostic X-ray, Emergency Treatment, For Profit, Lab Services, Special Hospital"/>
    <n v="0"/>
    <n v="0"/>
    <n v="0"/>
    <n v="0"/>
    <n v="0"/>
    <n v="0"/>
    <n v="0"/>
    <n v="0"/>
    <n v="0"/>
    <n v="26"/>
    <n v="0"/>
    <n v="0"/>
    <n v="0"/>
    <n v="0"/>
    <s v="Comprehensive Medical Rehabilitation, Diagnostic X-ray, Emergency Treatment, "/>
    <s v=", Lab Services, Special Hospital"/>
    <s v="No"/>
  </r>
  <r>
    <s v="WESLACO REGIONAL REHABILITATION HOSPITAL"/>
    <n v="100297"/>
    <s v="453091"/>
    <s v="02/28/2025"/>
    <s v="02/27/2015"/>
    <s v="906 SOUTH JAMES STREET"/>
    <s v="WESLACO"/>
    <s v="TX"/>
    <n v="78596"/>
    <x v="29"/>
    <n v="9569692222"/>
    <s v="SCHULTZ, DIANA"/>
    <s v="906 SOUTH JAMES STREET"/>
    <s v="WESLACO"/>
    <s v="TX"/>
    <s v="78596"/>
    <s v="Comprehensive Medical Rehabilitation, Diagnostic X-ray, Emergency Treatment, For Profit, Joint Commission, Lab Services, Special Hospital"/>
    <n v="0"/>
    <n v="0"/>
    <n v="0"/>
    <n v="0"/>
    <n v="0"/>
    <n v="0"/>
    <n v="0"/>
    <n v="0"/>
    <n v="0"/>
    <n v="32"/>
    <n v="0"/>
    <n v="0"/>
    <n v="0"/>
    <n v="0"/>
    <s v="Comprehensive Medical Rehabilitation, Diagnostic X-ray, Emergency Treatment, "/>
    <s v=", Joint Commission, Lab Services, Special Hospital"/>
    <s v="No"/>
  </r>
  <r>
    <s v="WHITE ROCK MEDICAL CENTER"/>
    <n v="100422"/>
    <s v="450678"/>
    <s v="02/29/2024"/>
    <s v="03/01/2018"/>
    <s v="9440 POPPY DRIVE"/>
    <s v="DALLAS"/>
    <s v="TX"/>
    <n v="75218"/>
    <x v="2"/>
    <n v="2143246100"/>
    <s v="ROBERTS, MATTHEW"/>
    <s v="9440 POPPY DRIVE"/>
    <s v="DALLAS"/>
    <s v="TX"/>
    <s v="75218"/>
    <s v="Diagnostic X-ray, Emergency Department, For Profit, General Hospital, Lab Services, Surgery"/>
    <n v="20"/>
    <n v="179"/>
    <n v="0"/>
    <n v="15"/>
    <n v="0"/>
    <n v="0"/>
    <n v="0"/>
    <n v="0"/>
    <n v="0"/>
    <n v="0"/>
    <n v="4"/>
    <n v="0"/>
    <n v="0"/>
    <n v="0"/>
    <s v="Diagnostic X-ray, Emergency Department, "/>
    <s v=", General Hospital, Lab Services, Surgery"/>
    <s v="No"/>
  </r>
  <r>
    <s v="WILBARGER GENERAL HOSPITAL"/>
    <n v="84"/>
    <s v="450584"/>
    <s v="06/30/2025"/>
    <s v="06/12/1969"/>
    <s v="920 HILLCREST DRIVE"/>
    <s v="VERNON"/>
    <s v="TX"/>
    <n v="76384"/>
    <x v="178"/>
    <n v="9405529351"/>
    <s v="SIEMERS, THOMAS R"/>
    <s v="920 HILLCREST DRIVE ATTN: ADMINISTRATION DEPT"/>
    <s v="VERNON"/>
    <s v="TX"/>
    <s v="76384"/>
    <s v="Diagnostic X-ray, Emergency Department, General Hospital, Lab Services, Non Profit, Surgery"/>
    <n v="0"/>
    <n v="28"/>
    <n v="0"/>
    <n v="0"/>
    <n v="0"/>
    <n v="0"/>
    <n v="0"/>
    <n v="0"/>
    <n v="0"/>
    <n v="0"/>
    <n v="0"/>
    <n v="0"/>
    <n v="0"/>
    <n v="0"/>
    <s v="Diagnostic X-ray, Emergency Department, General Hospital, Lab Services, Non Profit, Surgery"/>
    <m/>
    <s v="Yes"/>
  </r>
  <r>
    <s v="WILSON N JONES REGIONAL MEDICAL CENTER"/>
    <n v="100066"/>
    <s v="450469"/>
    <s v="04/30/2024"/>
    <s v="04/14/2010"/>
    <s v="500 N HIGHLAND AVE"/>
    <s v="SHERMAN"/>
    <s v="TX"/>
    <n v="75092"/>
    <x v="25"/>
    <n v="9038704611"/>
    <s v="STUMBERG, JULIE"/>
    <s v="500 N HIGHLAND AVE"/>
    <s v="SHERMAN"/>
    <s v="TX"/>
    <s v="75092"/>
    <s v="Diagnostic X-ray, Emergency Department, For Profit, General Hospital, Joint Commission, Lab Services, Mental Health Services, Physician Owned, Surgery"/>
    <n v="20"/>
    <n v="172"/>
    <n v="0"/>
    <n v="6"/>
    <n v="0"/>
    <n v="4"/>
    <n v="0"/>
    <n v="12"/>
    <n v="0"/>
    <n v="0"/>
    <n v="0"/>
    <n v="0"/>
    <n v="0"/>
    <n v="0"/>
    <s v="Diagnostic X-ray, Emergency Department, "/>
    <s v=", General Hospital, Joint Commission, Lab Services, Mental Health Services, Physician Owned, Surgery"/>
    <s v="No"/>
  </r>
  <r>
    <s v="WINKLER COUNTY MEMORIAL HOSPITAL"/>
    <n v="100399"/>
    <s v="451314"/>
    <s v="09/30/2025"/>
    <s v="10/01/2017"/>
    <s v="821 JEFFEE DRIVE"/>
    <s v="KERMIT"/>
    <s v="TX"/>
    <n v="79745"/>
    <x v="179"/>
    <n v="4325868299"/>
    <s v="SERRANO, LORENZO J"/>
    <s v="PO DRAWER H"/>
    <s v="KERMIT"/>
    <s v="TX"/>
    <s v="79745"/>
    <s v="Critical Access Hospital, Diagnostic X-ray, Emergency Department, Lab Services, Medical, Non Profit, Special Hospital"/>
    <n v="0"/>
    <n v="19"/>
    <n v="0"/>
    <n v="0"/>
    <n v="0"/>
    <n v="0"/>
    <n v="0"/>
    <n v="0"/>
    <n v="0"/>
    <n v="0"/>
    <n v="0"/>
    <n v="0"/>
    <n v="0"/>
    <n v="0"/>
    <s v="Critical Access Hospital, Diagnostic X-ray, Emergency Department, Lab Services, Medical, Non Profit, Special Hospital"/>
    <m/>
    <s v="Yes"/>
  </r>
  <r>
    <s v="WINNIE COMMUNITY HOSPITAL LLC"/>
    <n v="7814"/>
    <s v="451328"/>
    <s v="12/31/2023"/>
    <s v="12/12/2001"/>
    <s v="538 BROADWAY"/>
    <s v="WINNIE"/>
    <s v="TX"/>
    <n v="77665"/>
    <x v="27"/>
    <n v="4092966375"/>
    <s v="JACOBS, ROBERT"/>
    <s v="538 BROADWAY"/>
    <s v="WINNIE"/>
    <s v="TX"/>
    <s v="77665"/>
    <s v="Critical Access Hospital, Diagnostic X-ray, Emergency Department, For Profit, Lab Services, Medical, Special Hospital"/>
    <n v="0"/>
    <n v="25"/>
    <n v="0"/>
    <n v="0"/>
    <n v="0"/>
    <n v="0"/>
    <n v="0"/>
    <n v="0"/>
    <n v="0"/>
    <n v="0"/>
    <n v="0"/>
    <n v="0"/>
    <n v="0"/>
    <n v="0"/>
    <s v="Critical Access Hospital, Diagnostic X-ray, Emergency Department, "/>
    <s v=", Lab Services, Medical, Special Hospital"/>
    <s v="No"/>
  </r>
  <r>
    <s v="WISE HEALTH SURGICAL HOSPITAL"/>
    <n v="100335"/>
    <s v="670116"/>
    <s v="01/31/2024"/>
    <s v="01/04/2016"/>
    <s v="3200 NORTH TARRANT PARKWAY"/>
    <s v="FORT WORTH"/>
    <s v="TX"/>
    <n v="76177"/>
    <x v="19"/>
    <n v="8175027300"/>
    <s v="WREN, JASON"/>
    <s v="609 MEDICAL CENTER DRIVE"/>
    <s v="DECATUR"/>
    <s v="TX"/>
    <s v="76234"/>
    <s v="Diagnostic X-ray, Emergency Department, General Hospital, Lab Services, Non Profit, Surgery"/>
    <n v="0"/>
    <n v="22"/>
    <n v="0"/>
    <n v="0"/>
    <n v="0"/>
    <n v="0"/>
    <n v="0"/>
    <n v="0"/>
    <n v="0"/>
    <n v="0"/>
    <n v="0"/>
    <n v="0"/>
    <n v="2"/>
    <n v="0"/>
    <s v="Diagnostic X-ray, Emergency Department, General Hospital, Lab Services, Non Profit, Surgery"/>
    <m/>
    <s v="Yes"/>
  </r>
  <r>
    <s v="WISE HEALTH SURGICAL HOSPITAL"/>
    <n v="100335"/>
    <s v="670116"/>
    <s v="01/31/2024"/>
    <s v="07/10/2018"/>
    <s v="7218 CRAWFORD ROAD"/>
    <s v="ARGYLE"/>
    <s v="TX"/>
    <n v="76226"/>
    <x v="0"/>
    <n v="9402932885"/>
    <s v="WREN, JASON"/>
    <s v="609 MEDICAL CENTER DRIVE"/>
    <s v="DECATUR"/>
    <s v="TX"/>
    <s v="76234"/>
    <s v="Diagnostic X-ray, Emergency Department Waiver, Emergency Treatment, General Hospital, Lab Services, Multi-Location, Non Profit, Surgery"/>
    <n v="0"/>
    <n v="10"/>
    <n v="0"/>
    <n v="0"/>
    <n v="0"/>
    <n v="0"/>
    <n v="0"/>
    <n v="0"/>
    <n v="0"/>
    <n v="0"/>
    <n v="0"/>
    <n v="0"/>
    <n v="2"/>
    <n v="0"/>
    <s v="Diagnostic X-ray, Emergency Department Waiver, Emergency Treatment, General Hospital, Lab Services, Multi-Location, Non Profit, Surgery"/>
    <m/>
    <s v="Yes"/>
  </r>
  <r>
    <s v="WISE HEALTH SYSTEM"/>
    <n v="254"/>
    <s v="450271"/>
    <s v="12/31/2024"/>
    <s v="05/13/2002"/>
    <s v="609 MEDICAL CENTER DRIVE"/>
    <s v="DECATUR"/>
    <s v="TX"/>
    <n v="76234"/>
    <x v="180"/>
    <n v="9406275921"/>
    <s v="WREN, JASON"/>
    <s v="2000 SOUTH FM 51"/>
    <s v="DECATUR"/>
    <s v="TX"/>
    <s v="76234"/>
    <s v="Diagnostic X-ray, Emergency Department, General Hospital, Joint Commission, Lab Services, Non Profit, Obstetrics, Surgery"/>
    <n v="21"/>
    <n v="61"/>
    <n v="0"/>
    <n v="0"/>
    <n v="0"/>
    <n v="17"/>
    <n v="0"/>
    <n v="0"/>
    <n v="0"/>
    <n v="0"/>
    <n v="0"/>
    <n v="0"/>
    <n v="0"/>
    <n v="0"/>
    <s v="Diagnostic X-ray, Emergency Department, General Hospital, Joint Commission, Lab Services, Non Profit, Obstetrics, Surgery"/>
    <m/>
    <s v="Yes"/>
  </r>
  <r>
    <s v="WISE HEALTH SYSTEM"/>
    <n v="254"/>
    <s v="450271"/>
    <s v="12/31/2024"/>
    <s v="09/05/1974"/>
    <s v="2000 SOUTH FM 51"/>
    <s v="DECATUR"/>
    <s v="TX"/>
    <n v="76234"/>
    <x v="180"/>
    <n v="9406264001"/>
    <s v="WREN, JASON"/>
    <s v="2000 SOUTH FM 51"/>
    <s v="DECATUR"/>
    <s v="TX"/>
    <s v="76234"/>
    <s v="Comprehensive Medical Rehabilitation, Diagnostic X-ray, Emergency Department, General Hospital, Joint Commission, Lab Services, Mental Health Services, Multi-Location, Non Profit, Surgery"/>
    <n v="0"/>
    <n v="16"/>
    <n v="0"/>
    <n v="0"/>
    <n v="0"/>
    <n v="0"/>
    <n v="0"/>
    <n v="20"/>
    <n v="0"/>
    <n v="15"/>
    <n v="0"/>
    <n v="0"/>
    <n v="0"/>
    <n v="0"/>
    <s v="Comprehensive Medical Rehabilitation, Diagnostic X-ray, Emergency Department, General Hospital, Joint Commission, Lab Services, Mental Health Services, Multi-Location, Non Profit, Surgery"/>
    <m/>
    <s v="Yes"/>
  </r>
  <r>
    <s v="WOMENS HOSPITAL AT RENAISSANCE"/>
    <n v="7971"/>
    <s v="450869"/>
    <s v="07/31/2024"/>
    <s v="09/14/2007"/>
    <s v="5502 SOUTH MC COLL"/>
    <s v="EDINBURG"/>
    <s v="TX"/>
    <n v="78539"/>
    <x v="29"/>
    <n v="9563625601"/>
    <s v="SINGH, MANISH"/>
    <s v="5501 SOUTH MCCOLL ATTN: LEGAL DEPARTMENT"/>
    <s v="EDINBURG"/>
    <s v="TX"/>
    <s v="78539"/>
    <s v="Diagnostic X-ray, Emergency Department, For Profit, General Hospital, Joint Commission, Lab Services, Multi-Location, Obstetrics, Physician Owned, Surgery"/>
    <n v="5"/>
    <n v="24"/>
    <n v="48"/>
    <n v="48"/>
    <n v="16"/>
    <n v="0"/>
    <n v="0"/>
    <n v="0"/>
    <n v="0"/>
    <n v="0"/>
    <n v="15"/>
    <n v="0"/>
    <n v="0"/>
    <n v="0"/>
    <s v="Diagnostic X-ray, Emergency Department, "/>
    <s v=", General Hospital, Joint Commission, Lab Services, Multi-Location, Obstetrics, Physician Owned, Surgery"/>
    <s v="No"/>
  </r>
  <r>
    <s v="WOODLAND HEIGHTS MEDICAL CENTER"/>
    <n v="481"/>
    <s v="450484"/>
    <s v="12/31/2023"/>
    <s v="01/19/1960"/>
    <s v="505 SOUTH JOHN REDDITT DRIVE"/>
    <s v="LUFKIN"/>
    <s v="TX"/>
    <n v="75904"/>
    <x v="39"/>
    <n v="9366378501"/>
    <s v="EMERY, ANDREW"/>
    <s v="505 SOUTH JOHN REDDITT DRIVE ATTN: CEO"/>
    <s v="LUFKIN"/>
    <s v="TX"/>
    <s v="75904"/>
    <s v="Diagnostic X-ray, Emergency Department, For Profit, General Hospital, Joint Commission, Lab Services, Obstetrics, Physician Owned, Surgery"/>
    <n v="31"/>
    <n v="95"/>
    <n v="15"/>
    <n v="8"/>
    <n v="0"/>
    <n v="0"/>
    <n v="0"/>
    <n v="0"/>
    <n v="0"/>
    <n v="0"/>
    <n v="0"/>
    <n v="0"/>
    <n v="0"/>
    <n v="0"/>
    <s v="Diagnostic X-ray, Emergency Department, "/>
    <s v=", General Hospital, Joint Commission, Lab Services, Obstetrics, Physician Owned, Surgery"/>
    <s v="No"/>
  </r>
  <r>
    <s v="WOODLANDS SPECIALTY HOSPITAL LLC"/>
    <n v="100265"/>
    <s v="607267"/>
    <s v="08/31/2024"/>
    <s v="08/11/2014"/>
    <s v="25440 I 45 NORTH"/>
    <s v="THE WOODLANDS"/>
    <s v="TX"/>
    <n v="77386"/>
    <x v="13"/>
    <n v="2816028160"/>
    <s v="MONTGOMERY, DAVID"/>
    <s v="25410 I-45 N SUITE A ATTN: ACCOUNTING DEPARTMENT"/>
    <s v="SPRING"/>
    <s v="TX"/>
    <s v="77386"/>
    <s v="Diagnostic X-ray, Emergency Department, For Profit, General Hospital, Lab Services, Physician Owned, Surgery"/>
    <n v="0"/>
    <n v="6"/>
    <n v="0"/>
    <n v="0"/>
    <n v="0"/>
    <n v="0"/>
    <n v="0"/>
    <n v="0"/>
    <n v="0"/>
    <n v="0"/>
    <n v="0"/>
    <n v="0"/>
    <n v="0"/>
    <n v="0"/>
    <s v="Diagnostic X-ray, Emergency Department, "/>
    <s v=", General Hospital, Lab Services, Physician Owned, Surgery"/>
    <s v="No"/>
  </r>
  <r>
    <s v="YOAKUM COMMUNITY HOSPITAL"/>
    <n v="23"/>
    <s v="451346"/>
    <s v="08/31/2024"/>
    <s v="01/01/1960"/>
    <s v="1200 CARL RAMERT DRIVE"/>
    <s v="YOAKUM"/>
    <s v="TX"/>
    <n v="77995"/>
    <x v="113"/>
    <n v="3612932321"/>
    <s v="BARBER, KAREN"/>
    <s v="1200 CARL RAMERT DRIVE"/>
    <s v="YOAKUM"/>
    <s v="TX"/>
    <s v="77995 4868"/>
    <s v="Critical Access Hospital, Diagnostic X-ray, Emergency Department, General Hospital, Lab Services, Non Profit, Surgery"/>
    <n v="3"/>
    <n v="20"/>
    <n v="0"/>
    <n v="0"/>
    <n v="0"/>
    <n v="0"/>
    <n v="0"/>
    <n v="0"/>
    <n v="0"/>
    <n v="0"/>
    <n v="0"/>
    <n v="0"/>
    <n v="0"/>
    <n v="0"/>
    <s v="Critical Access Hospital, Diagnostic X-ray, Emergency Department, General Hospital, Lab Services, Non Profit, Surgery"/>
    <m/>
    <s v="Yes"/>
  </r>
  <r>
    <s v="YOAKUM COUNTY HOSPITAL"/>
    <n v="485"/>
    <s v="451308"/>
    <s v="10/31/2024"/>
    <s v="01/20/1960"/>
    <s v="412 MUSTANG AVENUE"/>
    <s v="DENVER CITY"/>
    <s v="TX"/>
    <n v="79323"/>
    <x v="181"/>
    <n v="8065922121"/>
    <s v="MCLARTY, COLLIN"/>
    <s v="P O BOX 1130"/>
    <s v="DENVER CITY"/>
    <s v="TX"/>
    <s v="79323"/>
    <s v="Critical Access Hospital, Diagnostic X-ray, Emergency Department, General Hospital, Lab Services, Non Profit, Obstetrics, Surgery"/>
    <n v="0"/>
    <n v="22"/>
    <n v="0"/>
    <n v="2"/>
    <n v="0"/>
    <n v="0"/>
    <n v="0"/>
    <n v="0"/>
    <n v="0"/>
    <n v="0"/>
    <n v="0"/>
    <n v="0"/>
    <n v="0"/>
    <n v="0"/>
    <s v="Critical Access Hospital, Diagnostic X-ray, Emergency Department, General Hospital, Lab Services, Non Profit, Obstetrics, Surgery"/>
    <m/>
    <s v="Yes"/>
  </r>
  <r>
    <s v="ALLEGIANCE BEHAVIORAL HEALTH CENTER OF PLAINVIEW LLC"/>
    <n v="8160"/>
    <s v="454101"/>
    <s v="01/31/2025"/>
    <s v="09/15/1987"/>
    <s v="2601 DIMMITT ROAD  (4TH FLOOR)"/>
    <s v="PLAINVIEW"/>
    <s v="TX"/>
    <n v="79072"/>
    <x v="71"/>
    <n v="8062969191"/>
    <s v="RUSSELL, WHITLEE A"/>
    <s v="2601 DIMMITT ROAD  (4TH FLOOR)"/>
    <s v="PLAINVIEW"/>
    <s v="TX"/>
    <n v="79072"/>
    <s v="Emergency Treatment, For Profit, Hospital within a Hospital, Lab Services, Mental Health Services, Psych Hospital"/>
    <m/>
    <m/>
    <m/>
    <m/>
    <m/>
    <m/>
    <m/>
    <n v="20"/>
    <m/>
    <m/>
    <m/>
    <m/>
    <m/>
    <m/>
    <s v="Emergency Treatment, "/>
    <s v=", Hospital within a Hospital, Lab Services, Mental Health Services, Psych Hospital"/>
    <s v="No"/>
  </r>
  <r>
    <s v="ASCENSION SETON SHOAL CREEK"/>
    <n v="770"/>
    <s v="454029"/>
    <s v="04/30/2025"/>
    <s v="01/26/1988"/>
    <s v="3501 MILLS AVENUE"/>
    <s v="AUSTIN"/>
    <s v="TX"/>
    <n v="78731"/>
    <x v="6"/>
    <n v="5123242000"/>
    <s v="DAVIS, WILLIAM ANDY"/>
    <s v="3501 MILLS AVENUE"/>
    <s v="AUSTIN"/>
    <s v="TX"/>
    <n v="78731"/>
    <s v="Chemical Dependency In Patient, Emergency Treatment, Joint Commission, Lab Services, Mental Health Services, Non Profit, Psych Hospital"/>
    <m/>
    <m/>
    <m/>
    <m/>
    <m/>
    <m/>
    <m/>
    <n v="147"/>
    <m/>
    <m/>
    <m/>
    <m/>
    <m/>
    <m/>
    <s v="Chemical Dependency In Patient, Emergency Treatment, Joint Commission, Lab Services, Mental Health Services, Non Profit, Psych Hospital"/>
    <m/>
    <s v="Yes"/>
  </r>
  <r>
    <s v="AUSTIN OAKS HOSPITAL"/>
    <n v="100195"/>
    <s v="454121"/>
    <s v="05/31/2025"/>
    <s v="04/23/1980"/>
    <s v="1407 WEST STASSNEY LANE"/>
    <s v="AUSTIN"/>
    <s v="TX"/>
    <n v="78745"/>
    <x v="6"/>
    <n v="5124404800"/>
    <s v="KELLY, STEVE"/>
    <s v="1407 WEST STASSNEY LANE"/>
    <s v="AUSTIN"/>
    <s v="TX"/>
    <n v="78745"/>
    <s v="Chemical Dependency In Patient, Emergency Treatment, For Profit, Joint Commission, Lab Services, Mental Health Services, Psych Hospital"/>
    <m/>
    <m/>
    <m/>
    <m/>
    <m/>
    <m/>
    <m/>
    <n v="80"/>
    <m/>
    <m/>
    <m/>
    <m/>
    <m/>
    <m/>
    <s v="Chemical Dependency In Patient, Emergency Treatment, "/>
    <s v=", Joint Commission, Lab Services, Mental Health Services, Psych Hospital"/>
    <s v="No"/>
  </r>
  <r>
    <s v="BEHAVIORAL HOSPITAL OF BELLAIRE"/>
    <n v="100065"/>
    <s v="454107"/>
    <s v="08/31/2024"/>
    <s v="01/01/1993"/>
    <s v="5314 DASHWOOD SUITE 200 &amp; 300"/>
    <s v="HOUSTON"/>
    <s v="TX"/>
    <n v="77081"/>
    <x v="1"/>
    <n v="7136009500"/>
    <s v="TEJEDA-BLANCO, AMANDA"/>
    <s v="PO BOX 3215"/>
    <s v="BELLAIRE"/>
    <s v="TX"/>
    <n v="77402"/>
    <s v="Chemical Dependency In Patient, Emergency Treatment, For Profit, Lab Services, Mental Health Services, Psych Hospital"/>
    <m/>
    <m/>
    <m/>
    <m/>
    <m/>
    <m/>
    <m/>
    <n v="124"/>
    <m/>
    <m/>
    <m/>
    <m/>
    <m/>
    <m/>
    <s v="Chemical Dependency In Patient, Emergency Treatment, "/>
    <s v=", Lab Services, Mental Health Services, Psych Hospital"/>
    <s v="No"/>
  </r>
  <r>
    <s v="CANYON CREEK BEHAVIORAL HEALTH"/>
    <n v="100523"/>
    <s v="454152"/>
    <s v="10/31/2024"/>
    <s v="12/22/1987"/>
    <s v="1201 CANYON CREEK DRIVE"/>
    <s v="TEMPLE"/>
    <s v="TX"/>
    <n v="76502"/>
    <x v="3"/>
    <n v="2544105100"/>
    <s v="CARD, JENNIFER"/>
    <s v="1201 CANYON CREEK DRIVE"/>
    <s v="TEMPLE"/>
    <s v="TX"/>
    <n v="76502"/>
    <s v="Emergency Treatment, For Profit, Joint Commission, Lab Services, Mental Health Services, Psych Hospital"/>
    <m/>
    <m/>
    <m/>
    <m/>
    <m/>
    <m/>
    <m/>
    <n v="102"/>
    <m/>
    <m/>
    <m/>
    <m/>
    <m/>
    <m/>
    <s v="Emergency Treatment, "/>
    <s v=", Joint Commission, Lab Services, Mental Health Services, Psych Hospital"/>
    <s v="No"/>
  </r>
  <r>
    <s v="CARROLLTON SPRINGS"/>
    <n v="100129"/>
    <s v="454119"/>
    <s v="01/31/2024"/>
    <s v="12/23/1986"/>
    <s v="2225 PARKER ROAD"/>
    <s v="CARROLLTON"/>
    <s v="TX"/>
    <n v="75010"/>
    <x v="0"/>
    <n v="9722424114"/>
    <s v="FISHER, JOHN"/>
    <s v="2225 PARKER ROAD"/>
    <s v="CARROLLTON"/>
    <s v="TX"/>
    <n v="75010"/>
    <s v="Chemical Dependency In Patient, Emergency Treatment, For Profit, Joint Commission, Lab Services, Mental Health Services, Psych Hospital"/>
    <m/>
    <m/>
    <m/>
    <m/>
    <m/>
    <m/>
    <m/>
    <n v="78"/>
    <m/>
    <m/>
    <m/>
    <m/>
    <m/>
    <m/>
    <s v="Chemical Dependency In Patient, Emergency Treatment, "/>
    <s v=", Joint Commission, Lab Services, Mental Health Services, Psych Hospital"/>
    <s v="No"/>
  </r>
  <r>
    <s v="CARRUS BEHAVIORAL HOSPITAL"/>
    <n v="100515"/>
    <s v="454153"/>
    <s v="06/30/2024"/>
    <s v="06/01/1986"/>
    <s v="1724 W US HIGHWAY 82 SUITE 200"/>
    <s v="SHERMAN"/>
    <s v="TX"/>
    <n v="75092"/>
    <x v="25"/>
    <n v="9038701200"/>
    <s v="NACHIMUTHU, ANBARASU"/>
    <s v="1724 W US HIGHWAY 82 SUITE 200"/>
    <s v="SHERMAN"/>
    <s v="TX"/>
    <n v="75092"/>
    <s v="Emergency Treatment, For Profit, Joint Commission, Lab Services, Mental Health Services, Psych Hospital"/>
    <m/>
    <m/>
    <m/>
    <m/>
    <m/>
    <m/>
    <m/>
    <n v="28"/>
    <m/>
    <m/>
    <m/>
    <m/>
    <m/>
    <m/>
    <s v="Emergency Treatment, "/>
    <s v=", Joint Commission, Lab Services, Mental Health Services, Psych Hospital"/>
    <s v="No"/>
  </r>
  <r>
    <s v="CEDAR CREST HOSPITAL"/>
    <n v="8216"/>
    <s v="454114"/>
    <s v="03/31/2025"/>
    <s v="05/06/1971"/>
    <s v="3500 I-H 35 SOUTH"/>
    <s v="BELTON"/>
    <s v="TX"/>
    <n v="76513"/>
    <x v="3"/>
    <n v="2549392100"/>
    <s v="BLAKEMORE, CAANAN"/>
    <s v="3500 I-H 35 SOUTH"/>
    <s v="BELTON"/>
    <s v="TX"/>
    <n v="76513"/>
    <s v="Chemical Dependency In Patient, Emergency Treatment, For Profit, Joint Commission, Lab Services, Mental Health Services, Psych Hospital"/>
    <m/>
    <m/>
    <m/>
    <m/>
    <m/>
    <m/>
    <m/>
    <n v="68"/>
    <m/>
    <m/>
    <m/>
    <m/>
    <m/>
    <m/>
    <s v="Chemical Dependency In Patient, Emergency Treatment, "/>
    <s v=", Joint Commission, Lab Services, Mental Health Services, Psych Hospital"/>
    <s v="No"/>
  </r>
  <r>
    <s v="CLARITY CHILD GUIDANCE CENTER"/>
    <n v="737"/>
    <n v="0"/>
    <s v="01/31/2024"/>
    <s v="06/10/1986"/>
    <s v="8535 TOM SLICK DRIVE"/>
    <s v="SAN ANTONIO"/>
    <s v="TX"/>
    <n v="78229"/>
    <x v="17"/>
    <n v="2106160300"/>
    <s v="KNUDSEN, JESSICA"/>
    <s v="8535 TOM SLICK DRIVE ATTN: EXECUTIVE ADMINISTRATION"/>
    <s v="SAN ANTONIO"/>
    <s v="TX"/>
    <n v="78229"/>
    <s v="Emergency Treatment, Lab Services, Mental Health Services, Non Profit, Psych Hospital"/>
    <m/>
    <m/>
    <m/>
    <m/>
    <m/>
    <m/>
    <m/>
    <n v="66"/>
    <m/>
    <m/>
    <m/>
    <m/>
    <m/>
    <m/>
    <s v="Emergency Treatment, Lab Services, Mental Health Services, Non Profit, Psych Hospital"/>
    <m/>
    <s v="Yes"/>
  </r>
  <r>
    <s v="CROSS CREEK HOSPITAL"/>
    <n v="100290"/>
    <s v="454133"/>
    <s v="02/28/2025"/>
    <s v="12/15/1969"/>
    <s v="8402 CROSS PARK DRIVE"/>
    <s v="AUSTIN"/>
    <s v="TX"/>
    <n v="78754"/>
    <x v="6"/>
    <n v="5122153900"/>
    <s v="MCKENNERY, KAY"/>
    <s v="8402 CROSS PARK DRIVE"/>
    <s v="AUSTIN"/>
    <s v="TX"/>
    <n v="78754"/>
    <s v="Chemical Dependency In Patient, Chemical Dependency Out Patient, Emergency Treatment, For Profit, Joint Commission, Lab Services, Mental Health Services, Psych Hospital"/>
    <m/>
    <m/>
    <m/>
    <m/>
    <m/>
    <m/>
    <m/>
    <n v="90"/>
    <m/>
    <m/>
    <m/>
    <m/>
    <m/>
    <m/>
    <s v="Chemical Dependency In Patient, Chemical Dependency Out Patient, Emergency Treatment, "/>
    <s v=", Joint Commission, Lab Services, Mental Health Services, Psych Hospital"/>
    <s v="No"/>
  </r>
  <r>
    <s v="CYPRESS CREEK HOSPITAL"/>
    <n v="744"/>
    <s v="454108"/>
    <s v="08/31/2025"/>
    <s v="03/27/1996"/>
    <s v="17750 CALI DRIVE"/>
    <s v="HOUSTON"/>
    <s v="TX"/>
    <n v="77090"/>
    <x v="1"/>
    <n v="2815867600"/>
    <s v="VAIL, AMANDA"/>
    <s v="17750 CALI DRIVE"/>
    <s v="HOUSTON"/>
    <s v="TX"/>
    <n v="77090"/>
    <s v="Chemical Dependency In Patient, Chemical Dependency Out Patient, Emergency Treatment, For Profit, Joint Commission, Lab Services, Mental Health Services, Psych Hospital"/>
    <m/>
    <m/>
    <m/>
    <m/>
    <m/>
    <m/>
    <m/>
    <n v="128"/>
    <m/>
    <m/>
    <m/>
    <m/>
    <m/>
    <m/>
    <s v="Chemical Dependency In Patient, Chemical Dependency Out Patient, Emergency Treatment, "/>
    <s v=", Joint Commission, Lab Services, Mental Health Services, Psych Hospital"/>
    <s v="No"/>
  </r>
  <r>
    <s v="DALLAS BEHAVIORAL HEALTHCARE HOSPITAL LLC"/>
    <n v="100225"/>
    <s v="454126"/>
    <s v="11/30/2023"/>
    <s v="01/27/2005"/>
    <s v="800 KIRNWOOD DR"/>
    <s v="DESOTO"/>
    <s v="TX"/>
    <n v="75115"/>
    <x v="2"/>
    <n v="9729820897"/>
    <s v="MATUSIAK, MATTHEW"/>
    <s v="800 KIRNWOOD DR"/>
    <s v="DESOTO"/>
    <s v="TX"/>
    <n v="75115"/>
    <s v="Chemical Dependency In Patient, Emergency Treatment, For Profit, Joint Commission, Lab Services, Mental Health Services, Psych Hospital"/>
    <m/>
    <m/>
    <m/>
    <m/>
    <m/>
    <m/>
    <m/>
    <n v="116"/>
    <m/>
    <m/>
    <m/>
    <m/>
    <m/>
    <m/>
    <s v="Chemical Dependency In Patient, Emergency Treatment, "/>
    <s v=", Joint Commission, Lab Services, Mental Health Services, Psych Hospital"/>
    <s v="No"/>
  </r>
  <r>
    <s v="EATING RECOVERY CENTER"/>
    <n v="100371"/>
    <n v="0"/>
    <s v="10/31/2024"/>
    <s v="09/07/2005"/>
    <s v="4708 ALLIANCE BOULEVARD THIRD FLOOR"/>
    <s v="PLANO"/>
    <s v="TX"/>
    <n v="75093"/>
    <x v="20"/>
    <n v="9724760801"/>
    <s v="STEINFORT, REBECCA"/>
    <s v="4716 ALLIANCE BOULEVARD SUITE 400"/>
    <s v="PLANO"/>
    <s v="TX"/>
    <n v="75093"/>
    <s v="Emergency Treatment, For Profit, Joint Commission, Lab Services, Mental Health Services, Psych Hospital"/>
    <m/>
    <m/>
    <m/>
    <m/>
    <m/>
    <m/>
    <m/>
    <n v="24"/>
    <m/>
    <m/>
    <m/>
    <m/>
    <m/>
    <m/>
    <s v="Emergency Treatment, "/>
    <s v=", Joint Commission, Lab Services, Mental Health Services, Psych Hospital"/>
    <s v="No"/>
  </r>
  <r>
    <s v="EATING RECOVERY CENTER - LEGACY"/>
    <n v="100371"/>
    <n v="0"/>
    <s v="10/31/2024"/>
    <s v="02/08/2005"/>
    <s v="5120 LEGACY DRIVE"/>
    <s v="PLANO"/>
    <s v="TX"/>
    <n v="75024"/>
    <x v="20"/>
    <n v="4694993900"/>
    <s v="STEINFORT, REBECCA"/>
    <s v="5120 LEGACY DRIVE"/>
    <s v="PLANO"/>
    <s v="TX"/>
    <n v="75024"/>
    <s v="Emergency Treatment, For Profit, Joint Commission, Lab Services, Mental Health Services, Multi-Location, Psych Hospital"/>
    <m/>
    <m/>
    <m/>
    <m/>
    <m/>
    <m/>
    <m/>
    <n v="72"/>
    <m/>
    <m/>
    <m/>
    <m/>
    <m/>
    <m/>
    <s v="Emergency Treatment, "/>
    <s v=", Joint Commission, Lab Services, Mental Health Services, Multi-Location, Psych Hospital"/>
    <s v="No"/>
  </r>
  <r>
    <s v="EL PASO BEHAVIORAL HEALTH SYSTEM"/>
    <n v="8586"/>
    <s v="454109"/>
    <s v="11/30/2023"/>
    <s v="03/31/2005"/>
    <s v="1900 DENVER AVENUE"/>
    <s v="EL PASO"/>
    <s v="TX"/>
    <n v="79902"/>
    <x v="77"/>
    <n v="9155444000"/>
    <s v="CARDOZA, PHUONG"/>
    <s v="1900 DENVER AVENUE"/>
    <s v="EL PASO"/>
    <s v="TX"/>
    <n v="79902"/>
    <s v="Chemical Dependency In Patient, Emergency Treatment, For Profit, Lab Services, Mental Health Services, Psych Hospital"/>
    <m/>
    <m/>
    <m/>
    <m/>
    <m/>
    <m/>
    <m/>
    <n v="166"/>
    <m/>
    <m/>
    <m/>
    <m/>
    <m/>
    <m/>
    <s v="Chemical Dependency In Patient, Emergency Treatment, "/>
    <s v=", Lab Services, Mental Health Services, Psych Hospital"/>
    <s v="No"/>
  </r>
  <r>
    <s v="GEORGETOWN BEHAVIORAL HEALTH INSTITUTE LLC"/>
    <n v="100257"/>
    <s v="454129"/>
    <s v="05/31/2024"/>
    <s v="07/03/2006"/>
    <s v="3101 S AUSTIN AVE"/>
    <s v="GEORGETOWN"/>
    <s v="TX"/>
    <n v="78626"/>
    <x v="12"/>
    <n v="5128191100"/>
    <s v="OCHOA, MONICA"/>
    <s v="3101 S AUSTIN AVE"/>
    <s v="GEORGETOWN"/>
    <s v="TX"/>
    <n v="78626"/>
    <s v="Chemical Dependency In Patient, Emergency Treatment, For Profit, Joint Commission, Lab Services, Mental Health Services, Psych Hospital"/>
    <m/>
    <m/>
    <m/>
    <m/>
    <m/>
    <m/>
    <m/>
    <n v="118"/>
    <m/>
    <m/>
    <m/>
    <m/>
    <m/>
    <m/>
    <s v="Chemical Dependency In Patient, Emergency Treatment, "/>
    <s v=", Joint Commission, Lab Services, Mental Health Services, Psych Hospital"/>
    <s v="No"/>
  </r>
  <r>
    <s v="GLEN OAKS HOSPITAL"/>
    <n v="754"/>
    <s v="454050"/>
    <s v="12/31/2023"/>
    <s v="11/19/2007"/>
    <s v="301 EAST DIVISION STREET"/>
    <s v="GREENVILLE"/>
    <s v="TX"/>
    <n v="75402"/>
    <x v="105"/>
    <n v="9034546000"/>
    <s v="VERBEKE, LORI"/>
    <s v="301 EAST DIVISION STREET"/>
    <s v="GREENVILLE"/>
    <s v="TX"/>
    <n v="75402"/>
    <s v="Chemical Dependency In Patient, Emergency Treatment, For Profit, Lab Services, Mental Health Services, Psych Hospital"/>
    <m/>
    <m/>
    <m/>
    <m/>
    <m/>
    <m/>
    <m/>
    <n v="54"/>
    <m/>
    <m/>
    <m/>
    <m/>
    <m/>
    <m/>
    <s v="Chemical Dependency In Patient, Emergency Treatment, "/>
    <s v=", Lab Services, Mental Health Services, Psych Hospital"/>
    <s v="No"/>
  </r>
  <r>
    <s v="HAVEN BEHAVIORAL HOSPITAL OF FRISCO"/>
    <n v="100272"/>
    <s v="454134"/>
    <s v="10/31/2024"/>
    <s v="01/01/2009"/>
    <s v="5680 FRISCO SQUARE BLVD SUITE 3000"/>
    <s v="FRISCO"/>
    <s v="TX"/>
    <n v="75034"/>
    <x v="20"/>
    <n v="4695358000"/>
    <s v="SANNUTO, JOHN"/>
    <s v="5680 FRISCO SQUARE BLVD SUITE 3000"/>
    <s v="FRISCO"/>
    <s v="TX"/>
    <n v="75034"/>
    <s v="Chemical Dependency In Patient, Emergency Treatment, For Profit, Joint Commission, Lab Services, Mental Health Services, Psych Hospital"/>
    <m/>
    <m/>
    <m/>
    <m/>
    <m/>
    <m/>
    <m/>
    <n v="70"/>
    <m/>
    <m/>
    <m/>
    <m/>
    <m/>
    <m/>
    <s v="Chemical Dependency In Patient, Emergency Treatment, "/>
    <s v=", Joint Commission, Lab Services, Mental Health Services, Psych Hospital"/>
    <s v="No"/>
  </r>
  <r>
    <s v="HICKORY TRAIL HOSPITAL"/>
    <n v="8378"/>
    <s v="454065"/>
    <s v="07/31/2024"/>
    <s v="08/16/2010"/>
    <s v="2000 N  OLD HICKORY TRAIL"/>
    <s v="DESOTO"/>
    <s v="TX"/>
    <n v="75115"/>
    <x v="2"/>
    <n v="9722987323"/>
    <s v="BAKER, JEFFREY"/>
    <s v="2000 N  OLD HICKORY TRAIL"/>
    <s v="DESOTO"/>
    <s v="TX"/>
    <n v="75115"/>
    <s v="Chemical Dependency In Patient, Chemical Dependency Out Patient, Emergency Treatment, For Profit, Joint Commission, Lab Services, Mental Health Services, Psych Hospital"/>
    <m/>
    <m/>
    <m/>
    <m/>
    <m/>
    <m/>
    <m/>
    <n v="86"/>
    <m/>
    <m/>
    <m/>
    <m/>
    <m/>
    <m/>
    <s v="Chemical Dependency In Patient, Chemical Dependency Out Patient, Emergency Treatment, "/>
    <s v=", Joint Commission, Lab Services, Mental Health Services, Psych Hospital"/>
    <s v="No"/>
  </r>
  <r>
    <s v="HOUSTON BEHAVIORAL HEALTHCARE HOSPITAL LLC"/>
    <n v="100279"/>
    <s v="454135"/>
    <s v="11/30/2024"/>
    <s v="02/07/2011"/>
    <s v="2801 GESSNER ROAD"/>
    <s v="HOUSTON"/>
    <s v="TX"/>
    <n v="77080"/>
    <x v="1"/>
    <n v="8328347710"/>
    <s v="FLORES, ADRIAN"/>
    <s v="2801 GESSNER ROAD"/>
    <s v="HOUSTON"/>
    <s v="TX"/>
    <n v="77080"/>
    <s v="Chemical Dependency In Patient, Emergency Treatment, For Profit, Joint Commission, Lab Services, Mental Health Services, Psych Hospital"/>
    <m/>
    <m/>
    <m/>
    <m/>
    <m/>
    <m/>
    <m/>
    <n v="163"/>
    <m/>
    <m/>
    <m/>
    <m/>
    <m/>
    <m/>
    <s v="Chemical Dependency In Patient, Emergency Treatment, "/>
    <s v=", Joint Commission, Lab Services, Mental Health Services, Psych Hospital"/>
    <s v="No"/>
  </r>
  <r>
    <s v="KINGWOOD PINES HOSPITAL"/>
    <n v="8186"/>
    <s v="454103"/>
    <s v="02/28/2025"/>
    <s v="09/22/2011"/>
    <s v="2001 LADBROOK DRIVE"/>
    <s v="KINGWOOD"/>
    <s v="TX"/>
    <n v="77339"/>
    <x v="1"/>
    <n v="2814041001"/>
    <s v="WILLIAMS, KRISTIN"/>
    <s v="2001 LADBROOK DRIVE"/>
    <s v="KINGWOOD"/>
    <s v="TX"/>
    <n v="77339"/>
    <s v="Chemical Dependency In Patient, Emergency Treatment, For Profit, Joint Commission, Lab Services, Mental Health Services, Psych Hospital"/>
    <m/>
    <m/>
    <m/>
    <m/>
    <m/>
    <m/>
    <m/>
    <n v="116"/>
    <m/>
    <m/>
    <m/>
    <m/>
    <m/>
    <m/>
    <s v="Chemical Dependency In Patient, Emergency Treatment, "/>
    <s v=", Joint Commission, Lab Services, Mental Health Services, Psych Hospital"/>
    <s v="No"/>
  </r>
  <r>
    <s v="LAUREL RIDGE TREATMENT CENTER"/>
    <n v="723"/>
    <s v="454060"/>
    <s v="03/31/2024"/>
    <s v="11/03/2011"/>
    <s v="17720 CORPORATE WOODS DRIVE"/>
    <s v="SAN ANTONIO"/>
    <s v="TX"/>
    <n v="78259"/>
    <x v="17"/>
    <n v="2104919400"/>
    <s v="CUELLAR, JACOB"/>
    <s v="17720 CORPORATE WOODS DRIVE"/>
    <s v="SAN ANTONIO"/>
    <s v="TX"/>
    <n v="78259"/>
    <s v="Chemical Dependency In Patient, Emergency Treatment, For Profit, Joint Commission, Lab Services, Mental Health Services, Psych Hospital"/>
    <m/>
    <m/>
    <m/>
    <m/>
    <m/>
    <m/>
    <m/>
    <n v="208"/>
    <m/>
    <m/>
    <m/>
    <m/>
    <m/>
    <m/>
    <s v="Chemical Dependency In Patient, Emergency Treatment, "/>
    <s v=", Joint Commission, Lab Services, Mental Health Services, Psych Hospital"/>
    <s v="No"/>
  </r>
  <r>
    <s v="LONE STAR BEHAVIORAL HEALTH CYPRESS"/>
    <n v="100114"/>
    <s v="454118"/>
    <s v="11/30/2023"/>
    <s v="01/19/2012"/>
    <s v="16303 GRANT ROAD"/>
    <s v="CYPRESS"/>
    <s v="TX"/>
    <n v="77429"/>
    <x v="1"/>
    <n v="2815166186"/>
    <s v="INGRAM, NATHAM"/>
    <s v="16303 GRANT ROAD"/>
    <s v="CYPRESS"/>
    <s v="TX"/>
    <n v="77429"/>
    <s v="Emergency Treatment, For Profit, Joint Commission, Lab Services, Mental Health Services, Psych Hospital"/>
    <m/>
    <m/>
    <m/>
    <m/>
    <m/>
    <m/>
    <m/>
    <n v="24"/>
    <m/>
    <m/>
    <m/>
    <m/>
    <m/>
    <m/>
    <s v="Emergency Treatment, "/>
    <s v=", Joint Commission, Lab Services, Mental Health Services, Psych Hospital"/>
    <s v="No"/>
  </r>
  <r>
    <s v="MEDICAL BEHAVIORAL HOSPITAL OF CLEAR LAKE"/>
    <n v="100534"/>
    <s v="454151"/>
    <s v="11/30/2024"/>
    <s v="04/18/2012"/>
    <s v="16850 BUCCANEER LANE"/>
    <s v="HOUSTON"/>
    <s v="TX"/>
    <n v="77058"/>
    <x v="1"/>
    <n v="2816063517"/>
    <s v="SANTONI, STEPHANIE"/>
    <s v="16850 BUCCANEER LANE"/>
    <s v="HOUSTON"/>
    <s v="TX"/>
    <n v="77058"/>
    <s v="Emergency Treatment, For Profit, Joint Commission, Lab Services, Mental Health Services, Psych Hospital"/>
    <m/>
    <m/>
    <m/>
    <m/>
    <m/>
    <m/>
    <m/>
    <n v="92"/>
    <m/>
    <m/>
    <m/>
    <m/>
    <m/>
    <m/>
    <s v="Emergency Treatment, "/>
    <s v=", Joint Commission, Lab Services, Mental Health Services, Psych Hospital"/>
    <s v="No"/>
  </r>
  <r>
    <s v="MEDICAL CITY GREEN OAKS HOSPITAL"/>
    <n v="766"/>
    <s v="454094"/>
    <s v="12/31/2023"/>
    <s v="02/04/2013"/>
    <s v="7808 CLODUS FIELDS DRIVE"/>
    <s v="DALLAS"/>
    <s v="TX"/>
    <n v="75251"/>
    <x v="2"/>
    <n v="9729919504"/>
    <s v="KARLIX, KRYSLA"/>
    <s v="7808 CLODUS FIELDS DRIVE"/>
    <s v="DALLAS"/>
    <s v="TX"/>
    <n v="75251"/>
    <s v="Chemical Dependency In Patient, Emergency Treatment, For Profit, Joint Commission, Lab Services, Mental Health Services, Psych Hospital"/>
    <m/>
    <m/>
    <m/>
    <m/>
    <m/>
    <m/>
    <m/>
    <n v="124"/>
    <m/>
    <m/>
    <m/>
    <m/>
    <m/>
    <m/>
    <s v="Chemical Dependency In Patient, Emergency Treatment, "/>
    <s v=", Joint Commission, Lab Services, Mental Health Services, Psych Hospital"/>
    <s v="No"/>
  </r>
  <r>
    <s v="MESA SPRINGS"/>
    <n v="100231"/>
    <s v="454124"/>
    <s v="01/31/2024"/>
    <s v="05/29/2013"/>
    <s v="5560 MESA SPRINGS DRIVE"/>
    <s v="FORT WORTH"/>
    <s v="TX"/>
    <n v="76123"/>
    <x v="19"/>
    <n v="8172924600"/>
    <s v="SCHMIDT, BARBARA"/>
    <s v="5560 MESA SPRINGS DRIVE"/>
    <s v="FORT WORTH"/>
    <s v="TX"/>
    <n v="76123"/>
    <s v="Chemical Dependency In Patient, Emergency Treatment, For Profit, Lab Services, Mental Health Services, Psych Hospital"/>
    <m/>
    <m/>
    <m/>
    <m/>
    <m/>
    <m/>
    <m/>
    <n v="72"/>
    <m/>
    <m/>
    <m/>
    <m/>
    <m/>
    <m/>
    <s v="Chemical Dependency In Patient, Emergency Treatment, "/>
    <s v=", Lab Services, Mental Health Services, Psych Hospital"/>
    <s v="No"/>
  </r>
  <r>
    <s v="MILLWOOD HOSPITAL"/>
    <n v="765"/>
    <s v="454012"/>
    <s v="05/31/2024"/>
    <s v="11/12/2013"/>
    <s v="1011 NORTH COOPER STREET"/>
    <s v="ARLINGTON"/>
    <s v="TX"/>
    <n v="76011"/>
    <x v="19"/>
    <n v="8174042287"/>
    <s v="FOUCH, LOREN"/>
    <s v="1011 NORTH COOPER STREET"/>
    <s v="ARLINGTON"/>
    <s v="TX"/>
    <n v="76011"/>
    <s v="Chemical Dependency In Patient, Emergency Treatment, For Profit, Lab Services, Mental Health Services, Psych Hospital"/>
    <m/>
    <m/>
    <m/>
    <m/>
    <m/>
    <m/>
    <m/>
    <n v="134"/>
    <m/>
    <m/>
    <m/>
    <m/>
    <m/>
    <m/>
    <s v="Chemical Dependency In Patient, Emergency Treatment, "/>
    <s v=", Lab Services, Mental Health Services, Psych Hospital"/>
    <s v="No"/>
  </r>
  <r>
    <s v="MISSION RESILIENCY AT LAUREL RIDGE TREATMENT CENTER"/>
    <n v="723"/>
    <s v="454060"/>
    <s v="03/31/2024"/>
    <s v="01/02/2014"/>
    <s v="17903 CORPORATE WOODS DRIVE"/>
    <s v="SAN ANTONIO"/>
    <s v="TX"/>
    <n v="78259"/>
    <x v="17"/>
    <n v="2104919400"/>
    <s v="CUELLAR, JACOB"/>
    <s v="17720 CORPORATE WOODS DRIVE"/>
    <s v="SAN ANTONIO"/>
    <s v="TX"/>
    <n v="78259"/>
    <s v="Chemical Dependency In Patient, Emergency Treatment, For Profit, Joint Commission, Lab Services, Mental Health Services, Multi-Location, Psych Hospital"/>
    <m/>
    <m/>
    <m/>
    <m/>
    <m/>
    <m/>
    <m/>
    <n v="80"/>
    <m/>
    <m/>
    <m/>
    <m/>
    <m/>
    <m/>
    <s v="Chemical Dependency In Patient, Emergency Treatment, "/>
    <s v=", Joint Commission, Lab Services, Mental Health Services, Multi-Location, Psych Hospital"/>
    <s v="No"/>
  </r>
  <r>
    <s v="MONTGOMERY COUNTY MENTAL HEALTH TREATMENT FACILITY"/>
    <n v="100087"/>
    <n v="0"/>
    <s v="02/28/2025"/>
    <s v="01/03/2014"/>
    <s v="700 HILBIG ROAD"/>
    <s v="CONROE"/>
    <s v="TX"/>
    <n v="77301"/>
    <x v="13"/>
    <n v="9365224200"/>
    <s v="KEOUGH, MARK"/>
    <s v="700 HILBIG ROAD"/>
    <s v="CONROE"/>
    <s v="TX"/>
    <n v="77301"/>
    <s v="Chemical Dependency In Patient, Emergency Treatment, Joint Commission, Lab Services, Mental Health Services, Non Profit, Psych Hospital"/>
    <m/>
    <m/>
    <m/>
    <m/>
    <m/>
    <m/>
    <m/>
    <n v="100"/>
    <m/>
    <m/>
    <m/>
    <m/>
    <m/>
    <m/>
    <s v="Chemical Dependency In Patient, Emergency Treatment, Joint Commission, Lab Services, Mental Health Services, Non Profit, Psych Hospital"/>
    <m/>
    <s v="Yes"/>
  </r>
  <r>
    <s v="OCEANS BEHAVIORAL HOSPITAL OF ABILENE"/>
    <n v="100212"/>
    <s v="454122"/>
    <s v="09/30/2025"/>
    <s v="02/18/2014"/>
    <s v="4225 WOODS PLACE"/>
    <s v="ABILENE"/>
    <s v="TX"/>
    <n v="79602"/>
    <x v="65"/>
    <n v="3256986600"/>
    <s v="TARANTINO, LAURA"/>
    <s v="3905 HEDGCOXE RD UNIT 250249"/>
    <s v="PLANO"/>
    <s v="TX"/>
    <n v="75025"/>
    <s v="Chemical Dependency In Patient, Emergency Treatment, For Profit, Joint Commission, Lab Services, Mental Health Services, Psych Hospital"/>
    <m/>
    <m/>
    <m/>
    <m/>
    <m/>
    <m/>
    <m/>
    <n v="92"/>
    <m/>
    <m/>
    <m/>
    <m/>
    <m/>
    <m/>
    <s v="Chemical Dependency In Patient, Emergency Treatment, "/>
    <s v=", Joint Commission, Lab Services, Mental Health Services, Psych Hospital"/>
    <s v="No"/>
  </r>
  <r>
    <s v="OCEANS BEHAVIORAL HOSPITAL OF AMARILLO"/>
    <n v="100536"/>
    <s v="454154"/>
    <s v="12/31/2024"/>
    <s v="05/01/2014"/>
    <s v="7501 WALLACE BLVD STE 200"/>
    <s v="AMARILLO"/>
    <s v="TX"/>
    <n v="79124"/>
    <x v="28"/>
    <n v="8063102205"/>
    <s v="TARANTINO, LAURA"/>
    <s v="3905 HEDGCOXE ROAD UNIT 250249"/>
    <s v="PLANO"/>
    <s v="TX"/>
    <n v="75025"/>
    <s v="Emergency Treatment, For Profit, Hospital within a Hospital, Joint Commission, Lab Services, Mental Health Services, Psych Hospital"/>
    <m/>
    <m/>
    <m/>
    <m/>
    <m/>
    <m/>
    <m/>
    <n v="28"/>
    <m/>
    <m/>
    <m/>
    <m/>
    <m/>
    <m/>
    <s v="Emergency Treatment, "/>
    <s v=", Hospital within a Hospital, Joint Commission, Lab Services, Mental Health Services, Psych Hospital"/>
    <s v="No"/>
  </r>
  <r>
    <s v="OCEANS BEHAVIORAL HOSPITAL OF CORPUS CHRISTI"/>
    <n v="100568"/>
    <n v="0"/>
    <s v="09/30/2024"/>
    <s v="04/30/2014"/>
    <s v="600 ELIZABETH ST 5 EAST"/>
    <s v="CORPUS CHRISTI"/>
    <s v="TX"/>
    <n v="78404"/>
    <x v="51"/>
    <n v="3613718933"/>
    <s v="TARANTINO, LAURA"/>
    <s v="3905 HEDGCOXE RD UNIT 250249"/>
    <s v="PLANO"/>
    <s v="TX"/>
    <n v="75025"/>
    <s v="Emergency Treatment, For Profit, Hospital within a Hospital, Lab Services, Mental Health Services, Psych Hospital"/>
    <m/>
    <m/>
    <m/>
    <m/>
    <m/>
    <m/>
    <m/>
    <n v="42"/>
    <m/>
    <m/>
    <m/>
    <m/>
    <m/>
    <m/>
    <s v="Emergency Treatment, "/>
    <s v=", Hospital within a Hospital, Lab Services, Mental Health Services, Psych Hospital"/>
    <s v="No"/>
  </r>
  <r>
    <s v="OCEANS BEHAVIORAL HOSPITAL OF KATY"/>
    <n v="100289"/>
    <s v="454136"/>
    <s v="02/28/2025"/>
    <s v="11/20/2014"/>
    <s v="455 PARK GROVE LANE"/>
    <s v="KATY"/>
    <s v="TX"/>
    <n v="77450"/>
    <x v="1"/>
    <n v="2814928888"/>
    <s v="TARANTINO, LAURA F"/>
    <s v="3905 HEDGCOXE RD UNIT 250249"/>
    <s v="PLANO"/>
    <s v="TX"/>
    <n v="75025"/>
    <s v="Emergency Treatment, For Profit, Joint Commission, Lab Services, Mental Health Services, Psych Hospital"/>
    <m/>
    <m/>
    <m/>
    <m/>
    <m/>
    <m/>
    <m/>
    <n v="48"/>
    <m/>
    <m/>
    <m/>
    <m/>
    <m/>
    <m/>
    <s v="Emergency Treatment, "/>
    <s v=", Joint Commission, Lab Services, Mental Health Services, Psych Hospital"/>
    <s v="No"/>
  </r>
  <r>
    <s v="OCEANS BEHAVIORAL HOSPITAL OF LONGVIEW"/>
    <n v="100106"/>
    <s v="454117"/>
    <s v="09/30/2025"/>
    <s v="09/26/2014"/>
    <s v="615 CLINIC DRIVE"/>
    <s v="LONGVIEW"/>
    <s v="TX"/>
    <n v="75605"/>
    <x v="42"/>
    <n v="9032123105"/>
    <s v="TARANTINO, LAURA"/>
    <s v="3905 HEDGCOXE RD UNIT 250249"/>
    <s v="PLANO"/>
    <s v="TX"/>
    <n v="75025"/>
    <s v="Chemical Dependency In Patient, Emergency Treatment, For Profit, Joint Commission, Lab Services, Mental Health Services, Psych Hospital"/>
    <m/>
    <m/>
    <m/>
    <m/>
    <m/>
    <m/>
    <m/>
    <n v="24"/>
    <m/>
    <m/>
    <m/>
    <m/>
    <m/>
    <m/>
    <s v="Chemical Dependency In Patient, Emergency Treatment, "/>
    <s v=", Joint Commission, Lab Services, Mental Health Services, Psych Hospital"/>
    <s v="No"/>
  </r>
  <r>
    <s v="OCEANS BEHAVIORAL HOSPITAL OF LUBBOCK"/>
    <n v="100573"/>
    <n v="0"/>
    <s v="01/31/2025"/>
    <s v="10/09/2014"/>
    <s v="4202 PRINCETON STREET"/>
    <s v="LUBBOCK"/>
    <s v="TX"/>
    <n v="79415"/>
    <x v="69"/>
    <n v="8065161190"/>
    <s v="TARANTINO, LAURA"/>
    <s v="3905 HEDGCOXE RD UNIT 250249"/>
    <s v="PLANO"/>
    <s v="TX"/>
    <n v="75025"/>
    <s v="Emergency Treatment, For Profit, Lab Services, Mental Health Services, Psych Hospital"/>
    <m/>
    <m/>
    <m/>
    <m/>
    <m/>
    <m/>
    <m/>
    <n v="32"/>
    <m/>
    <m/>
    <m/>
    <m/>
    <m/>
    <m/>
    <s v="Emergency Treatment, "/>
    <s v=", Lab Services, Mental Health Services, Psych Hospital"/>
    <s v="No"/>
  </r>
  <r>
    <s v="OCEANS BEHAVIORAL HOSPITAL OF LUFKIN"/>
    <n v="100233"/>
    <s v="454123"/>
    <s v="01/31/2024"/>
    <s v="02/25/2015"/>
    <s v="302 GOBBLERS KNOB RD"/>
    <s v="LUFKIN"/>
    <s v="TX"/>
    <n v="75904"/>
    <x v="39"/>
    <n v="9366322276"/>
    <s v="TARANTINO, LAURA"/>
    <s v="3905 HEDGCOXE RD UNIT 250249"/>
    <s v="PLANO"/>
    <s v="TX"/>
    <n v="75025"/>
    <s v="Emergency Treatment, For Profit, Joint Commission, Lab Services, Mental Health Services, Psych Hospital"/>
    <m/>
    <m/>
    <m/>
    <m/>
    <m/>
    <m/>
    <m/>
    <n v="24"/>
    <m/>
    <m/>
    <m/>
    <m/>
    <m/>
    <m/>
    <s v="Emergency Treatment, "/>
    <s v=", Joint Commission, Lab Services, Mental Health Services, Psych Hospital"/>
    <s v="No"/>
  </r>
  <r>
    <s v="OCEANS BEHAVIORAL HOSPITAL OF PASADENA"/>
    <n v="100459"/>
    <s v="454147"/>
    <s v="01/31/2025"/>
    <s v="02/11/2015"/>
    <s v="4001 PRESTON AVENUE STE 150"/>
    <s v="PASADENA"/>
    <s v="TX"/>
    <n v="77505"/>
    <x v="1"/>
    <n v="8328214982"/>
    <s v="TARANTINO, LAURA F"/>
    <s v="3905 HEDGCOXE RD UNIT 250249"/>
    <s v="PLANO"/>
    <s v="TX"/>
    <n v="75025"/>
    <s v="Emergency Treatment, For Profit, Joint Commission, Lab Services, Mental Health Services, Psych Hospital"/>
    <m/>
    <m/>
    <m/>
    <m/>
    <m/>
    <m/>
    <m/>
    <n v="30"/>
    <m/>
    <m/>
    <m/>
    <m/>
    <m/>
    <m/>
    <s v="Emergency Treatment, "/>
    <s v=", Joint Commission, Lab Services, Mental Health Services, Psych Hospital"/>
    <s v="No"/>
  </r>
  <r>
    <s v="OCEANS BEHAVIORAL HOSPITAL OF THE PERMIAN BASIN"/>
    <n v="100183"/>
    <s v="454110"/>
    <s v="02/28/2025"/>
    <s v="01/13/2016"/>
    <s v="3300 SOUTH F.M. 1788"/>
    <s v="MIDLAND"/>
    <s v="TX"/>
    <n v="79706"/>
    <x v="85"/>
    <n v="4325615915"/>
    <s v="TARANTINO, LAURA"/>
    <s v="3905 HEDGCOXE RD UNIT 250249"/>
    <s v="PLANO"/>
    <s v="TX"/>
    <n v="75025"/>
    <s v="Emergency Treatment, For Profit, Joint Commission, Lab Services, Mental Health Services, Pending Action, Psych Hospital"/>
    <m/>
    <m/>
    <m/>
    <m/>
    <m/>
    <m/>
    <m/>
    <n v="64"/>
    <m/>
    <m/>
    <m/>
    <m/>
    <m/>
    <m/>
    <s v="Emergency Treatment, "/>
    <s v=", Joint Commission, Lab Services, Mental Health Services, Pending Action, Psych Hospital"/>
    <s v="No"/>
  </r>
  <r>
    <s v="OCEANS BEHAVIORAL HOSPITAL OF WACO"/>
    <n v="100510"/>
    <s v="454150"/>
    <s v="02/29/2024"/>
    <s v="08/02/2016"/>
    <s v="5931 CROSSLAKE PARKWAY"/>
    <s v="WACO"/>
    <s v="TX"/>
    <n v="76712"/>
    <x v="7"/>
    <n v="2548704874"/>
    <s v="THIND, KULRAJ"/>
    <s v="3905 HEDGCOXE RD UNIT 250249"/>
    <s v="PLANO"/>
    <s v="TX"/>
    <n v="75025"/>
    <s v="Emergency Treatment, For Profit, Lab Services, Mental Health Services, Psych Hospital"/>
    <m/>
    <m/>
    <m/>
    <m/>
    <m/>
    <m/>
    <m/>
    <n v="48"/>
    <m/>
    <m/>
    <m/>
    <m/>
    <m/>
    <m/>
    <s v="Emergency Treatment, "/>
    <s v=", Lab Services, Mental Health Services, Psych Hospital"/>
    <s v="No"/>
  </r>
  <r>
    <s v="PALMS BEHAVIORAL HEALTH"/>
    <n v="100364"/>
    <s v="454141"/>
    <s v="08/31/2024"/>
    <s v="10/18/2016"/>
    <s v="613 VICTORIA LANE"/>
    <s v="HARLINGEN"/>
    <s v="TX"/>
    <n v="78550"/>
    <x v="78"/>
    <n v="9563652600"/>
    <s v="TURNER, BRENT"/>
    <s v="613 VICTORIA LANE"/>
    <s v="HARLINGEN"/>
    <s v="TX"/>
    <n v="78550"/>
    <s v="Chemical Dependency In Patient, Emergency Treatment, For Profit, Lab Services, Mental Health Services, Psych Hospital"/>
    <m/>
    <m/>
    <m/>
    <m/>
    <m/>
    <m/>
    <m/>
    <n v="94"/>
    <m/>
    <m/>
    <m/>
    <m/>
    <m/>
    <m/>
    <s v="Chemical Dependency In Patient, Emergency Treatment, "/>
    <s v=", Lab Services, Mental Health Services, Psych Hospital"/>
    <s v="No"/>
  </r>
  <r>
    <s v="PERIMETER BEHAVIORAL HOSPITAL OF ARLINGTON"/>
    <n v="100471"/>
    <s v="454148"/>
    <s v="08/31/2025"/>
    <s v="11/30/2016"/>
    <s v="7000 US HIGHWAY 287"/>
    <s v="ARLINGTON"/>
    <s v="TX"/>
    <n v="76001"/>
    <x v="19"/>
    <n v="8176626341"/>
    <s v="SCHMIDT, BARBARA"/>
    <s v="7000 US HIGHWAY 287"/>
    <s v="ARLINGTON"/>
    <s v="TX"/>
    <n v="76001"/>
    <s v="Chemical Dependency In Patient, Emergency Treatment, For Profit, Joint Commission, Lab Services, Mental Health Services, Psych Hospital"/>
    <m/>
    <m/>
    <m/>
    <m/>
    <m/>
    <m/>
    <m/>
    <n v="116"/>
    <m/>
    <m/>
    <m/>
    <m/>
    <m/>
    <m/>
    <s v="Chemical Dependency In Patient, Emergency Treatment, "/>
    <s v=", Joint Commission, Lab Services, Mental Health Services, Psych Hospital"/>
    <s v="No"/>
  </r>
  <r>
    <s v="PERIMETER BEHAVIORAL HOSPITAL OF DALLAS"/>
    <n v="100487"/>
    <s v="454149"/>
    <s v="10/31/2023"/>
    <s v="10/01/2017"/>
    <s v="2696 WEST WALNUT STREET"/>
    <s v="GARLAND"/>
    <s v="TX"/>
    <n v="75042"/>
    <x v="2"/>
    <n v="9723705517"/>
    <s v="SOMERS, SUSAN"/>
    <s v="2696 WEST WALNUT STREET"/>
    <s v="GARLAND"/>
    <s v="TX"/>
    <n v="75042"/>
    <s v="Emergency Treatment, For Profit, Lab Services, Mental Health Services, Psych Hospital"/>
    <m/>
    <m/>
    <m/>
    <m/>
    <m/>
    <m/>
    <m/>
    <n v="100"/>
    <m/>
    <m/>
    <m/>
    <m/>
    <m/>
    <m/>
    <s v="Emergency Treatment, "/>
    <s v=", Lab Services, Mental Health Services, Psych Hospital"/>
    <s v="No"/>
  </r>
  <r>
    <s v="RED RIVER HOSPITAL"/>
    <n v="8749"/>
    <s v="454018"/>
    <s v="12/31/2024"/>
    <s v="10/01/2017"/>
    <s v="1500 - 1505 8TH STREET"/>
    <s v="WICHITA FALLS"/>
    <s v="TX"/>
    <n v="76301"/>
    <x v="83"/>
    <n v="9403223171"/>
    <s v="ALVAREZ, MARIE"/>
    <s v="1505 8TH STREET"/>
    <s v="WICHITA FALLS"/>
    <s v="TX"/>
    <n v="76301"/>
    <s v="Chemical Dependency In Patient, Emergency Treatment, For Profit, Joint Commission, Lab Services, Mental Health Services, Psych Hospital"/>
    <m/>
    <m/>
    <m/>
    <m/>
    <m/>
    <m/>
    <m/>
    <n v="96"/>
    <m/>
    <m/>
    <m/>
    <m/>
    <m/>
    <m/>
    <s v="Chemical Dependency In Patient, Emergency Treatment, "/>
    <s v=", Joint Commission, Lab Services, Mental Health Services, Psych Hospital"/>
    <s v="No"/>
  </r>
  <r>
    <s v="RIO VISTA BEHAVIORAL HEALTH"/>
    <n v="100456"/>
    <s v="454146"/>
    <s v="01/31/2025"/>
    <s v="05/03/2018"/>
    <s v="1390 NORTHWESTERN DRIVE"/>
    <s v="EL PASO"/>
    <s v="TX"/>
    <n v="79912"/>
    <x v="77"/>
    <n v="9152094513"/>
    <s v="ALVAREZ, MARIE"/>
    <s v="1390 NORTHWESTERN DRIVE"/>
    <s v="EL PASO"/>
    <s v="TX"/>
    <n v="79912"/>
    <s v="Chemical Dependency In Patient, Emergency Treatment, For Profit, Joint Commission, Lab Services, Mental Health Services, Psych Hospital"/>
    <m/>
    <m/>
    <m/>
    <m/>
    <m/>
    <m/>
    <m/>
    <n v="132"/>
    <m/>
    <m/>
    <m/>
    <m/>
    <m/>
    <m/>
    <s v="Chemical Dependency In Patient, Emergency Treatment, "/>
    <s v=", Joint Commission, Lab Services, Mental Health Services, Psych Hospital"/>
    <s v="No"/>
  </r>
  <r>
    <s v="RIVER CREST HOSPITAL"/>
    <n v="747"/>
    <s v="454064"/>
    <s v="12/31/2024"/>
    <s v="01/31/2019"/>
    <s v="1636 HUNTERS GLEN ROAD"/>
    <s v="SAN ANGELO"/>
    <s v="TX"/>
    <n v="76901"/>
    <x v="157"/>
    <n v="3259495722"/>
    <s v="SOMERS, SUSAN"/>
    <s v="1636 HUNTERS GLEN ROAD"/>
    <s v="SAN ANGELO"/>
    <s v="TX"/>
    <n v="76901"/>
    <s v="Chemical Dependency In Patient, Emergency Treatment, For Profit, Joint Commission, Lab Services, Mental Health Services, Pending Action, Psych Hospital"/>
    <m/>
    <m/>
    <m/>
    <m/>
    <m/>
    <m/>
    <m/>
    <n v="80"/>
    <m/>
    <m/>
    <m/>
    <m/>
    <m/>
    <m/>
    <s v="Chemical Dependency In Patient, Emergency Treatment, "/>
    <s v=", Joint Commission, Lab Services, Mental Health Services, Pending Action, Psych Hospital"/>
    <s v="No"/>
  </r>
  <r>
    <s v="ROCK SPRINGS"/>
    <n v="100242"/>
    <s v="454127"/>
    <s v="02/29/2024"/>
    <s v="01/15/2019"/>
    <s v="700 SOUTHEAST INNER LOOP"/>
    <s v="GEORGETOWN"/>
    <s v="TX"/>
    <n v="78626"/>
    <x v="12"/>
    <n v="5128199400"/>
    <s v="PUCKETT, MARK"/>
    <s v="700 SOUTHEAST INNER LOOP"/>
    <s v="GEORGETOWN"/>
    <s v="TX"/>
    <n v="78626"/>
    <s v="Chemical Dependency In Patient, Emergency Treatment, For Profit, Lab Services, Mental Health Services, Psych Hospital"/>
    <m/>
    <m/>
    <m/>
    <m/>
    <m/>
    <m/>
    <m/>
    <n v="72"/>
    <m/>
    <m/>
    <m/>
    <m/>
    <m/>
    <m/>
    <s v="Chemical Dependency In Patient, Emergency Treatment, "/>
    <s v=", Lab Services, Mental Health Services, Psych Hospital"/>
    <s v="No"/>
  </r>
  <r>
    <s v="SAN ANTONIO BEHAVIORAL HEALTHCARE HOSPITAL, LLC"/>
    <n v="100256"/>
    <s v="454132"/>
    <s v="04/30/2024"/>
    <s v="10/04/2019"/>
    <s v="8550 HUEBNER ROAD"/>
    <s v="SAN ANTONIO"/>
    <s v="TX"/>
    <n v="78240"/>
    <x v="17"/>
    <n v="2105415300"/>
    <s v="ARABIT, ALEEN"/>
    <s v="8550 HUEBNER ROAD"/>
    <s v="SAN ANTONIO"/>
    <s v="TX"/>
    <n v="78240"/>
    <s v="Chemical Dependency In Patient, Emergency Treatment, For Profit, Joint Commission, Lab Services, Mental Health Services, Psych Hospital"/>
    <m/>
    <m/>
    <m/>
    <m/>
    <m/>
    <m/>
    <m/>
    <n v="198"/>
    <m/>
    <m/>
    <m/>
    <m/>
    <m/>
    <m/>
    <s v="Chemical Dependency In Patient, Emergency Treatment, "/>
    <s v=", Joint Commission, Lab Services, Mental Health Services, Psych Hospital"/>
    <s v="No"/>
  </r>
  <r>
    <s v="SUN BEHAVIORAL HOUSTON"/>
    <n v="100337"/>
    <s v="454139"/>
    <s v="01/31/2024"/>
    <s v="08/21/2019"/>
    <s v="7601 FANNIN"/>
    <s v="HOUSTON"/>
    <s v="TX"/>
    <n v="77054"/>
    <x v="1"/>
    <n v="7137962273"/>
    <s v="FRANCOIS, BRENNAN"/>
    <s v="7601 FANNIN"/>
    <s v="HOUSTON"/>
    <s v="TX"/>
    <n v="77054"/>
    <s v="Chemical Dependency In Patient, Emergency Treatment, For Profit, Lab Services, Mental Health Services, Psych Hospital"/>
    <m/>
    <m/>
    <m/>
    <m/>
    <m/>
    <m/>
    <m/>
    <n v="148"/>
    <m/>
    <m/>
    <m/>
    <m/>
    <m/>
    <m/>
    <s v="Chemical Dependency In Patient, Emergency Treatment, "/>
    <s v=", Lab Services, Mental Health Services, Psych Hospital"/>
    <s v="No"/>
  </r>
  <r>
    <s v="SUNRISE CANYON"/>
    <n v="804"/>
    <s v="454093"/>
    <s v="03/31/2025"/>
    <s v="02/18/2020"/>
    <s v="1950 ASPEN AVENUE"/>
    <s v="LUBBOCK"/>
    <s v="TX"/>
    <n v="79423"/>
    <x v="69"/>
    <n v="8067401400"/>
    <s v="LAWSON, BETH"/>
    <s v="PO BOX 2828"/>
    <s v="LUBBOCK"/>
    <s v="TX"/>
    <n v="79408"/>
    <s v="Emergency Treatment, Joint Commission, Lab Services, Mental Health Services, Non Profit, Psych Hospital"/>
    <m/>
    <m/>
    <m/>
    <m/>
    <m/>
    <m/>
    <m/>
    <n v="30"/>
    <m/>
    <m/>
    <m/>
    <m/>
    <m/>
    <m/>
    <s v="Emergency Treatment, Joint Commission, Lab Services, Mental Health Services, Non Profit, Psych Hospital"/>
    <m/>
    <s v="Yes"/>
  </r>
  <r>
    <s v="TEXAS HEALTH SEAY BEHAVIORAL HEALTH HOSPITAL"/>
    <n v="100405"/>
    <s v="450771"/>
    <s v="09/30/2025"/>
    <s v="01/27/2020"/>
    <s v="6110 WEST PARKER ROAD"/>
    <s v="PLANO"/>
    <s v="TX"/>
    <n v="75093"/>
    <x v="20"/>
    <n v="9729818301"/>
    <s v="HAY, FRASER"/>
    <s v="6110 WEST PARKER ROAD"/>
    <s v="PLANO"/>
    <s v="TX"/>
    <n v="75093"/>
    <s v="Chemical Dependency In Patient, Emergency Treatment, Joint Commission, Lab Services, Mental Health Services, Non Profit, Psych Hospital"/>
    <m/>
    <m/>
    <m/>
    <m/>
    <m/>
    <m/>
    <m/>
    <n v="48"/>
    <m/>
    <m/>
    <m/>
    <m/>
    <m/>
    <m/>
    <s v="Chemical Dependency In Patient, Emergency Treatment, Joint Commission, Lab Services, Mental Health Services, Non Profit, Psych Hospital"/>
    <m/>
    <s v="Yes"/>
  </r>
  <r>
    <s v="TEXAS HEALTH SPRINGWOOD BEHAVIORAL HEALTH HOSPITAL"/>
    <n v="100404"/>
    <s v="450639"/>
    <s v="09/30/2025"/>
    <s v="09/28/2020"/>
    <s v="2717 TIBBETS DRIVE"/>
    <s v="BEDFORD"/>
    <s v="TX"/>
    <n v="76022"/>
    <x v="19"/>
    <n v="8178487771"/>
    <s v="SHELTON, JARED"/>
    <s v="2717 TIBBETS DRIVE ATTN: ADMINISTRATOR"/>
    <s v="BEDFORD"/>
    <s v="TX"/>
    <n v="76022"/>
    <s v="Chemical Dependency In Patient, Emergency Treatment, Joint Commission, Lab Services, Mental Health Services, Non Profit, Psych Hospital"/>
    <m/>
    <m/>
    <m/>
    <m/>
    <m/>
    <m/>
    <m/>
    <n v="70"/>
    <m/>
    <m/>
    <m/>
    <m/>
    <m/>
    <m/>
    <s v="Chemical Dependency In Patient, Emergency Treatment, Joint Commission, Lab Services, Mental Health Services, Non Profit, Psych Hospital"/>
    <m/>
    <s v="Yes"/>
  </r>
  <r>
    <s v="TEXAS NEUROREHAB CENTER"/>
    <n v="739"/>
    <n v="0"/>
    <s v="10/31/2024"/>
    <s v="06/16/2020"/>
    <s v="1106 WEST DITTMAR BUILDING 15"/>
    <s v="AUSTIN"/>
    <s v="TX"/>
    <n v="78745"/>
    <x v="6"/>
    <n v="5124444835"/>
    <s v="PRETTYMAN, ED"/>
    <s v="PO BOX 150459"/>
    <s v="AUSTIN"/>
    <s v="TX"/>
    <n v="78715"/>
    <s v="Emergency Treatment, For Profit, Joint Commission, Lab Services, Mental Health Services, Psych Hospital"/>
    <m/>
    <m/>
    <m/>
    <m/>
    <m/>
    <m/>
    <m/>
    <n v="32"/>
    <m/>
    <m/>
    <m/>
    <m/>
    <m/>
    <m/>
    <s v="Emergency Treatment, "/>
    <s v=", Joint Commission, Lab Services, Mental Health Services, Psych Hospital"/>
    <s v="No"/>
  </r>
  <r>
    <s v="THE MENNINGER CLINIC"/>
    <n v="100144"/>
    <n v="0"/>
    <s v="04/30/2024"/>
    <s v="07/01/2020"/>
    <s v="12301 MAIN"/>
    <s v="HOUSTON"/>
    <s v="TX"/>
    <n v="77035"/>
    <x v="1"/>
    <n v="7132755000"/>
    <s v="COLOMBO, ARMANDO"/>
    <s v="12301 MAIN"/>
    <s v="HOUSTON"/>
    <s v="TX"/>
    <n v="77035"/>
    <s v="Chemical Dependency In Patient, Emergency Treatment, Joint Commission, Lab Services, Mental Health Services, Non Profit, Pending Action, Psych Hospital"/>
    <m/>
    <m/>
    <m/>
    <m/>
    <m/>
    <m/>
    <m/>
    <n v="120"/>
    <m/>
    <m/>
    <m/>
    <m/>
    <m/>
    <m/>
    <s v="Chemical Dependency In Patient, Emergency Treatment, Joint Commission, Lab Services, Mental Health Services, Non Profit, Pending Action, Psych Hospital"/>
    <m/>
    <s v="Yes"/>
  </r>
  <r>
    <s v="UNIVERSITY BEHAVIORAL HEALTH OF DENTON"/>
    <n v="8268"/>
    <s v="454104"/>
    <s v="09/30/2025"/>
    <s v="07/01/2020"/>
    <s v="2026 WEST UNIVERSITY"/>
    <s v="DENTON"/>
    <s v="TX"/>
    <n v="76201"/>
    <x v="0"/>
    <n v="9403208100"/>
    <s v="MORRELL, JEFFERY"/>
    <s v="2026 WEST UNIVERSITY"/>
    <s v="DENTON"/>
    <s v="TX"/>
    <n v="76201"/>
    <s v="Chemical Dependency In Patient, Emergency Treatment, For Profit, Joint Commission, Lab Services, Mental Health Services, Psych Hospital"/>
    <m/>
    <m/>
    <m/>
    <m/>
    <m/>
    <m/>
    <m/>
    <n v="104"/>
    <m/>
    <m/>
    <m/>
    <m/>
    <m/>
    <m/>
    <s v="Chemical Dependency In Patient, Emergency Treatment, "/>
    <s v=", Joint Commission, Lab Services, Mental Health Services, Psych Hospital"/>
    <s v="No"/>
  </r>
  <r>
    <s v="VOYAGES BEHAVIORAL HEALTH OF CONROE"/>
    <n v="100580"/>
    <n v="0"/>
    <s v="04/30/2025"/>
    <s v="10/09/2020"/>
    <s v="1317 S LOOP 336 W"/>
    <s v="CONROE"/>
    <s v="TX"/>
    <n v="77304"/>
    <x v="13"/>
    <n v="9362420409"/>
    <s v="WILFER, JAMES"/>
    <s v="1828 GOOD HOPE ROAD SUITE 102"/>
    <s v="ENOLA"/>
    <s v="PA"/>
    <n v="17025"/>
    <s v="Chemical Dependency In Patient, Emergency Treatment, For Profit, Lab Services, Mental Health Services, Psych Hospital"/>
    <m/>
    <m/>
    <m/>
    <m/>
    <m/>
    <m/>
    <m/>
    <n v="64"/>
    <m/>
    <m/>
    <m/>
    <m/>
    <m/>
    <m/>
    <s v="Chemical Dependency In Patient, Emergency Treatment, "/>
    <s v=", Lab Services, Mental Health Services, Psych Hospital"/>
    <s v="No"/>
  </r>
  <r>
    <s v="VOYAGES BEHAVIORAL HEALTH OF SUGAR LAND"/>
    <n v="100571"/>
    <n v="0"/>
    <s v="11/30/2024"/>
    <s v="11/19/2020"/>
    <s v="11931 HIGHWAY 6 SOUTH"/>
    <s v="SUGAR LAND"/>
    <s v="TX"/>
    <n v="77498"/>
    <x v="14"/>
    <n v="2818960112"/>
    <s v="PORTER, BRUCE"/>
    <s v="1828 GOOD HOPE RD"/>
    <s v="ENOLA"/>
    <s v="PA"/>
    <n v="17025"/>
    <s v="Chemical Dependency In Patient, Emergency Treatment, For Profit, Lab Services, Mental Health Services, Psych Hospital"/>
    <m/>
    <m/>
    <m/>
    <m/>
    <m/>
    <m/>
    <m/>
    <n v="60"/>
    <m/>
    <m/>
    <m/>
    <m/>
    <m/>
    <m/>
    <s v="Chemical Dependency In Patient, Emergency Treatment, "/>
    <s v=", Lab Services, Mental Health Services, Psych Hospital"/>
    <s v="No"/>
  </r>
  <r>
    <s v="WELLBRIDGE HEALTHCARE FORT WORTH"/>
    <n v="100517"/>
    <s v="454128"/>
    <s v="06/30/2024"/>
    <s v="12/29/2020"/>
    <s v="6200 OVERTON RIDGE BLVD"/>
    <s v="FORT WORTH"/>
    <s v="TX"/>
    <n v="76132"/>
    <x v="19"/>
    <n v="8173611991"/>
    <s v="RAINS, RONALD"/>
    <s v="6200 OVERTON RIDGE BLVD"/>
    <s v="FORT WORTH"/>
    <s v="TX"/>
    <n v="76132"/>
    <s v="Chemical Dependency In Patient, Emergency Treatment, For Profit, Joint Commission, Lab Services, Mental Health Services, Psych Hospital"/>
    <m/>
    <m/>
    <m/>
    <m/>
    <m/>
    <m/>
    <m/>
    <n v="48"/>
    <m/>
    <m/>
    <m/>
    <m/>
    <m/>
    <m/>
    <s v="Chemical Dependency In Patient, Emergency Treatment, "/>
    <s v=", Joint Commission, Lab Services, Mental Health Services, Psych Hospital"/>
    <s v="No"/>
  </r>
  <r>
    <s v="WELLBRIDGE HEALTHCARE GREATER DALLAS"/>
    <n v="100518"/>
    <s v="454130"/>
    <s v="06/30/2024"/>
    <s v="11/09/2022"/>
    <s v="4301 MAPLESHADE LANE"/>
    <s v="PLANO"/>
    <s v="TX"/>
    <n v="75093"/>
    <x v="20"/>
    <n v="9725965445"/>
    <s v="GILL, BRIAN"/>
    <s v="4301 MAPLESHADE LANE"/>
    <s v="PLANO"/>
    <s v="TX"/>
    <n v="75093"/>
    <s v="Chemical Dependency In Patient, Emergency Treatment, For Profit, Joint Commission, Lab Services, Mental Health Services, Psych Hospital"/>
    <m/>
    <m/>
    <m/>
    <m/>
    <m/>
    <m/>
    <m/>
    <n v="48"/>
    <m/>
    <m/>
    <m/>
    <m/>
    <m/>
    <m/>
    <s v="Chemical Dependency In Patient, Emergency Treatment, "/>
    <s v=", Joint Commission, Lab Services, Mental Health Services, Psych Hospital"/>
    <s v="No"/>
  </r>
  <r>
    <s v="WEST OAKS HOSPITAL"/>
    <n v="755"/>
    <s v="454026"/>
    <s v="08/31/2024"/>
    <s v="09/08/2022"/>
    <s v="6500 HORNWOOD DRIVE"/>
    <s v="HOUSTON"/>
    <s v="TX"/>
    <n v="77074"/>
    <x v="1"/>
    <n v="7139950909"/>
    <s v="SACRISTE, ASHLEY"/>
    <s v="6500 HORNWOOD DRIVE"/>
    <s v="HOUSTON"/>
    <s v="TX"/>
    <n v="77074"/>
    <s v="Chemical Dependency In Patient, Emergency Treatment, For Profit, Joint Commission, Lab Services, Mental Health Services, Psych Hospital"/>
    <m/>
    <m/>
    <m/>
    <m/>
    <m/>
    <m/>
    <m/>
    <n v="160"/>
    <m/>
    <m/>
    <m/>
    <m/>
    <m/>
    <m/>
    <s v="Chemical Dependency In Patient, Emergency Treatment, "/>
    <s v=", Joint Commission, Lab Services, Mental Health Services, Psych Hospital"/>
    <s v="No"/>
  </r>
  <r>
    <s v="WESTPARK SPRINGS"/>
    <n v="100270"/>
    <s v="454131"/>
    <s v="09/30/2024"/>
    <s v="01/23/2023"/>
    <s v="6902 S PEEK ROAD"/>
    <s v="RICHMOND"/>
    <s v="TX"/>
    <n v="77407"/>
    <x v="14"/>
    <n v="8325352770"/>
    <s v="DOWERS, CHRISTOPHER"/>
    <s v="6902 S PEEK ROAD"/>
    <s v="RICHMOND"/>
    <s v="TX"/>
    <n v="77407"/>
    <s v="Chemical Dependency In Patient, Emergency Treatment, For Profit, Joint Commission, Lab Services, Mental Health Services, Psych Hospital"/>
    <m/>
    <m/>
    <m/>
    <m/>
    <m/>
    <m/>
    <m/>
    <n v="72"/>
    <m/>
    <m/>
    <m/>
    <m/>
    <m/>
    <m/>
    <s v="Chemical Dependency In Patient, Emergency Treatment, "/>
    <s v=", Joint Commission, Lab Services, Mental Health Services, Psych Hospital"/>
    <s v="No"/>
  </r>
  <r>
    <s v="WOODLAND SPRINGS"/>
    <n v="100432"/>
    <s v="454131"/>
    <s v="05/31/2024"/>
    <s v="04/25/2023"/>
    <s v="15860 OLD CONROE ROAD"/>
    <s v="CONROE"/>
    <s v="TX"/>
    <n v="77384"/>
    <x v="13"/>
    <n v="9362707520"/>
    <s v="DULFER, ALISON"/>
    <s v="15860 OLD CONROE ROAD"/>
    <s v="CONROE"/>
    <s v="TX"/>
    <n v="77384"/>
    <s v="Chemical Dependency In Patient, Emergency Treatment, For Profit, Joint Commission, Lab Services, Mental Health Services, Psych Hospital"/>
    <m/>
    <m/>
    <m/>
    <m/>
    <m/>
    <m/>
    <m/>
    <n v="96"/>
    <m/>
    <m/>
    <m/>
    <m/>
    <m/>
    <m/>
    <s v="Chemical Dependency In Patient, Emergency Treatment, "/>
    <s v=", Joint Commission, Lab Services, Mental Health Services, Psych Hospital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C4A08-C662-4EB9-85B1-D2DB6B82794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190" firstHeaderRow="1" firstDataRow="1" firstDataCol="1"/>
  <pivotFields count="3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3">
        <item x="140"/>
        <item x="146"/>
        <item x="39"/>
        <item x="129"/>
        <item x="30"/>
        <item x="134"/>
        <item x="8"/>
        <item x="156"/>
        <item x="50"/>
        <item x="3"/>
        <item x="17"/>
        <item x="94"/>
        <item x="53"/>
        <item x="37"/>
        <item x="24"/>
        <item x="31"/>
        <item x="102"/>
        <item x="34"/>
        <item x="11"/>
        <item x="9"/>
        <item x="128"/>
        <item x="78"/>
        <item x="174"/>
        <item x="54"/>
        <item x="148"/>
        <item x="27"/>
        <item x="44"/>
        <item x="41"/>
        <item x="56"/>
        <item x="57"/>
        <item x="59"/>
        <item x="20"/>
        <item x="60"/>
        <item x="61"/>
        <item x="47"/>
        <item x="62"/>
        <item x="63"/>
        <item x="133"/>
        <item x="68"/>
        <item x="72"/>
        <item x="74"/>
        <item x="76"/>
        <item x="2"/>
        <item x="122"/>
        <item x="75"/>
        <item x="103"/>
        <item x="0"/>
        <item x="79"/>
        <item x="81"/>
        <item x="66"/>
        <item x="77"/>
        <item x="22"/>
        <item x="165"/>
        <item x="87"/>
        <item x="169"/>
        <item x="158"/>
        <item x="88"/>
        <item x="176"/>
        <item x="14"/>
        <item x="90"/>
        <item x="91"/>
        <item x="126"/>
        <item x="84"/>
        <item x="130"/>
        <item x="125"/>
        <item x="142"/>
        <item x="25"/>
        <item x="42"/>
        <item x="35"/>
        <item x="18"/>
        <item x="71"/>
        <item x="96"/>
        <item x="97"/>
        <item x="98"/>
        <item x="117"/>
        <item x="1"/>
        <item x="43"/>
        <item x="67"/>
        <item x="99"/>
        <item x="10"/>
        <item x="101"/>
        <item x="171"/>
        <item x="29"/>
        <item x="104"/>
        <item x="70"/>
        <item x="111"/>
        <item x="45"/>
        <item x="73"/>
        <item x="154"/>
        <item x="105"/>
        <item x="93"/>
        <item x="86"/>
        <item x="108"/>
        <item x="48"/>
        <item x="16"/>
        <item x="49"/>
        <item x="164"/>
        <item x="5"/>
        <item x="139"/>
        <item x="166"/>
        <item x="147"/>
        <item x="109"/>
        <item x="52"/>
        <item x="110"/>
        <item x="143"/>
        <item x="112"/>
        <item x="4"/>
        <item x="113"/>
        <item x="114"/>
        <item x="116"/>
        <item x="131"/>
        <item x="69"/>
        <item x="118"/>
        <item x="36"/>
        <item x="119"/>
        <item x="120"/>
        <item x="89"/>
        <item x="100"/>
        <item x="7"/>
        <item x="124"/>
        <item x="85"/>
        <item x="132"/>
        <item x="136"/>
        <item x="13"/>
        <item x="127"/>
        <item x="33"/>
        <item x="135"/>
        <item x="152"/>
        <item x="51"/>
        <item x="138"/>
        <item x="141"/>
        <item x="172"/>
        <item x="123"/>
        <item x="145"/>
        <item x="107"/>
        <item x="38"/>
        <item x="28"/>
        <item x="137"/>
        <item x="149"/>
        <item x="150"/>
        <item x="151"/>
        <item x="21"/>
        <item x="15"/>
        <item x="173"/>
        <item x="153"/>
        <item x="40"/>
        <item x="155"/>
        <item x="58"/>
        <item x="26"/>
        <item x="92"/>
        <item x="159"/>
        <item x="161"/>
        <item x="162"/>
        <item x="115"/>
        <item x="163"/>
        <item x="19"/>
        <item x="65"/>
        <item x="32"/>
        <item x="167"/>
        <item x="168"/>
        <item x="157"/>
        <item x="6"/>
        <item x="170"/>
        <item x="121"/>
        <item x="175"/>
        <item x="160"/>
        <item x="55"/>
        <item x="106"/>
        <item x="177"/>
        <item x="23"/>
        <item x="80"/>
        <item x="82"/>
        <item x="144"/>
        <item x="83"/>
        <item x="178"/>
        <item x="12"/>
        <item x="64"/>
        <item x="179"/>
        <item x="180"/>
        <item x="46"/>
        <item x="181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Items count="1">
    <i/>
  </colItems>
  <dataFields count="1">
    <dataField name="Sum of PSYCH BEDS" fld="24" baseField="0" baseItem="0"/>
  </dataFields>
  <formats count="63">
    <format dxfId="62">
      <pivotArea collapsedLevelsAreSubtotals="1" fieldPosition="0">
        <references count="1">
          <reference field="9" count="1">
            <x v="10"/>
          </reference>
        </references>
      </pivotArea>
    </format>
    <format dxfId="61">
      <pivotArea dataOnly="0" labelOnly="1" fieldPosition="0">
        <references count="1">
          <reference field="9" count="1">
            <x v="10"/>
          </reference>
        </references>
      </pivotArea>
    </format>
    <format dxfId="60">
      <pivotArea collapsedLevelsAreSubtotals="1" fieldPosition="0">
        <references count="1">
          <reference field="9" count="1">
            <x v="16"/>
          </reference>
        </references>
      </pivotArea>
    </format>
    <format dxfId="59">
      <pivotArea dataOnly="0" labelOnly="1" fieldPosition="0">
        <references count="1">
          <reference field="9" count="1">
            <x v="16"/>
          </reference>
        </references>
      </pivotArea>
    </format>
    <format dxfId="58">
      <pivotArea collapsedLevelsAreSubtotals="1" fieldPosition="0">
        <references count="1">
          <reference field="9" count="1">
            <x v="12"/>
          </reference>
        </references>
      </pivotArea>
    </format>
    <format dxfId="57">
      <pivotArea dataOnly="0" labelOnly="1" fieldPosition="0">
        <references count="1">
          <reference field="9" count="1">
            <x v="12"/>
          </reference>
        </references>
      </pivotArea>
    </format>
    <format dxfId="56">
      <pivotArea collapsedLevelsAreSubtotals="1" fieldPosition="0">
        <references count="1">
          <reference field="9" count="1">
            <x v="23"/>
          </reference>
        </references>
      </pivotArea>
    </format>
    <format dxfId="55">
      <pivotArea dataOnly="0" labelOnly="1" fieldPosition="0">
        <references count="1">
          <reference field="9" count="1">
            <x v="23"/>
          </reference>
        </references>
      </pivotArea>
    </format>
    <format dxfId="54">
      <pivotArea collapsedLevelsAreSubtotals="1" fieldPosition="0">
        <references count="1">
          <reference field="9" count="1">
            <x v="21"/>
          </reference>
        </references>
      </pivotArea>
    </format>
    <format dxfId="53">
      <pivotArea dataOnly="0" labelOnly="1" fieldPosition="0">
        <references count="1">
          <reference field="9" count="1">
            <x v="21"/>
          </reference>
        </references>
      </pivotArea>
    </format>
    <format dxfId="52">
      <pivotArea collapsedLevelsAreSubtotals="1" fieldPosition="0">
        <references count="1">
          <reference field="9" count="1">
            <x v="31"/>
          </reference>
        </references>
      </pivotArea>
    </format>
    <format dxfId="51">
      <pivotArea dataOnly="0" labelOnly="1" fieldPosition="0">
        <references count="1">
          <reference field="9" count="1">
            <x v="31"/>
          </reference>
        </references>
      </pivotArea>
    </format>
    <format dxfId="50">
      <pivotArea collapsedLevelsAreSubtotals="1" fieldPosition="0">
        <references count="1">
          <reference field="9" count="1">
            <x v="42"/>
          </reference>
        </references>
      </pivotArea>
    </format>
    <format dxfId="49">
      <pivotArea dataOnly="0" labelOnly="1" fieldPosition="0">
        <references count="1">
          <reference field="9" count="1">
            <x v="42"/>
          </reference>
        </references>
      </pivotArea>
    </format>
    <format dxfId="48">
      <pivotArea collapsedLevelsAreSubtotals="1" fieldPosition="0">
        <references count="1">
          <reference field="9" count="2">
            <x v="45"/>
            <x v="46"/>
          </reference>
        </references>
      </pivotArea>
    </format>
    <format dxfId="47">
      <pivotArea dataOnly="0" labelOnly="1" fieldPosition="0">
        <references count="1">
          <reference field="9" count="2">
            <x v="45"/>
            <x v="46"/>
          </reference>
        </references>
      </pivotArea>
    </format>
    <format dxfId="46">
      <pivotArea collapsedLevelsAreSubtotals="1" fieldPosition="0">
        <references count="1">
          <reference field="9" count="1">
            <x v="50"/>
          </reference>
        </references>
      </pivotArea>
    </format>
    <format dxfId="45">
      <pivotArea dataOnly="0" labelOnly="1" fieldPosition="0">
        <references count="1">
          <reference field="9" count="1">
            <x v="50"/>
          </reference>
        </references>
      </pivotArea>
    </format>
    <format dxfId="44">
      <pivotArea collapsedLevelsAreSubtotals="1" fieldPosition="0">
        <references count="1">
          <reference field="9" count="1">
            <x v="58"/>
          </reference>
        </references>
      </pivotArea>
    </format>
    <format dxfId="43">
      <pivotArea dataOnly="0" labelOnly="1" fieldPosition="0">
        <references count="1">
          <reference field="9" count="1">
            <x v="58"/>
          </reference>
        </references>
      </pivotArea>
    </format>
    <format dxfId="42">
      <pivotArea collapsedLevelsAreSubtotals="1" fieldPosition="0">
        <references count="1">
          <reference field="9" count="1">
            <x v="62"/>
          </reference>
        </references>
      </pivotArea>
    </format>
    <format dxfId="41">
      <pivotArea dataOnly="0" labelOnly="1" fieldPosition="0">
        <references count="1">
          <reference field="9" count="1">
            <x v="62"/>
          </reference>
        </references>
      </pivotArea>
    </format>
    <format dxfId="40">
      <pivotArea collapsedLevelsAreSubtotals="1" fieldPosition="0">
        <references count="1">
          <reference field="9" count="1">
            <x v="67"/>
          </reference>
        </references>
      </pivotArea>
    </format>
    <format dxfId="39">
      <pivotArea dataOnly="0" labelOnly="1" fieldPosition="0">
        <references count="1">
          <reference field="9" count="1">
            <x v="67"/>
          </reference>
        </references>
      </pivotArea>
    </format>
    <format dxfId="38">
      <pivotArea collapsedLevelsAreSubtotals="1" fieldPosition="0">
        <references count="1">
          <reference field="9" count="1">
            <x v="75"/>
          </reference>
        </references>
      </pivotArea>
    </format>
    <format dxfId="37">
      <pivotArea dataOnly="0" labelOnly="1" fieldPosition="0">
        <references count="1">
          <reference field="9" count="1">
            <x v="75"/>
          </reference>
        </references>
      </pivotArea>
    </format>
    <format dxfId="36">
      <pivotArea collapsedLevelsAreSubtotals="1" fieldPosition="0">
        <references count="1">
          <reference field="9" count="1">
            <x v="79"/>
          </reference>
        </references>
      </pivotArea>
    </format>
    <format dxfId="35">
      <pivotArea dataOnly="0" labelOnly="1" fieldPosition="0">
        <references count="1">
          <reference field="9" count="1">
            <x v="79"/>
          </reference>
        </references>
      </pivotArea>
    </format>
    <format dxfId="34">
      <pivotArea collapsedLevelsAreSubtotals="1" fieldPosition="0">
        <references count="1">
          <reference field="9" count="1">
            <x v="82"/>
          </reference>
        </references>
      </pivotArea>
    </format>
    <format dxfId="33">
      <pivotArea dataOnly="0" labelOnly="1" fieldPosition="0">
        <references count="1">
          <reference field="9" count="1">
            <x v="82"/>
          </reference>
        </references>
      </pivotArea>
    </format>
    <format dxfId="32">
      <pivotArea collapsedLevelsAreSubtotals="1" fieldPosition="0">
        <references count="1">
          <reference field="9" count="1">
            <x v="95"/>
          </reference>
        </references>
      </pivotArea>
    </format>
    <format dxfId="31">
      <pivotArea dataOnly="0" labelOnly="1" fieldPosition="0">
        <references count="1">
          <reference field="9" count="1">
            <x v="95"/>
          </reference>
        </references>
      </pivotArea>
    </format>
    <format dxfId="30">
      <pivotArea collapsedLevelsAreSubtotals="1" fieldPosition="0">
        <references count="1">
          <reference field="9" count="1">
            <x v="111"/>
          </reference>
        </references>
      </pivotArea>
    </format>
    <format dxfId="29">
      <pivotArea dataOnly="0" labelOnly="1" fieldPosition="0">
        <references count="1">
          <reference field="9" count="1">
            <x v="111"/>
          </reference>
        </references>
      </pivotArea>
    </format>
    <format dxfId="28">
      <pivotArea collapsedLevelsAreSubtotals="1" fieldPosition="0">
        <references count="1">
          <reference field="9" count="1">
            <x v="115"/>
          </reference>
        </references>
      </pivotArea>
    </format>
    <format dxfId="27">
      <pivotArea dataOnly="0" labelOnly="1" fieldPosition="0">
        <references count="1">
          <reference field="9" count="1">
            <x v="115"/>
          </reference>
        </references>
      </pivotArea>
    </format>
    <format dxfId="26">
      <pivotArea collapsedLevelsAreSubtotals="1" fieldPosition="0">
        <references count="1">
          <reference field="9" count="1">
            <x v="118"/>
          </reference>
        </references>
      </pivotArea>
    </format>
    <format dxfId="25">
      <pivotArea dataOnly="0" labelOnly="1" fieldPosition="0">
        <references count="1">
          <reference field="9" count="1">
            <x v="118"/>
          </reference>
        </references>
      </pivotArea>
    </format>
    <format dxfId="24">
      <pivotArea collapsedLevelsAreSubtotals="1" fieldPosition="0">
        <references count="1">
          <reference field="9" count="1">
            <x v="120"/>
          </reference>
        </references>
      </pivotArea>
    </format>
    <format dxfId="23">
      <pivotArea dataOnly="0" labelOnly="1" fieldPosition="0">
        <references count="1">
          <reference field="9" count="1">
            <x v="120"/>
          </reference>
        </references>
      </pivotArea>
    </format>
    <format dxfId="22">
      <pivotArea collapsedLevelsAreSubtotals="1" fieldPosition="0">
        <references count="1">
          <reference field="9" count="1">
            <x v="125"/>
          </reference>
        </references>
      </pivotArea>
    </format>
    <format dxfId="21">
      <pivotArea dataOnly="0" labelOnly="1" fieldPosition="0">
        <references count="1">
          <reference field="9" count="1">
            <x v="125"/>
          </reference>
        </references>
      </pivotArea>
    </format>
    <format dxfId="20">
      <pivotArea collapsedLevelsAreSubtotals="1" fieldPosition="0">
        <references count="1">
          <reference field="9" count="1">
            <x v="128"/>
          </reference>
        </references>
      </pivotArea>
    </format>
    <format dxfId="19">
      <pivotArea dataOnly="0" labelOnly="1" fieldPosition="0">
        <references count="1">
          <reference field="9" count="1">
            <x v="128"/>
          </reference>
        </references>
      </pivotArea>
    </format>
    <format dxfId="18">
      <pivotArea collapsedLevelsAreSubtotals="1" fieldPosition="0">
        <references count="1">
          <reference field="9" count="1">
            <x v="132"/>
          </reference>
        </references>
      </pivotArea>
    </format>
    <format dxfId="17">
      <pivotArea dataOnly="0" labelOnly="1" fieldPosition="0">
        <references count="1">
          <reference field="9" count="1">
            <x v="132"/>
          </reference>
        </references>
      </pivotArea>
    </format>
    <format dxfId="16">
      <pivotArea collapsedLevelsAreSubtotals="1" fieldPosition="0">
        <references count="1">
          <reference field="9" count="1">
            <x v="155"/>
          </reference>
        </references>
      </pivotArea>
    </format>
    <format dxfId="15">
      <pivotArea dataOnly="0" labelOnly="1" fieldPosition="0">
        <references count="1">
          <reference field="9" count="1">
            <x v="155"/>
          </reference>
        </references>
      </pivotArea>
    </format>
    <format dxfId="14">
      <pivotArea collapsedLevelsAreSubtotals="1" fieldPosition="0">
        <references count="1">
          <reference field="9" count="1">
            <x v="159"/>
          </reference>
        </references>
      </pivotArea>
    </format>
    <format dxfId="13">
      <pivotArea dataOnly="0" labelOnly="1" fieldPosition="0">
        <references count="1">
          <reference field="9" count="1">
            <x v="159"/>
          </reference>
        </references>
      </pivotArea>
    </format>
    <format dxfId="12">
      <pivotArea collapsedLevelsAreSubtotals="1" fieldPosition="0">
        <references count="1">
          <reference field="9" count="1">
            <x v="161"/>
          </reference>
        </references>
      </pivotArea>
    </format>
    <format dxfId="11">
      <pivotArea dataOnly="0" labelOnly="1" fieldPosition="0">
        <references count="1">
          <reference field="9" count="1">
            <x v="161"/>
          </reference>
        </references>
      </pivotArea>
    </format>
    <format dxfId="10">
      <pivotArea collapsedLevelsAreSubtotals="1" fieldPosition="0">
        <references count="1">
          <reference field="9" count="1">
            <x v="166"/>
          </reference>
        </references>
      </pivotArea>
    </format>
    <format dxfId="9">
      <pivotArea dataOnly="0" labelOnly="1" fieldPosition="0">
        <references count="1">
          <reference field="9" count="1">
            <x v="166"/>
          </reference>
        </references>
      </pivotArea>
    </format>
    <format dxfId="8">
      <pivotArea collapsedLevelsAreSubtotals="1" fieldPosition="0">
        <references count="1">
          <reference field="9" count="1">
            <x v="175"/>
          </reference>
        </references>
      </pivotArea>
    </format>
    <format dxfId="7">
      <pivotArea dataOnly="0" labelOnly="1" fieldPosition="0">
        <references count="1">
          <reference field="9" count="1">
            <x v="175"/>
          </reference>
        </references>
      </pivotArea>
    </format>
    <format dxfId="6">
      <pivotArea collapsedLevelsAreSubtotals="1" fieldPosition="0">
        <references count="1">
          <reference field="9" count="1">
            <x v="178"/>
          </reference>
        </references>
      </pivotArea>
    </format>
    <format dxfId="5">
      <pivotArea dataOnly="0" labelOnly="1" fieldPosition="0">
        <references count="1">
          <reference field="9" count="1">
            <x v="178"/>
          </reference>
        </references>
      </pivotArea>
    </format>
    <format dxfId="4">
      <pivotArea collapsedLevelsAreSubtotals="1" fieldPosition="0">
        <references count="1">
          <reference field="9" count="0"/>
        </references>
      </pivotArea>
    </format>
    <format dxfId="3">
      <pivotArea dataOnly="0" labelOnly="1" fieldPosition="0">
        <references count="1">
          <reference field="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9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">
      <pivotArea dataOnly="0" labelOnly="1" fieldPosition="0">
        <references count="1">
          <reference field="9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0">
      <pivotArea dataOnly="0" labelOnly="1" fieldPosition="0">
        <references count="1">
          <reference field="9" count="32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0EE6FF-2CF4-4C75-AB6A-7C15554B0CFB}" name="Table2" displayName="Table2" ref="A4:AF659" totalsRowShown="0" headerRowDxfId="67">
  <autoFilter ref="A4:AF659" xr:uid="{790EE6FF-2CF4-4C75-AB6A-7C15554B0CFB}"/>
  <tableColumns count="32">
    <tableColumn id="1" xr3:uid="{355C2075-2132-4657-9874-CDF392D4F8B1}" name="NAME"/>
    <tableColumn id="2" xr3:uid="{6F0C69E1-8026-4B5C-98AB-451ACC7370CC}" name="LICENSE NUMBER" dataDxfId="66"/>
    <tableColumn id="3" xr3:uid="{BC413FEF-8073-4F95-AE13-5543D9D89537}" name="CCN" dataDxfId="65"/>
    <tableColumn id="4" xr3:uid="{6BA0FA8D-1C6A-4D51-B821-347096799235}" name="EXPIRATION DATE"/>
    <tableColumn id="5" xr3:uid="{48EF081E-DA8E-49C5-BC75-CBDCC9D32062}" name="EFFECTIVE DATE"/>
    <tableColumn id="6" xr3:uid="{CB107557-A4C9-4F38-BBE8-10403A2ACAED}" name="ADDRESS"/>
    <tableColumn id="7" xr3:uid="{1F1BA190-35A1-4767-8061-D0D48941DD57}" name="CITY"/>
    <tableColumn id="8" xr3:uid="{C283F26A-CEBE-4158-B18B-DA16320E4828}" name="STATE"/>
    <tableColumn id="9" xr3:uid="{801B3EF8-1903-4106-A49A-4D7FA33C4776}" name="ZIP"/>
    <tableColumn id="10" xr3:uid="{9CCDBF56-95DB-46D8-8876-17E5A064A74A}" name="COUNTY"/>
    <tableColumn id="11" xr3:uid="{FDD1FDE3-93D8-4300-9F93-A7D68CBE17F0}" name="PHONE"/>
    <tableColumn id="12" xr3:uid="{6BA15572-A1DA-4042-B79A-ECB26AAFBED1}" name="CEO/ADMINISTRATOR"/>
    <tableColumn id="13" xr3:uid="{BB126809-6438-441A-840B-95C036B5629E}" name="MAILING ADDRESS"/>
    <tableColumn id="14" xr3:uid="{E84BF2B8-3BF5-4A06-91C4-585B34342C55}" name="MAILING CITY"/>
    <tableColumn id="15" xr3:uid="{0759BB8B-03AB-4E9C-A1CD-50280E1B3FB3}" name="MAILING STATE"/>
    <tableColumn id="16" xr3:uid="{BA0F4EE2-E87C-470F-ACEF-38DA06663054}" name="MAILING ZIP"/>
    <tableColumn id="17" xr3:uid="{28784E7B-52FA-4D40-90F4-384A683AFD7E}" name="DESIGNATION/SERVICES/ACCREDITATION/STATUS"/>
    <tableColumn id="18" xr3:uid="{7B29D3A3-C5E2-4EE9-A0B5-3BBB5F7C39E2}" name="ICU/CCU BEDS"/>
    <tableColumn id="19" xr3:uid="{C009092A-2FA6-401B-8384-972AB3FAABB2}" name="MED/SURG BEDS"/>
    <tableColumn id="20" xr3:uid="{0554DB97-5323-499B-A536-3CB5A0EE32F9}" name="NICU BEDS"/>
    <tableColumn id="21" xr3:uid="{487B9958-43FA-4513-A446-B4C3E05DD0C1}" name="POSTPARTUM BEDS"/>
    <tableColumn id="22" xr3:uid="{14A073A1-2CB1-4593-B991-19E911ABC60C}" name="ANTEPARTUM BEDS"/>
    <tableColumn id="23" xr3:uid="{DD4102C2-03A9-4E64-8ED0-8D28074CB39E}" name="PEDIATRIC BEDS"/>
    <tableColumn id="24" xr3:uid="{D7E9EDBC-B659-41DA-93E5-0741E39163C1}" name="LDRP BEDS"/>
    <tableColumn id="25" xr3:uid="{DFDADCE3-A625-4588-A3A4-64D53150246A}" name="PSYCH BEDS"/>
    <tableColumn id="26" xr3:uid="{A4F00A2B-7172-4D05-A69B-98594017C832}" name="SKILLED NURSING BEDS"/>
    <tableColumn id="27" xr3:uid="{AB38C67B-06A8-4811-8919-A6AFAE65800D}" name="COMP MED REHAB BEDS"/>
    <tableColumn id="28" xr3:uid="{86E3F224-405C-4D61-9315-62A69737A720}" name="CONTINUING CARE BEDS"/>
    <tableColumn id="29" xr3:uid="{9358FE45-791D-4D6E-BF51-0B311DCB5C5C}" name="INTERMEDIATE CARE BEDS"/>
    <tableColumn id="30" xr3:uid="{F486E578-5CA8-437C-9CB2-A16E14AA7B5D}" name="UNIVERSAL CARE BEDS"/>
    <tableColumn id="31" xr3:uid="{6F37C60A-5456-44DE-ADC7-C275BFC0C63F}" name="CHEMICAL DEPENDENCY BEDS"/>
    <tableColumn id="32" xr3:uid="{C3468BCA-12C8-48DA-B9BA-D079D18AF3DC}" name="Non-Profit?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030FAD-3AE4-44B0-AFA8-9B6CAC0F5F90}" name="Table1" displayName="Table1" ref="Q4:R65" totalsRowShown="0" headerRowDxfId="64">
  <autoFilter ref="Q4:R65" xr:uid="{C6030FAD-3AE4-44B0-AFA8-9B6CAC0F5F90}"/>
  <tableColumns count="2">
    <tableColumn id="1" xr3:uid="{59273D85-5E51-4F6D-9CFF-64A029B16C7F}" name="DESIGNATION/SERVICES/ACCREDITATION/STATUS" dataDxfId="63"/>
    <tableColumn id="2" xr3:uid="{4F05ED96-4A8A-4FC9-A05A-DBFDBBE5D4DE}" name="BED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9E3A-798F-4D63-9B68-9400014FE3AA}">
  <sheetPr>
    <pageSetUpPr fitToPage="1"/>
  </sheetPr>
  <dimension ref="A1:N500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9" sqref="D9"/>
    </sheetView>
  </sheetViews>
  <sheetFormatPr defaultRowHeight="15" x14ac:dyDescent="0.2"/>
  <cols>
    <col min="3" max="3" width="9.8984375" style="36" bestFit="1" customWidth="1"/>
    <col min="4" max="4" width="73.19921875" customWidth="1"/>
    <col min="6" max="6" width="26.69921875" customWidth="1"/>
    <col min="7" max="7" width="16.3984375" customWidth="1"/>
    <col min="9" max="9" width="12.09765625" style="25" customWidth="1"/>
    <col min="12" max="12" width="12.09765625" customWidth="1"/>
    <col min="13" max="13" width="7.5" customWidth="1"/>
  </cols>
  <sheetData>
    <row r="1" spans="1:14" ht="23.25" customHeight="1" x14ac:dyDescent="0.2">
      <c r="A1" s="118" t="s">
        <v>5677</v>
      </c>
      <c r="B1" s="118"/>
      <c r="C1" s="118"/>
      <c r="D1" s="118"/>
      <c r="E1" s="118"/>
      <c r="F1" s="118"/>
      <c r="G1" s="118"/>
    </row>
    <row r="2" spans="1:14" ht="18.75" customHeight="1" x14ac:dyDescent="0.2">
      <c r="A2" s="124" t="s">
        <v>5678</v>
      </c>
      <c r="B2" s="124"/>
      <c r="C2" s="124"/>
      <c r="D2" s="124"/>
      <c r="E2" s="124"/>
      <c r="F2" s="124"/>
    </row>
    <row r="3" spans="1:14" ht="15.75" thickBot="1" x14ac:dyDescent="0.25"/>
    <row r="4" spans="1:14" ht="165" customHeight="1" x14ac:dyDescent="0.2">
      <c r="A4" s="39" t="s">
        <v>0</v>
      </c>
      <c r="B4" s="40" t="s">
        <v>1</v>
      </c>
      <c r="C4" s="41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0" t="s">
        <v>11</v>
      </c>
      <c r="M4" s="40" t="s">
        <v>12</v>
      </c>
      <c r="N4" s="40" t="s">
        <v>13</v>
      </c>
    </row>
    <row r="5" spans="1:14" ht="15.75" x14ac:dyDescent="0.25">
      <c r="A5" s="1" t="s">
        <v>14</v>
      </c>
      <c r="B5" s="1" t="s">
        <v>15</v>
      </c>
      <c r="C5" s="32">
        <v>670102</v>
      </c>
      <c r="D5" s="3" t="s">
        <v>16</v>
      </c>
      <c r="E5" s="4" t="s">
        <v>17</v>
      </c>
      <c r="F5" s="5" t="s">
        <v>18</v>
      </c>
      <c r="G5" s="5" t="s">
        <v>19</v>
      </c>
      <c r="H5" s="6">
        <v>77015</v>
      </c>
      <c r="I5" s="18" t="s">
        <v>20</v>
      </c>
      <c r="J5" s="7" t="str">
        <f>IF(E5="CHILDRENS","Yes","No")</f>
        <v>No</v>
      </c>
      <c r="K5" s="8" t="str">
        <f>IFERROR(VLOOKUP('Criteria 3.1 (2(b))'!I5,'Licensed Psych Beds By County'!A$8:E$189,5),"No")</f>
        <v>Yes</v>
      </c>
      <c r="L5" s="9" t="str">
        <f>IFERROR(IF(MATCH(I5,#REF!,0)&gt;0,"Yes","No"),"No")</f>
        <v>No</v>
      </c>
      <c r="M5" s="10"/>
      <c r="N5" s="9" t="str">
        <f>IF(AND(J5="Yes",K5="Yes",L5="Yes", M5="Yes"),"Yes","No")</f>
        <v>No</v>
      </c>
    </row>
    <row r="6" spans="1:14" ht="15.75" x14ac:dyDescent="0.25">
      <c r="A6" s="1" t="s">
        <v>21</v>
      </c>
      <c r="B6" s="1" t="s">
        <v>22</v>
      </c>
      <c r="C6" s="33">
        <v>670135</v>
      </c>
      <c r="D6" s="3" t="s">
        <v>23</v>
      </c>
      <c r="E6" s="4" t="s">
        <v>17</v>
      </c>
      <c r="F6" s="5" t="s">
        <v>24</v>
      </c>
      <c r="G6" s="5" t="s">
        <v>19</v>
      </c>
      <c r="H6" s="6" t="s">
        <v>25</v>
      </c>
      <c r="I6" s="18" t="s">
        <v>20</v>
      </c>
      <c r="J6" s="7" t="str">
        <f t="shared" ref="J6:J69" si="0">IF(E6="CHILDRENS","Yes","No")</f>
        <v>No</v>
      </c>
      <c r="K6" s="8" t="str">
        <f>IFERROR(VLOOKUP('Criteria 3.1 (2(b))'!I6,'Licensed Psych Beds By County'!A$8:E$189,5),"No")</f>
        <v>Yes</v>
      </c>
      <c r="L6" s="9" t="str">
        <f>IFERROR(IF(MATCH(I6,#REF!,0)&gt;0,"Yes","No"),"No")</f>
        <v>No</v>
      </c>
      <c r="M6" s="10"/>
      <c r="N6" s="9" t="str">
        <f t="shared" ref="N6:N69" si="1">IF(AND(J6="Yes",K6="Yes",L6="Yes", M6="Yes"),"Yes","No")</f>
        <v>No</v>
      </c>
    </row>
    <row r="7" spans="1:14" ht="15.75" x14ac:dyDescent="0.25">
      <c r="A7" s="1" t="s">
        <v>26</v>
      </c>
      <c r="B7" s="1" t="s">
        <v>27</v>
      </c>
      <c r="C7" s="33">
        <v>670071</v>
      </c>
      <c r="D7" s="3" t="s">
        <v>28</v>
      </c>
      <c r="E7" s="4" t="s">
        <v>17</v>
      </c>
      <c r="F7" s="5" t="s">
        <v>29</v>
      </c>
      <c r="G7" s="5" t="s">
        <v>30</v>
      </c>
      <c r="H7" s="6">
        <v>76012</v>
      </c>
      <c r="I7" s="18" t="s">
        <v>31</v>
      </c>
      <c r="J7" s="7" t="str">
        <f t="shared" si="0"/>
        <v>No</v>
      </c>
      <c r="K7" s="8" t="str">
        <f>IFERROR(VLOOKUP('Criteria 3.1 (2(b))'!I7,'Licensed Psych Beds By County'!A$8:E$189,5),"No")</f>
        <v>Yes</v>
      </c>
      <c r="L7" s="9" t="str">
        <f>IFERROR(IF(MATCH(I7,#REF!,0)&gt;0,"Yes","No"),"No")</f>
        <v>No</v>
      </c>
      <c r="M7" s="10"/>
      <c r="N7" s="9" t="str">
        <f t="shared" si="1"/>
        <v>No</v>
      </c>
    </row>
    <row r="8" spans="1:14" ht="15.75" x14ac:dyDescent="0.25">
      <c r="A8" s="1" t="s">
        <v>32</v>
      </c>
      <c r="B8" s="1" t="s">
        <v>33</v>
      </c>
      <c r="C8" s="33">
        <v>450144</v>
      </c>
      <c r="D8" s="3" t="s">
        <v>34</v>
      </c>
      <c r="E8" s="4" t="s">
        <v>35</v>
      </c>
      <c r="F8" s="5" t="s">
        <v>36</v>
      </c>
      <c r="G8" s="5" t="s">
        <v>37</v>
      </c>
      <c r="H8" s="6">
        <v>79714</v>
      </c>
      <c r="I8" s="18" t="s">
        <v>37</v>
      </c>
      <c r="J8" s="7" t="str">
        <f t="shared" si="0"/>
        <v>No</v>
      </c>
      <c r="K8" s="8" t="str">
        <f>IFERROR(VLOOKUP('Criteria 3.1 (2(b))'!I8,'Licensed Psych Beds By County'!A$8:E$189,5),"No")</f>
        <v>No</v>
      </c>
      <c r="L8" s="9" t="str">
        <f>IFERROR(IF(MATCH(I8,#REF!,0)&gt;0,"Yes","No"),"No")</f>
        <v>No</v>
      </c>
      <c r="M8" s="10"/>
      <c r="N8" s="9" t="str">
        <f t="shared" si="1"/>
        <v>No</v>
      </c>
    </row>
    <row r="9" spans="1:14" ht="15.75" x14ac:dyDescent="0.25">
      <c r="A9" s="1" t="s">
        <v>38</v>
      </c>
      <c r="B9" s="1" t="s">
        <v>39</v>
      </c>
      <c r="C9" s="33">
        <v>673068</v>
      </c>
      <c r="D9" s="3" t="s">
        <v>40</v>
      </c>
      <c r="E9" s="4" t="s">
        <v>17</v>
      </c>
      <c r="F9" s="5" t="s">
        <v>41</v>
      </c>
      <c r="G9" s="5" t="s">
        <v>42</v>
      </c>
      <c r="H9" s="6">
        <v>77479</v>
      </c>
      <c r="I9" s="18" t="s">
        <v>43</v>
      </c>
      <c r="J9" s="7" t="str">
        <f t="shared" si="0"/>
        <v>No</v>
      </c>
      <c r="K9" s="8" t="str">
        <f>IFERROR(VLOOKUP('Criteria 3.1 (2(b))'!I9,'Licensed Psych Beds By County'!A$8:E$189,5),"No")</f>
        <v>Yes</v>
      </c>
      <c r="L9" s="9" t="str">
        <f>IFERROR(IF(MATCH(I9,#REF!,0)&gt;0,"Yes","No"),"No")</f>
        <v>No</v>
      </c>
      <c r="M9" s="10"/>
      <c r="N9" s="9" t="str">
        <f t="shared" si="1"/>
        <v>No</v>
      </c>
    </row>
    <row r="10" spans="1:14" ht="15.75" x14ac:dyDescent="0.25">
      <c r="A10" s="1" t="s">
        <v>44</v>
      </c>
      <c r="B10" s="1" t="s">
        <v>45</v>
      </c>
      <c r="C10" s="33">
        <v>450042</v>
      </c>
      <c r="D10" s="3" t="s">
        <v>46</v>
      </c>
      <c r="E10" s="4" t="s">
        <v>17</v>
      </c>
      <c r="F10" s="5" t="s">
        <v>47</v>
      </c>
      <c r="G10" s="5" t="s">
        <v>48</v>
      </c>
      <c r="H10" s="6">
        <v>76712</v>
      </c>
      <c r="I10" s="18" t="s">
        <v>49</v>
      </c>
      <c r="J10" s="7" t="str">
        <f t="shared" si="0"/>
        <v>No</v>
      </c>
      <c r="K10" s="8" t="str">
        <f>IFERROR(VLOOKUP('Criteria 3.1 (2(b))'!I10,'Licensed Psych Beds By County'!A$8:E$189,5),"No")</f>
        <v>Yes</v>
      </c>
      <c r="L10" s="9" t="str">
        <f>IFERROR(IF(MATCH(I10,#REF!,0)&gt;0,"Yes","No"),"No")</f>
        <v>No</v>
      </c>
      <c r="M10" s="10"/>
      <c r="N10" s="9" t="str">
        <f t="shared" si="1"/>
        <v>No</v>
      </c>
    </row>
    <row r="11" spans="1:14" ht="15.75" x14ac:dyDescent="0.25">
      <c r="A11" s="1" t="s">
        <v>50</v>
      </c>
      <c r="B11" s="1" t="s">
        <v>51</v>
      </c>
      <c r="C11" s="33">
        <v>670143</v>
      </c>
      <c r="D11" s="3" t="s">
        <v>52</v>
      </c>
      <c r="E11" s="4" t="s">
        <v>17</v>
      </c>
      <c r="F11" s="5" t="s">
        <v>53</v>
      </c>
      <c r="G11" s="5" t="s">
        <v>54</v>
      </c>
      <c r="H11" s="11">
        <v>78602</v>
      </c>
      <c r="I11" s="18" t="s">
        <v>54</v>
      </c>
      <c r="J11" s="7" t="str">
        <f t="shared" si="0"/>
        <v>No</v>
      </c>
      <c r="K11" s="8" t="str">
        <f>IFERROR(VLOOKUP('Criteria 3.1 (2(b))'!I11,'Licensed Psych Beds By County'!A$8:E$189,5),"No")</f>
        <v>No</v>
      </c>
      <c r="L11" s="9" t="str">
        <f>IFERROR(IF(MATCH(I11,#REF!,0)&gt;0,"Yes","No"),"No")</f>
        <v>No</v>
      </c>
      <c r="M11" s="10"/>
      <c r="N11" s="9" t="str">
        <f t="shared" si="1"/>
        <v>No</v>
      </c>
    </row>
    <row r="12" spans="1:14" ht="15.75" x14ac:dyDescent="0.25">
      <c r="A12" s="1" t="s">
        <v>55</v>
      </c>
      <c r="B12" s="1" t="s">
        <v>56</v>
      </c>
      <c r="C12" s="33">
        <v>670056</v>
      </c>
      <c r="D12" s="3" t="s">
        <v>57</v>
      </c>
      <c r="E12" s="4" t="s">
        <v>17</v>
      </c>
      <c r="F12" s="5" t="s">
        <v>58</v>
      </c>
      <c r="G12" s="5" t="s">
        <v>59</v>
      </c>
      <c r="H12" s="6">
        <v>78640</v>
      </c>
      <c r="I12" s="18" t="s">
        <v>60</v>
      </c>
      <c r="J12" s="7" t="str">
        <f t="shared" si="0"/>
        <v>No</v>
      </c>
      <c r="K12" s="8" t="str">
        <f>IFERROR(VLOOKUP('Criteria 3.1 (2(b))'!I12,'Licensed Psych Beds By County'!A$8:E$189,5),"No")</f>
        <v>Yes</v>
      </c>
      <c r="L12" s="9" t="str">
        <f>IFERROR(IF(MATCH(I12,#REF!,0)&gt;0,"Yes","No"),"No")</f>
        <v>No</v>
      </c>
      <c r="M12" s="10"/>
      <c r="N12" s="9" t="str">
        <f t="shared" si="1"/>
        <v>No</v>
      </c>
    </row>
    <row r="13" spans="1:14" ht="15.75" x14ac:dyDescent="0.25">
      <c r="A13" s="1" t="s">
        <v>61</v>
      </c>
      <c r="B13" s="1" t="s">
        <v>62</v>
      </c>
      <c r="C13" s="33">
        <v>450143</v>
      </c>
      <c r="D13" s="3" t="s">
        <v>63</v>
      </c>
      <c r="E13" s="4" t="s">
        <v>17</v>
      </c>
      <c r="F13" s="5" t="s">
        <v>64</v>
      </c>
      <c r="G13" s="5" t="s">
        <v>65</v>
      </c>
      <c r="H13" s="6">
        <v>78957</v>
      </c>
      <c r="I13" s="18" t="s">
        <v>54</v>
      </c>
      <c r="J13" s="7" t="str">
        <f t="shared" si="0"/>
        <v>No</v>
      </c>
      <c r="K13" s="8" t="str">
        <f>IFERROR(VLOOKUP('Criteria 3.1 (2(b))'!I13,'Licensed Psych Beds By County'!A$8:E$189,5),"No")</f>
        <v>No</v>
      </c>
      <c r="L13" s="9" t="str">
        <f>IFERROR(IF(MATCH(I13,#REF!,0)&gt;0,"Yes","No"),"No")</f>
        <v>No</v>
      </c>
      <c r="M13" s="10"/>
      <c r="N13" s="9" t="str">
        <f t="shared" si="1"/>
        <v>No</v>
      </c>
    </row>
    <row r="14" spans="1:14" ht="15.75" x14ac:dyDescent="0.25">
      <c r="A14" s="1" t="s">
        <v>66</v>
      </c>
      <c r="B14" s="1" t="s">
        <v>67</v>
      </c>
      <c r="C14" s="33">
        <v>450865</v>
      </c>
      <c r="D14" s="3" t="s">
        <v>68</v>
      </c>
      <c r="E14" s="4" t="s">
        <v>17</v>
      </c>
      <c r="F14" s="5" t="s">
        <v>69</v>
      </c>
      <c r="G14" s="5" t="s">
        <v>70</v>
      </c>
      <c r="H14" s="6">
        <v>78737</v>
      </c>
      <c r="I14" s="18" t="s">
        <v>71</v>
      </c>
      <c r="J14" s="7" t="str">
        <f t="shared" si="0"/>
        <v>No</v>
      </c>
      <c r="K14" s="8" t="str">
        <f>IFERROR(VLOOKUP('Criteria 3.1 (2(b))'!I14,'Licensed Psych Beds By County'!A$8:E$189,5),"No")</f>
        <v>Yes</v>
      </c>
      <c r="L14" s="9" t="str">
        <f>IFERROR(IF(MATCH(I14,#REF!,0)&gt;0,"Yes","No"),"No")</f>
        <v>No</v>
      </c>
      <c r="M14" s="10"/>
      <c r="N14" s="9" t="str">
        <f t="shared" si="1"/>
        <v>No</v>
      </c>
    </row>
    <row r="15" spans="1:14" ht="15.75" x14ac:dyDescent="0.25">
      <c r="A15" s="1" t="s">
        <v>72</v>
      </c>
      <c r="B15" s="1" t="s">
        <v>73</v>
      </c>
      <c r="C15" s="33">
        <v>670093</v>
      </c>
      <c r="D15" s="3" t="s">
        <v>74</v>
      </c>
      <c r="E15" s="4" t="s">
        <v>17</v>
      </c>
      <c r="F15" s="5" t="s">
        <v>75</v>
      </c>
      <c r="G15" s="5" t="s">
        <v>76</v>
      </c>
      <c r="H15" s="6">
        <v>77304</v>
      </c>
      <c r="I15" s="18" t="s">
        <v>77</v>
      </c>
      <c r="J15" s="7" t="str">
        <f t="shared" si="0"/>
        <v>No</v>
      </c>
      <c r="K15" s="8" t="str">
        <f>IFERROR(VLOOKUP('Criteria 3.1 (2(b))'!I15,'Licensed Psych Beds By County'!A$8:E$189,5),"No")</f>
        <v>No</v>
      </c>
      <c r="L15" s="9" t="str">
        <f>IFERROR(IF(MATCH(I15,#REF!,0)&gt;0,"Yes","No"),"No")</f>
        <v>No</v>
      </c>
      <c r="M15" s="10"/>
      <c r="N15" s="9" t="str">
        <f t="shared" si="1"/>
        <v>No</v>
      </c>
    </row>
    <row r="16" spans="1:14" ht="15.75" x14ac:dyDescent="0.25">
      <c r="A16" s="1" t="s">
        <v>78</v>
      </c>
      <c r="B16" s="1" t="s">
        <v>79</v>
      </c>
      <c r="C16" s="33">
        <v>450389</v>
      </c>
      <c r="D16" s="3" t="s">
        <v>80</v>
      </c>
      <c r="E16" s="4" t="s">
        <v>17</v>
      </c>
      <c r="F16" s="5" t="s">
        <v>81</v>
      </c>
      <c r="G16" s="5" t="s">
        <v>82</v>
      </c>
      <c r="H16" s="12">
        <v>75751</v>
      </c>
      <c r="I16" s="18" t="s">
        <v>83</v>
      </c>
      <c r="J16" s="7" t="str">
        <f t="shared" si="0"/>
        <v>No</v>
      </c>
      <c r="K16" s="8" t="str">
        <f>IFERROR(VLOOKUP('Criteria 3.1 (2(b))'!I16,'Licensed Psych Beds By County'!A$8:E$189,5),"No")</f>
        <v>No</v>
      </c>
      <c r="L16" s="9" t="str">
        <f>IFERROR(IF(MATCH(I16,#REF!,0)&gt;0,"Yes","No"),"No")</f>
        <v>No</v>
      </c>
      <c r="M16" s="10"/>
      <c r="N16" s="9" t="str">
        <f t="shared" si="1"/>
        <v>No</v>
      </c>
    </row>
    <row r="17" spans="1:14" ht="15.75" x14ac:dyDescent="0.25">
      <c r="A17" s="1" t="s">
        <v>84</v>
      </c>
      <c r="B17" s="1" t="s">
        <v>85</v>
      </c>
      <c r="C17" s="33">
        <v>452114</v>
      </c>
      <c r="D17" s="3" t="s">
        <v>86</v>
      </c>
      <c r="E17" s="4" t="s">
        <v>17</v>
      </c>
      <c r="F17" s="5" t="s">
        <v>87</v>
      </c>
      <c r="G17" s="5" t="s">
        <v>88</v>
      </c>
      <c r="H17" s="6">
        <v>77477</v>
      </c>
      <c r="I17" s="18" t="s">
        <v>43</v>
      </c>
      <c r="J17" s="7" t="str">
        <f t="shared" si="0"/>
        <v>No</v>
      </c>
      <c r="K17" s="8" t="str">
        <f>IFERROR(VLOOKUP('Criteria 3.1 (2(b))'!I17,'Licensed Psych Beds By County'!A$8:E$189,5),"No")</f>
        <v>Yes</v>
      </c>
      <c r="L17" s="9" t="str">
        <f>IFERROR(IF(MATCH(I17,#REF!,0)&gt;0,"Yes","No"),"No")</f>
        <v>No</v>
      </c>
      <c r="M17" s="10"/>
      <c r="N17" s="9" t="str">
        <f t="shared" si="1"/>
        <v>No</v>
      </c>
    </row>
    <row r="18" spans="1:14" ht="15.75" x14ac:dyDescent="0.25">
      <c r="A18" s="1" t="s">
        <v>89</v>
      </c>
      <c r="B18" s="1" t="s">
        <v>90</v>
      </c>
      <c r="C18" s="33">
        <v>450808</v>
      </c>
      <c r="D18" s="3" t="s">
        <v>91</v>
      </c>
      <c r="E18" s="4" t="s">
        <v>17</v>
      </c>
      <c r="F18" s="5" t="s">
        <v>92</v>
      </c>
      <c r="G18" s="5" t="s">
        <v>70</v>
      </c>
      <c r="H18" s="6">
        <v>78731</v>
      </c>
      <c r="I18" s="18" t="s">
        <v>71</v>
      </c>
      <c r="J18" s="7" t="str">
        <f t="shared" si="0"/>
        <v>No</v>
      </c>
      <c r="K18" s="8" t="str">
        <f>IFERROR(VLOOKUP('Criteria 3.1 (2(b))'!I18,'Licensed Psych Beds By County'!A$8:E$189,5),"No")</f>
        <v>Yes</v>
      </c>
      <c r="L18" s="9" t="str">
        <f>IFERROR(IF(MATCH(I18,#REF!,0)&gt;0,"Yes","No"),"No")</f>
        <v>No</v>
      </c>
      <c r="M18" s="10"/>
      <c r="N18" s="9" t="str">
        <f t="shared" si="1"/>
        <v>No</v>
      </c>
    </row>
    <row r="19" spans="1:14" ht="15.75" x14ac:dyDescent="0.25">
      <c r="A19" s="1" t="s">
        <v>93</v>
      </c>
      <c r="B19" s="1" t="s">
        <v>94</v>
      </c>
      <c r="C19" s="33">
        <v>451310</v>
      </c>
      <c r="D19" s="3" t="s">
        <v>95</v>
      </c>
      <c r="E19" s="4" t="s">
        <v>35</v>
      </c>
      <c r="F19" s="5" t="s">
        <v>96</v>
      </c>
      <c r="G19" s="5" t="s">
        <v>97</v>
      </c>
      <c r="H19" s="6">
        <v>76821</v>
      </c>
      <c r="I19" s="18" t="s">
        <v>98</v>
      </c>
      <c r="J19" s="7" t="str">
        <f t="shared" si="0"/>
        <v>No</v>
      </c>
      <c r="K19" s="8" t="str">
        <f>IFERROR(VLOOKUP('Criteria 3.1 (2(b))'!I19,'Licensed Psych Beds By County'!A$8:E$189,5),"No")</f>
        <v>No</v>
      </c>
      <c r="L19" s="9" t="str">
        <f>IFERROR(IF(MATCH(I19,#REF!,0)&gt;0,"Yes","No"),"No")</f>
        <v>No</v>
      </c>
      <c r="M19" s="10"/>
      <c r="N19" s="9" t="str">
        <f t="shared" si="1"/>
        <v>No</v>
      </c>
    </row>
    <row r="20" spans="1:14" ht="15.75" x14ac:dyDescent="0.25">
      <c r="A20" s="1" t="s">
        <v>99</v>
      </c>
      <c r="B20" s="1" t="s">
        <v>100</v>
      </c>
      <c r="C20" s="33">
        <v>450346</v>
      </c>
      <c r="D20" s="3" t="s">
        <v>101</v>
      </c>
      <c r="E20" s="4" t="s">
        <v>17</v>
      </c>
      <c r="F20" s="5" t="s">
        <v>102</v>
      </c>
      <c r="G20" s="5" t="s">
        <v>103</v>
      </c>
      <c r="H20" s="6">
        <v>77704</v>
      </c>
      <c r="I20" s="18" t="s">
        <v>104</v>
      </c>
      <c r="J20" s="7" t="str">
        <f t="shared" si="0"/>
        <v>No</v>
      </c>
      <c r="K20" s="8" t="str">
        <f>IFERROR(VLOOKUP('Criteria 3.1 (2(b))'!I20,'Licensed Psych Beds By County'!A$8:E$189,5),"No")</f>
        <v>No</v>
      </c>
      <c r="L20" s="9" t="str">
        <f>IFERROR(IF(MATCH(I20,#REF!,0)&gt;0,"Yes","No"),"No")</f>
        <v>No</v>
      </c>
      <c r="M20" s="10"/>
      <c r="N20" s="9" t="str">
        <f t="shared" si="1"/>
        <v>No</v>
      </c>
    </row>
    <row r="21" spans="1:14" ht="15.75" x14ac:dyDescent="0.25">
      <c r="A21" s="1" t="s">
        <v>105</v>
      </c>
      <c r="B21" s="1" t="s">
        <v>106</v>
      </c>
      <c r="C21" s="33">
        <v>450788</v>
      </c>
      <c r="D21" s="3" t="s">
        <v>107</v>
      </c>
      <c r="E21" s="4" t="s">
        <v>17</v>
      </c>
      <c r="F21" s="5" t="s">
        <v>108</v>
      </c>
      <c r="G21" s="5" t="s">
        <v>109</v>
      </c>
      <c r="H21" s="6">
        <v>78412</v>
      </c>
      <c r="I21" s="18" t="s">
        <v>110</v>
      </c>
      <c r="J21" s="7" t="str">
        <f t="shared" si="0"/>
        <v>No</v>
      </c>
      <c r="K21" s="8" t="str">
        <f>IFERROR(VLOOKUP('Criteria 3.1 (2(b))'!I21,'Licensed Psych Beds By County'!A$8:E$189,5),"No")</f>
        <v>Yes</v>
      </c>
      <c r="L21" s="9" t="str">
        <f>IFERROR(IF(MATCH(I21,#REF!,0)&gt;0,"Yes","No"),"No")</f>
        <v>No</v>
      </c>
      <c r="M21" s="10"/>
      <c r="N21" s="9" t="str">
        <f t="shared" si="1"/>
        <v>No</v>
      </c>
    </row>
    <row r="22" spans="1:14" ht="15.75" x14ac:dyDescent="0.25">
      <c r="A22" s="1" t="s">
        <v>111</v>
      </c>
      <c r="B22" s="1" t="s">
        <v>112</v>
      </c>
      <c r="C22" s="33">
        <v>450137</v>
      </c>
      <c r="D22" s="3" t="s">
        <v>113</v>
      </c>
      <c r="E22" s="4" t="s">
        <v>17</v>
      </c>
      <c r="F22" s="5" t="s">
        <v>114</v>
      </c>
      <c r="G22" s="5" t="s">
        <v>115</v>
      </c>
      <c r="H22" s="6">
        <v>76104</v>
      </c>
      <c r="I22" s="18" t="s">
        <v>31</v>
      </c>
      <c r="J22" s="7" t="str">
        <f t="shared" si="0"/>
        <v>No</v>
      </c>
      <c r="K22" s="8" t="str">
        <f>IFERROR(VLOOKUP('Criteria 3.1 (2(b))'!I22,'Licensed Psych Beds By County'!A$8:E$189,5),"No")</f>
        <v>Yes</v>
      </c>
      <c r="L22" s="9" t="str">
        <f>IFERROR(IF(MATCH(I22,#REF!,0)&gt;0,"Yes","No"),"No")</f>
        <v>No</v>
      </c>
      <c r="M22" s="10"/>
      <c r="N22" s="9" t="str">
        <f t="shared" si="1"/>
        <v>No</v>
      </c>
    </row>
    <row r="23" spans="1:14" ht="23.25" customHeight="1" x14ac:dyDescent="0.25">
      <c r="A23" s="1" t="s">
        <v>116</v>
      </c>
      <c r="B23" s="1" t="s">
        <v>117</v>
      </c>
      <c r="C23" s="33">
        <v>450586</v>
      </c>
      <c r="D23" s="3" t="s">
        <v>118</v>
      </c>
      <c r="E23" s="4" t="s">
        <v>35</v>
      </c>
      <c r="F23" s="5" t="s">
        <v>119</v>
      </c>
      <c r="G23" s="5" t="s">
        <v>120</v>
      </c>
      <c r="H23" s="6">
        <v>76380</v>
      </c>
      <c r="I23" s="18" t="s">
        <v>121</v>
      </c>
      <c r="J23" s="7" t="str">
        <f t="shared" si="0"/>
        <v>No</v>
      </c>
      <c r="K23" s="8" t="str">
        <f>IFERROR(VLOOKUP('Criteria 3.1 (2(b))'!I23,'Licensed Psych Beds By County'!A$8:E$189,5),"No")</f>
        <v>No</v>
      </c>
      <c r="L23" s="9" t="str">
        <f>IFERROR(IF(MATCH(I23,#REF!,0)&gt;0,"Yes","No"),"No")</f>
        <v>No</v>
      </c>
      <c r="M23" s="10"/>
      <c r="N23" s="9" t="str">
        <f t="shared" si="1"/>
        <v>No</v>
      </c>
    </row>
    <row r="24" spans="1:14" ht="15.75" x14ac:dyDescent="0.25">
      <c r="A24" s="1" t="s">
        <v>122</v>
      </c>
      <c r="B24" s="1" t="s">
        <v>123</v>
      </c>
      <c r="C24" s="33">
        <v>450851</v>
      </c>
      <c r="D24" s="3" t="s">
        <v>124</v>
      </c>
      <c r="E24" s="4" t="s">
        <v>17</v>
      </c>
      <c r="F24" s="5" t="s">
        <v>125</v>
      </c>
      <c r="G24" s="5" t="s">
        <v>126</v>
      </c>
      <c r="H24" s="6">
        <v>75226</v>
      </c>
      <c r="I24" s="18" t="s">
        <v>126</v>
      </c>
      <c r="J24" s="7" t="str">
        <f t="shared" si="0"/>
        <v>No</v>
      </c>
      <c r="K24" s="8" t="str">
        <f>IFERROR(VLOOKUP('Criteria 3.1 (2(b))'!I24,'Licensed Psych Beds By County'!A$8:E$189,5),"No")</f>
        <v>Yes</v>
      </c>
      <c r="L24" s="9" t="str">
        <f>IFERROR(IF(MATCH(I24,#REF!,0)&gt;0,"Yes","No"),"No")</f>
        <v>No</v>
      </c>
      <c r="M24" s="10"/>
      <c r="N24" s="9" t="str">
        <f t="shared" si="1"/>
        <v>No</v>
      </c>
    </row>
    <row r="25" spans="1:14" ht="15.75" x14ac:dyDescent="0.25">
      <c r="A25" s="1" t="s">
        <v>127</v>
      </c>
      <c r="B25" s="1" t="s">
        <v>128</v>
      </c>
      <c r="C25" s="33">
        <v>673046</v>
      </c>
      <c r="D25" s="3" t="s">
        <v>129</v>
      </c>
      <c r="E25" s="4" t="s">
        <v>17</v>
      </c>
      <c r="F25" s="5" t="s">
        <v>130</v>
      </c>
      <c r="G25" s="5" t="s">
        <v>131</v>
      </c>
      <c r="H25" s="6">
        <v>75034</v>
      </c>
      <c r="I25" s="18" t="s">
        <v>132</v>
      </c>
      <c r="J25" s="7" t="str">
        <f t="shared" si="0"/>
        <v>No</v>
      </c>
      <c r="K25" s="8" t="str">
        <f>IFERROR(VLOOKUP('Criteria 3.1 (2(b))'!I25,'Licensed Psych Beds By County'!A$8:E$189,5),"No")</f>
        <v>Yes</v>
      </c>
      <c r="L25" s="9" t="str">
        <f>IFERROR(IF(MATCH(I25,#REF!,0)&gt;0,"Yes","No"),"No")</f>
        <v>No</v>
      </c>
      <c r="M25" s="10"/>
      <c r="N25" s="9" t="str">
        <f t="shared" si="1"/>
        <v>No</v>
      </c>
    </row>
    <row r="26" spans="1:14" ht="15.75" x14ac:dyDescent="0.25">
      <c r="A26" s="1" t="s">
        <v>133</v>
      </c>
      <c r="B26" s="1" t="s">
        <v>134</v>
      </c>
      <c r="C26" s="33">
        <v>670082</v>
      </c>
      <c r="D26" s="3" t="s">
        <v>135</v>
      </c>
      <c r="E26" s="4" t="s">
        <v>17</v>
      </c>
      <c r="F26" s="5" t="s">
        <v>136</v>
      </c>
      <c r="G26" s="5" t="s">
        <v>137</v>
      </c>
      <c r="H26" s="6">
        <v>75071</v>
      </c>
      <c r="I26" s="18" t="s">
        <v>132</v>
      </c>
      <c r="J26" s="7" t="str">
        <f t="shared" si="0"/>
        <v>No</v>
      </c>
      <c r="K26" s="8" t="str">
        <f>IFERROR(VLOOKUP('Criteria 3.1 (2(b))'!I26,'Licensed Psych Beds By County'!A$8:E$189,5),"No")</f>
        <v>Yes</v>
      </c>
      <c r="L26" s="9" t="str">
        <f>IFERROR(IF(MATCH(I26,#REF!,0)&gt;0,"Yes","No"),"No")</f>
        <v>No</v>
      </c>
      <c r="M26" s="10"/>
      <c r="N26" s="9" t="str">
        <f t="shared" si="1"/>
        <v>No</v>
      </c>
    </row>
    <row r="27" spans="1:14" ht="15.75" x14ac:dyDescent="0.25">
      <c r="A27" s="1" t="s">
        <v>138</v>
      </c>
      <c r="B27" s="1" t="s">
        <v>139</v>
      </c>
      <c r="C27" s="33">
        <v>450885</v>
      </c>
      <c r="D27" s="3" t="s">
        <v>140</v>
      </c>
      <c r="E27" s="4" t="s">
        <v>17</v>
      </c>
      <c r="F27" s="5" t="s">
        <v>141</v>
      </c>
      <c r="G27" s="5" t="s">
        <v>131</v>
      </c>
      <c r="H27" s="6">
        <v>75035</v>
      </c>
      <c r="I27" s="18" t="s">
        <v>132</v>
      </c>
      <c r="J27" s="7" t="str">
        <f t="shared" si="0"/>
        <v>No</v>
      </c>
      <c r="K27" s="8" t="str">
        <f>IFERROR(VLOOKUP('Criteria 3.1 (2(b))'!I27,'Licensed Psych Beds By County'!A$8:E$189,5),"No")</f>
        <v>Yes</v>
      </c>
      <c r="L27" s="9" t="str">
        <f>IFERROR(IF(MATCH(I27,#REF!,0)&gt;0,"Yes","No"),"No")</f>
        <v>No</v>
      </c>
      <c r="M27" s="10"/>
      <c r="N27" s="9" t="str">
        <f t="shared" si="1"/>
        <v>No</v>
      </c>
    </row>
    <row r="28" spans="1:14" ht="15.75" x14ac:dyDescent="0.25">
      <c r="A28" s="1" t="s">
        <v>142</v>
      </c>
      <c r="B28" s="1" t="s">
        <v>143</v>
      </c>
      <c r="C28" s="33">
        <v>670131</v>
      </c>
      <c r="D28" s="3" t="s">
        <v>144</v>
      </c>
      <c r="E28" s="4" t="s">
        <v>17</v>
      </c>
      <c r="F28" s="5" t="s">
        <v>145</v>
      </c>
      <c r="G28" s="5" t="s">
        <v>146</v>
      </c>
      <c r="H28" s="6">
        <v>78610</v>
      </c>
      <c r="I28" s="18" t="s">
        <v>60</v>
      </c>
      <c r="J28" s="7" t="str">
        <f t="shared" si="0"/>
        <v>No</v>
      </c>
      <c r="K28" s="8" t="str">
        <f>IFERROR(VLOOKUP('Criteria 3.1 (2(b))'!I28,'Licensed Psych Beds By County'!A$8:E$189,5),"No")</f>
        <v>Yes</v>
      </c>
      <c r="L28" s="9" t="str">
        <f>IFERROR(IF(MATCH(I28,#REF!,0)&gt;0,"Yes","No"),"No")</f>
        <v>No</v>
      </c>
      <c r="M28" s="10"/>
      <c r="N28" s="9" t="str">
        <f t="shared" si="1"/>
        <v>No</v>
      </c>
    </row>
    <row r="29" spans="1:14" ht="15.75" x14ac:dyDescent="0.25">
      <c r="A29" s="1" t="s">
        <v>147</v>
      </c>
      <c r="B29" s="1" t="s">
        <v>148</v>
      </c>
      <c r="C29" s="33">
        <v>670128</v>
      </c>
      <c r="D29" s="3" t="s">
        <v>149</v>
      </c>
      <c r="E29" s="4" t="s">
        <v>17</v>
      </c>
      <c r="F29" s="5" t="s">
        <v>150</v>
      </c>
      <c r="G29" s="5" t="s">
        <v>151</v>
      </c>
      <c r="H29" s="6">
        <v>78660</v>
      </c>
      <c r="I29" s="18" t="s">
        <v>71</v>
      </c>
      <c r="J29" s="7" t="str">
        <f t="shared" si="0"/>
        <v>No</v>
      </c>
      <c r="K29" s="8" t="str">
        <f>IFERROR(VLOOKUP('Criteria 3.1 (2(b))'!I29,'Licensed Psych Beds By County'!A$8:E$189,5),"No")</f>
        <v>Yes</v>
      </c>
      <c r="L29" s="9" t="str">
        <f>IFERROR(IF(MATCH(I29,#REF!,0)&gt;0,"Yes","No"),"No")</f>
        <v>No</v>
      </c>
      <c r="M29" s="10"/>
      <c r="N29" s="9" t="str">
        <f t="shared" si="1"/>
        <v>No</v>
      </c>
    </row>
    <row r="30" spans="1:14" ht="15.75" x14ac:dyDescent="0.25">
      <c r="A30" s="1" t="s">
        <v>152</v>
      </c>
      <c r="B30" s="1" t="s">
        <v>153</v>
      </c>
      <c r="C30" s="33">
        <v>450563</v>
      </c>
      <c r="D30" s="3" t="s">
        <v>154</v>
      </c>
      <c r="E30" s="4" t="s">
        <v>17</v>
      </c>
      <c r="F30" s="5" t="s">
        <v>155</v>
      </c>
      <c r="G30" s="5" t="s">
        <v>156</v>
      </c>
      <c r="H30" s="6">
        <v>76051</v>
      </c>
      <c r="I30" s="18" t="s">
        <v>31</v>
      </c>
      <c r="J30" s="7" t="str">
        <f t="shared" si="0"/>
        <v>No</v>
      </c>
      <c r="K30" s="8" t="str">
        <f>IFERROR(VLOOKUP('Criteria 3.1 (2(b))'!I30,'Licensed Psych Beds By County'!A$8:E$189,5),"No")</f>
        <v>Yes</v>
      </c>
      <c r="L30" s="9" t="str">
        <f>IFERROR(IF(MATCH(I30,#REF!,0)&gt;0,"Yes","No"),"No")</f>
        <v>No</v>
      </c>
      <c r="M30" s="10"/>
      <c r="N30" s="9" t="str">
        <f t="shared" si="1"/>
        <v>No</v>
      </c>
    </row>
    <row r="31" spans="1:14" ht="15.75" x14ac:dyDescent="0.25">
      <c r="A31" s="1" t="s">
        <v>157</v>
      </c>
      <c r="B31" s="1" t="s">
        <v>158</v>
      </c>
      <c r="C31" s="33">
        <v>450079</v>
      </c>
      <c r="D31" s="3" t="s">
        <v>159</v>
      </c>
      <c r="E31" s="4" t="s">
        <v>17</v>
      </c>
      <c r="F31" s="5" t="s">
        <v>160</v>
      </c>
      <c r="G31" s="5" t="s">
        <v>161</v>
      </c>
      <c r="H31" s="6">
        <v>75061</v>
      </c>
      <c r="I31" s="18" t="s">
        <v>126</v>
      </c>
      <c r="J31" s="7" t="str">
        <f t="shared" si="0"/>
        <v>No</v>
      </c>
      <c r="K31" s="8" t="str">
        <f>IFERROR(VLOOKUP('Criteria 3.1 (2(b))'!I31,'Licensed Psych Beds By County'!A$8:E$189,5),"No")</f>
        <v>Yes</v>
      </c>
      <c r="L31" s="9" t="str">
        <f>IFERROR(IF(MATCH(I31,#REF!,0)&gt;0,"Yes","No"),"No")</f>
        <v>No</v>
      </c>
      <c r="M31" s="10"/>
      <c r="N31" s="9" t="str">
        <f t="shared" si="1"/>
        <v>No</v>
      </c>
    </row>
    <row r="32" spans="1:14" ht="15.75" x14ac:dyDescent="0.25">
      <c r="A32" s="1" t="s">
        <v>162</v>
      </c>
      <c r="B32" s="1" t="s">
        <v>163</v>
      </c>
      <c r="C32" s="33">
        <v>450890</v>
      </c>
      <c r="D32" s="3" t="s">
        <v>164</v>
      </c>
      <c r="E32" s="4" t="s">
        <v>17</v>
      </c>
      <c r="F32" s="5" t="s">
        <v>165</v>
      </c>
      <c r="G32" s="5" t="s">
        <v>166</v>
      </c>
      <c r="H32" s="6">
        <v>75093</v>
      </c>
      <c r="I32" s="18" t="s">
        <v>132</v>
      </c>
      <c r="J32" s="7" t="str">
        <f t="shared" si="0"/>
        <v>No</v>
      </c>
      <c r="K32" s="8" t="str">
        <f>IFERROR(VLOOKUP('Criteria 3.1 (2(b))'!I32,'Licensed Psych Beds By County'!A$8:E$189,5),"No")</f>
        <v>Yes</v>
      </c>
      <c r="L32" s="9" t="str">
        <f>IFERROR(IF(MATCH(I32,#REF!,0)&gt;0,"Yes","No"),"No")</f>
        <v>No</v>
      </c>
      <c r="M32" s="10"/>
      <c r="N32" s="9" t="str">
        <f t="shared" si="1"/>
        <v>No</v>
      </c>
    </row>
    <row r="33" spans="1:14" ht="15.75" x14ac:dyDescent="0.25">
      <c r="A33" s="1" t="s">
        <v>167</v>
      </c>
      <c r="B33" s="1" t="s">
        <v>168</v>
      </c>
      <c r="C33" s="33">
        <v>450372</v>
      </c>
      <c r="D33" s="3" t="s">
        <v>169</v>
      </c>
      <c r="E33" s="4" t="s">
        <v>17</v>
      </c>
      <c r="F33" s="5" t="s">
        <v>170</v>
      </c>
      <c r="G33" s="5" t="s">
        <v>171</v>
      </c>
      <c r="H33" s="6">
        <v>75165</v>
      </c>
      <c r="I33" s="18" t="s">
        <v>172</v>
      </c>
      <c r="J33" s="7" t="str">
        <f t="shared" si="0"/>
        <v>No</v>
      </c>
      <c r="K33" s="8" t="str">
        <f>IFERROR(VLOOKUP('Criteria 3.1 (2(b))'!I33,'Licensed Psych Beds By County'!A$8:E$189,5),"No")</f>
        <v>No</v>
      </c>
      <c r="L33" s="9" t="str">
        <f>IFERROR(IF(MATCH(I33,#REF!,0)&gt;0,"Yes","No"),"No")</f>
        <v>No</v>
      </c>
      <c r="M33" s="10"/>
      <c r="N33" s="9" t="str">
        <f t="shared" si="1"/>
        <v>No</v>
      </c>
    </row>
    <row r="34" spans="1:14" ht="15.75" x14ac:dyDescent="0.25">
      <c r="A34" s="1" t="s">
        <v>173</v>
      </c>
      <c r="B34" s="1" t="s">
        <v>174</v>
      </c>
      <c r="C34" s="33">
        <v>670136</v>
      </c>
      <c r="D34" s="3" t="s">
        <v>175</v>
      </c>
      <c r="E34" s="4" t="s">
        <v>17</v>
      </c>
      <c r="F34" s="5" t="s">
        <v>176</v>
      </c>
      <c r="G34" s="5" t="s">
        <v>70</v>
      </c>
      <c r="H34" s="6">
        <v>78735</v>
      </c>
      <c r="I34" s="18" t="s">
        <v>71</v>
      </c>
      <c r="J34" s="7" t="str">
        <f t="shared" si="0"/>
        <v>No</v>
      </c>
      <c r="K34" s="8" t="str">
        <f>IFERROR(VLOOKUP('Criteria 3.1 (2(b))'!I34,'Licensed Psych Beds By County'!A$8:E$189,5),"No")</f>
        <v>Yes</v>
      </c>
      <c r="L34" s="9" t="str">
        <f>IFERROR(IF(MATCH(I34,#REF!,0)&gt;0,"Yes","No"),"No")</f>
        <v>No</v>
      </c>
      <c r="M34" s="10"/>
      <c r="N34" s="9" t="str">
        <f t="shared" si="1"/>
        <v>No</v>
      </c>
    </row>
    <row r="35" spans="1:14" ht="15.75" x14ac:dyDescent="0.25">
      <c r="A35" s="1" t="s">
        <v>177</v>
      </c>
      <c r="B35" s="1" t="s">
        <v>178</v>
      </c>
      <c r="C35" s="33">
        <v>450021</v>
      </c>
      <c r="D35" s="3" t="s">
        <v>179</v>
      </c>
      <c r="E35" s="4" t="s">
        <v>17</v>
      </c>
      <c r="F35" s="5" t="s">
        <v>180</v>
      </c>
      <c r="G35" s="5" t="s">
        <v>126</v>
      </c>
      <c r="H35" s="6">
        <v>75246</v>
      </c>
      <c r="I35" s="18" t="s">
        <v>126</v>
      </c>
      <c r="J35" s="7" t="str">
        <f t="shared" si="0"/>
        <v>No</v>
      </c>
      <c r="K35" s="8" t="str">
        <f>IFERROR(VLOOKUP('Criteria 3.1 (2(b))'!I35,'Licensed Psych Beds By County'!A$8:E$189,5),"No")</f>
        <v>Yes</v>
      </c>
      <c r="L35" s="9" t="str">
        <f>IFERROR(IF(MATCH(I35,#REF!,0)&gt;0,"Yes","No"),"No")</f>
        <v>No</v>
      </c>
      <c r="M35" s="10"/>
      <c r="N35" s="9" t="str">
        <f t="shared" si="1"/>
        <v>No</v>
      </c>
    </row>
    <row r="36" spans="1:14" ht="15.75" x14ac:dyDescent="0.25">
      <c r="A36" s="1" t="s">
        <v>181</v>
      </c>
      <c r="B36" s="1" t="s">
        <v>182</v>
      </c>
      <c r="C36" s="33">
        <v>670109</v>
      </c>
      <c r="D36" s="3" t="s">
        <v>183</v>
      </c>
      <c r="E36" s="4" t="s">
        <v>17</v>
      </c>
      <c r="F36" s="5" t="s">
        <v>184</v>
      </c>
      <c r="G36" s="5" t="s">
        <v>185</v>
      </c>
      <c r="H36" s="6">
        <v>77521</v>
      </c>
      <c r="I36" s="18" t="s">
        <v>20</v>
      </c>
      <c r="J36" s="7" t="str">
        <f t="shared" si="0"/>
        <v>No</v>
      </c>
      <c r="K36" s="8" t="str">
        <f>IFERROR(VLOOKUP('Criteria 3.1 (2(b))'!I36,'Licensed Psych Beds By County'!A$8:E$189,5),"No")</f>
        <v>Yes</v>
      </c>
      <c r="L36" s="9" t="str">
        <f>IFERROR(IF(MATCH(I36,#REF!,0)&gt;0,"Yes","No"),"No")</f>
        <v>No</v>
      </c>
      <c r="M36" s="10"/>
      <c r="N36" s="9" t="str">
        <f t="shared" si="1"/>
        <v>No</v>
      </c>
    </row>
    <row r="37" spans="1:14" ht="15.75" x14ac:dyDescent="0.25">
      <c r="A37" s="1" t="s">
        <v>186</v>
      </c>
      <c r="B37" s="1" t="s">
        <v>187</v>
      </c>
      <c r="C37" s="33">
        <v>450253</v>
      </c>
      <c r="D37" s="3" t="s">
        <v>188</v>
      </c>
      <c r="E37" s="4" t="s">
        <v>35</v>
      </c>
      <c r="F37" s="5" t="s">
        <v>189</v>
      </c>
      <c r="G37" s="5" t="s">
        <v>190</v>
      </c>
      <c r="H37" s="6">
        <v>77418</v>
      </c>
      <c r="I37" s="18" t="s">
        <v>70</v>
      </c>
      <c r="J37" s="7" t="str">
        <f t="shared" si="0"/>
        <v>No</v>
      </c>
      <c r="K37" s="8" t="str">
        <f>IFERROR(VLOOKUP('Criteria 3.1 (2(b))'!I37,'Licensed Psych Beds By County'!A$8:E$189,5),"No")</f>
        <v>No</v>
      </c>
      <c r="L37" s="9" t="str">
        <f>IFERROR(IF(MATCH(I37,#REF!,0)&gt;0,"Yes","No"),"No")</f>
        <v>No</v>
      </c>
      <c r="M37" s="10"/>
      <c r="N37" s="9" t="str">
        <f t="shared" si="1"/>
        <v>No</v>
      </c>
    </row>
    <row r="38" spans="1:14" ht="15.75" x14ac:dyDescent="0.25">
      <c r="A38" s="1" t="s">
        <v>191</v>
      </c>
      <c r="B38" s="1" t="s">
        <v>192</v>
      </c>
      <c r="C38" s="33">
        <v>450213</v>
      </c>
      <c r="D38" s="3" t="s">
        <v>193</v>
      </c>
      <c r="E38" s="4" t="s">
        <v>17</v>
      </c>
      <c r="F38" s="5" t="s">
        <v>194</v>
      </c>
      <c r="G38" s="5" t="s">
        <v>195</v>
      </c>
      <c r="H38" s="6">
        <v>78229</v>
      </c>
      <c r="I38" s="18" t="s">
        <v>196</v>
      </c>
      <c r="J38" s="7" t="str">
        <f t="shared" si="0"/>
        <v>No</v>
      </c>
      <c r="K38" s="8" t="str">
        <f>IFERROR(VLOOKUP('Criteria 3.1 (2(b))'!I38,'Licensed Psych Beds By County'!A$8:E$189,5),"No")</f>
        <v>Yes</v>
      </c>
      <c r="L38" s="9" t="str">
        <f>IFERROR(IF(MATCH(I38,#REF!,0)&gt;0,"Yes","No"),"No")</f>
        <v>No</v>
      </c>
      <c r="M38" s="10"/>
      <c r="N38" s="9" t="str">
        <f t="shared" si="1"/>
        <v>No</v>
      </c>
    </row>
    <row r="39" spans="1:14" ht="15.75" x14ac:dyDescent="0.25">
      <c r="A39" s="1" t="s">
        <v>197</v>
      </c>
      <c r="B39" s="1" t="s">
        <v>198</v>
      </c>
      <c r="C39" s="33">
        <v>451378</v>
      </c>
      <c r="D39" s="3" t="s">
        <v>199</v>
      </c>
      <c r="E39" s="4" t="s">
        <v>35</v>
      </c>
      <c r="F39" s="5" t="s">
        <v>200</v>
      </c>
      <c r="G39" s="5" t="s">
        <v>201</v>
      </c>
      <c r="H39" s="6">
        <v>79830</v>
      </c>
      <c r="I39" s="18" t="s">
        <v>202</v>
      </c>
      <c r="J39" s="7" t="str">
        <f t="shared" si="0"/>
        <v>No</v>
      </c>
      <c r="K39" s="8" t="str">
        <f>IFERROR(VLOOKUP('Criteria 3.1 (2(b))'!I39,'Licensed Psych Beds By County'!A$8:E$189,5),"No")</f>
        <v>No</v>
      </c>
      <c r="L39" s="9" t="str">
        <f>IFERROR(IF(MATCH(I39,#REF!,0)&gt;0,"Yes","No"),"No")</f>
        <v>No</v>
      </c>
      <c r="M39" s="10"/>
      <c r="N39" s="9" t="str">
        <f t="shared" si="1"/>
        <v>No</v>
      </c>
    </row>
    <row r="40" spans="1:14" ht="15.75" x14ac:dyDescent="0.25">
      <c r="A40" s="1" t="s">
        <v>203</v>
      </c>
      <c r="B40" s="1" t="s">
        <v>204</v>
      </c>
      <c r="C40" s="33">
        <v>453036</v>
      </c>
      <c r="D40" s="3" t="s">
        <v>205</v>
      </c>
      <c r="E40" s="4" t="s">
        <v>17</v>
      </c>
      <c r="F40" s="5" t="s">
        <v>206</v>
      </c>
      <c r="G40" s="5" t="s">
        <v>126</v>
      </c>
      <c r="H40" s="6">
        <v>75246</v>
      </c>
      <c r="I40" s="18" t="s">
        <v>126</v>
      </c>
      <c r="J40" s="7" t="str">
        <f t="shared" si="0"/>
        <v>No</v>
      </c>
      <c r="K40" s="8" t="str">
        <f>IFERROR(VLOOKUP('Criteria 3.1 (2(b))'!I40,'Licensed Psych Beds By County'!A$8:E$189,5),"No")</f>
        <v>Yes</v>
      </c>
      <c r="L40" s="9" t="str">
        <f>IFERROR(IF(MATCH(I40,#REF!,0)&gt;0,"Yes","No"),"No")</f>
        <v>No</v>
      </c>
      <c r="M40" s="10"/>
      <c r="N40" s="9" t="str">
        <f t="shared" si="1"/>
        <v>No</v>
      </c>
    </row>
    <row r="41" spans="1:14" ht="15.75" x14ac:dyDescent="0.25">
      <c r="A41" s="1" t="s">
        <v>207</v>
      </c>
      <c r="B41" s="1" t="s">
        <v>208</v>
      </c>
      <c r="C41" s="33">
        <v>673058</v>
      </c>
      <c r="D41" s="3" t="s">
        <v>209</v>
      </c>
      <c r="E41" s="4" t="s">
        <v>17</v>
      </c>
      <c r="F41" s="5" t="s">
        <v>210</v>
      </c>
      <c r="G41" s="5" t="s">
        <v>211</v>
      </c>
      <c r="H41" s="6">
        <v>78734</v>
      </c>
      <c r="I41" s="18" t="s">
        <v>71</v>
      </c>
      <c r="J41" s="7" t="str">
        <f t="shared" si="0"/>
        <v>No</v>
      </c>
      <c r="K41" s="8" t="str">
        <f>IFERROR(VLOOKUP('Criteria 3.1 (2(b))'!I41,'Licensed Psych Beds By County'!A$8:E$189,5),"No")</f>
        <v>Yes</v>
      </c>
      <c r="L41" s="9" t="str">
        <f>IFERROR(IF(MATCH(I41,#REF!,0)&gt;0,"Yes","No"),"No")</f>
        <v>No</v>
      </c>
      <c r="M41" s="10"/>
      <c r="N41" s="9" t="str">
        <f t="shared" si="1"/>
        <v>No</v>
      </c>
    </row>
    <row r="42" spans="1:14" ht="15.75" x14ac:dyDescent="0.25">
      <c r="A42" s="1" t="s">
        <v>212</v>
      </c>
      <c r="B42" s="1" t="s">
        <v>213</v>
      </c>
      <c r="C42" s="33">
        <v>451385</v>
      </c>
      <c r="D42" s="3" t="s">
        <v>214</v>
      </c>
      <c r="E42" s="4" t="s">
        <v>35</v>
      </c>
      <c r="F42" s="5" t="s">
        <v>215</v>
      </c>
      <c r="G42" s="5" t="s">
        <v>216</v>
      </c>
      <c r="H42" s="6">
        <v>76634</v>
      </c>
      <c r="I42" s="18" t="s">
        <v>217</v>
      </c>
      <c r="J42" s="7" t="str">
        <f t="shared" si="0"/>
        <v>No</v>
      </c>
      <c r="K42" s="8" t="str">
        <f>IFERROR(VLOOKUP('Criteria 3.1 (2(b))'!I42,'Licensed Psych Beds By County'!A$8:E$189,5),"No")</f>
        <v>No</v>
      </c>
      <c r="L42" s="9" t="str">
        <f>IFERROR(IF(MATCH(I42,#REF!,0)&gt;0,"Yes","No"),"No")</f>
        <v>No</v>
      </c>
      <c r="M42" s="10"/>
      <c r="N42" s="9" t="str">
        <f t="shared" si="1"/>
        <v>No</v>
      </c>
    </row>
    <row r="43" spans="1:14" ht="15.75" x14ac:dyDescent="0.25">
      <c r="A43" s="1" t="s">
        <v>218</v>
      </c>
      <c r="B43" s="1" t="s">
        <v>219</v>
      </c>
      <c r="C43" s="33">
        <v>450834</v>
      </c>
      <c r="D43" s="3" t="s">
        <v>220</v>
      </c>
      <c r="E43" s="4" t="s">
        <v>17</v>
      </c>
      <c r="F43" s="5" t="s">
        <v>221</v>
      </c>
      <c r="G43" s="5" t="s">
        <v>222</v>
      </c>
      <c r="H43" s="6">
        <v>77802</v>
      </c>
      <c r="I43" s="18" t="s">
        <v>223</v>
      </c>
      <c r="J43" s="7" t="str">
        <f t="shared" si="0"/>
        <v>No</v>
      </c>
      <c r="K43" s="8" t="str">
        <f>IFERROR(VLOOKUP('Criteria 3.1 (2(b))'!I43,'Licensed Psych Beds By County'!A$8:E$189,5),"No")</f>
        <v>No</v>
      </c>
      <c r="L43" s="9" t="str">
        <f>IFERROR(IF(MATCH(I43,#REF!,0)&gt;0,"Yes","No"),"No")</f>
        <v>No</v>
      </c>
      <c r="M43" s="10"/>
      <c r="N43" s="9" t="str">
        <f t="shared" si="1"/>
        <v>No</v>
      </c>
    </row>
    <row r="44" spans="1:14" ht="15.75" x14ac:dyDescent="0.25">
      <c r="A44" s="1" t="s">
        <v>224</v>
      </c>
      <c r="B44" s="1" t="s">
        <v>225</v>
      </c>
      <c r="C44" s="33">
        <v>450200</v>
      </c>
      <c r="D44" s="3" t="s">
        <v>226</v>
      </c>
      <c r="E44" s="4" t="s">
        <v>17</v>
      </c>
      <c r="F44" s="5" t="s">
        <v>227</v>
      </c>
      <c r="G44" s="5" t="s">
        <v>228</v>
      </c>
      <c r="H44" s="6">
        <v>75501</v>
      </c>
      <c r="I44" s="18" t="s">
        <v>229</v>
      </c>
      <c r="J44" s="7" t="str">
        <f t="shared" si="0"/>
        <v>No</v>
      </c>
      <c r="K44" s="8" t="str">
        <f>IFERROR(VLOOKUP('Criteria 3.1 (2(b))'!I44,'Licensed Psych Beds By County'!A$8:E$189,5),"No")</f>
        <v>Yes</v>
      </c>
      <c r="L44" s="9" t="str">
        <f>IFERROR(IF(MATCH(I44,#REF!,0)&gt;0,"Yes","No"),"No")</f>
        <v>No</v>
      </c>
      <c r="M44" s="10"/>
      <c r="N44" s="9" t="str">
        <f t="shared" si="1"/>
        <v>No</v>
      </c>
    </row>
    <row r="45" spans="1:14" ht="15.75" x14ac:dyDescent="0.25">
      <c r="A45" s="1" t="s">
        <v>230</v>
      </c>
      <c r="B45" s="1" t="s">
        <v>231</v>
      </c>
      <c r="C45" s="33">
        <v>450231</v>
      </c>
      <c r="D45" s="3" t="s">
        <v>232</v>
      </c>
      <c r="E45" s="4" t="s">
        <v>17</v>
      </c>
      <c r="F45" s="5" t="s">
        <v>233</v>
      </c>
      <c r="G45" s="5" t="s">
        <v>234</v>
      </c>
      <c r="H45" s="6">
        <v>79106</v>
      </c>
      <c r="I45" s="18" t="s">
        <v>235</v>
      </c>
      <c r="J45" s="7" t="str">
        <f t="shared" si="0"/>
        <v>No</v>
      </c>
      <c r="K45" s="8" t="str">
        <f>IFERROR(VLOOKUP('Criteria 3.1 (2(b))'!I45,'Licensed Psych Beds By County'!A$8:E$189,5),"No")</f>
        <v>No</v>
      </c>
      <c r="L45" s="9" t="str">
        <f>IFERROR(IF(MATCH(I45,#REF!,0)&gt;0,"Yes","No"),"No")</f>
        <v>No</v>
      </c>
      <c r="M45" s="10"/>
      <c r="N45" s="9" t="str">
        <f t="shared" si="1"/>
        <v>No</v>
      </c>
    </row>
    <row r="46" spans="1:14" ht="15.75" x14ac:dyDescent="0.25">
      <c r="A46" s="1" t="s">
        <v>236</v>
      </c>
      <c r="B46" s="1" t="s">
        <v>237</v>
      </c>
      <c r="C46" s="33">
        <v>451305</v>
      </c>
      <c r="D46" s="3" t="s">
        <v>238</v>
      </c>
      <c r="E46" s="4" t="s">
        <v>35</v>
      </c>
      <c r="F46" s="5" t="s">
        <v>239</v>
      </c>
      <c r="G46" s="5" t="s">
        <v>240</v>
      </c>
      <c r="H46" s="6">
        <v>77836</v>
      </c>
      <c r="I46" s="18" t="s">
        <v>241</v>
      </c>
      <c r="J46" s="7" t="str">
        <f t="shared" si="0"/>
        <v>No</v>
      </c>
      <c r="K46" s="8" t="str">
        <f>IFERROR(VLOOKUP('Criteria 3.1 (2(b))'!I46,'Licensed Psych Beds By County'!A$8:E$189,5),"No")</f>
        <v>No</v>
      </c>
      <c r="L46" s="9" t="str">
        <f>IFERROR(IF(MATCH(I46,#REF!,0)&gt;0,"Yes","No"),"No")</f>
        <v>No</v>
      </c>
      <c r="M46" s="10"/>
      <c r="N46" s="9" t="str">
        <f t="shared" si="1"/>
        <v>No</v>
      </c>
    </row>
    <row r="47" spans="1:14" ht="15.75" x14ac:dyDescent="0.25">
      <c r="A47" s="1" t="s">
        <v>242</v>
      </c>
      <c r="B47" s="1" t="s">
        <v>243</v>
      </c>
      <c r="C47" s="33">
        <v>451312</v>
      </c>
      <c r="D47" s="3" t="s">
        <v>244</v>
      </c>
      <c r="E47" s="4" t="s">
        <v>35</v>
      </c>
      <c r="F47" s="5" t="s">
        <v>245</v>
      </c>
      <c r="G47" s="5" t="s">
        <v>246</v>
      </c>
      <c r="H47" s="6">
        <v>77434</v>
      </c>
      <c r="I47" s="18" t="s">
        <v>247</v>
      </c>
      <c r="J47" s="7" t="str">
        <f t="shared" si="0"/>
        <v>No</v>
      </c>
      <c r="K47" s="8" t="str">
        <f>IFERROR(VLOOKUP('Criteria 3.1 (2(b))'!I47,'Licensed Psych Beds By County'!A$8:E$189,5),"No")</f>
        <v>No</v>
      </c>
      <c r="L47" s="9" t="str">
        <f>IFERROR(IF(MATCH(I47,#REF!,0)&gt;0,"Yes","No"),"No")</f>
        <v>No</v>
      </c>
      <c r="M47" s="10"/>
      <c r="N47" s="9" t="str">
        <f t="shared" si="1"/>
        <v>No</v>
      </c>
    </row>
    <row r="48" spans="1:14" ht="15.75" x14ac:dyDescent="0.25">
      <c r="A48" s="1" t="s">
        <v>248</v>
      </c>
      <c r="B48" s="1" t="s">
        <v>249</v>
      </c>
      <c r="C48" s="33">
        <v>450210</v>
      </c>
      <c r="D48" s="3" t="s">
        <v>250</v>
      </c>
      <c r="E48" s="4" t="s">
        <v>35</v>
      </c>
      <c r="F48" s="5" t="s">
        <v>251</v>
      </c>
      <c r="G48" s="5" t="s">
        <v>252</v>
      </c>
      <c r="H48" s="6">
        <v>75633</v>
      </c>
      <c r="I48" s="18" t="s">
        <v>253</v>
      </c>
      <c r="J48" s="7" t="str">
        <f t="shared" si="0"/>
        <v>No</v>
      </c>
      <c r="K48" s="8" t="str">
        <f>IFERROR(VLOOKUP('Criteria 3.1 (2(b))'!I48,'Licensed Psych Beds By County'!A$8:E$189,5),"No")</f>
        <v>No</v>
      </c>
      <c r="L48" s="9" t="str">
        <f>IFERROR(IF(MATCH(I48,#REF!,0)&gt;0,"Yes","No"),"No")</f>
        <v>No</v>
      </c>
      <c r="M48" s="10"/>
      <c r="N48" s="9" t="str">
        <f t="shared" si="1"/>
        <v>No</v>
      </c>
    </row>
    <row r="49" spans="1:14" ht="15.75" x14ac:dyDescent="0.25">
      <c r="A49" s="1" t="s">
        <v>254</v>
      </c>
      <c r="B49" s="1" t="s">
        <v>255</v>
      </c>
      <c r="C49" s="33">
        <v>451350</v>
      </c>
      <c r="D49" s="3" t="s">
        <v>256</v>
      </c>
      <c r="E49" s="4" t="s">
        <v>35</v>
      </c>
      <c r="F49" s="5" t="s">
        <v>257</v>
      </c>
      <c r="G49" s="5" t="s">
        <v>258</v>
      </c>
      <c r="H49" s="6">
        <v>79027</v>
      </c>
      <c r="I49" s="18" t="s">
        <v>259</v>
      </c>
      <c r="J49" s="7" t="str">
        <f t="shared" si="0"/>
        <v>No</v>
      </c>
      <c r="K49" s="8" t="str">
        <f>IFERROR(VLOOKUP('Criteria 3.1 (2(b))'!I49,'Licensed Psych Beds By County'!A$8:E$189,5),"No")</f>
        <v>No</v>
      </c>
      <c r="L49" s="9" t="str">
        <f>IFERROR(IF(MATCH(I49,#REF!,0)&gt;0,"Yes","No"),"No")</f>
        <v>No</v>
      </c>
      <c r="M49" s="10"/>
      <c r="N49" s="9" t="str">
        <f t="shared" si="1"/>
        <v>No</v>
      </c>
    </row>
    <row r="50" spans="1:14" ht="15.75" x14ac:dyDescent="0.25">
      <c r="A50" s="1" t="s">
        <v>260</v>
      </c>
      <c r="B50" s="1" t="s">
        <v>261</v>
      </c>
      <c r="C50" s="33">
        <v>670061</v>
      </c>
      <c r="D50" s="3" t="s">
        <v>262</v>
      </c>
      <c r="E50" s="4" t="s">
        <v>17</v>
      </c>
      <c r="F50" s="5" t="s">
        <v>263</v>
      </c>
      <c r="G50" s="5" t="s">
        <v>109</v>
      </c>
      <c r="H50" s="6">
        <v>78414</v>
      </c>
      <c r="I50" s="18" t="s">
        <v>110</v>
      </c>
      <c r="J50" s="7" t="str">
        <f t="shared" si="0"/>
        <v>No</v>
      </c>
      <c r="K50" s="8" t="str">
        <f>IFERROR(VLOOKUP('Criteria 3.1 (2(b))'!I50,'Licensed Psych Beds By County'!A$8:E$189,5),"No")</f>
        <v>Yes</v>
      </c>
      <c r="L50" s="9" t="str">
        <f>IFERROR(IF(MATCH(I50,#REF!,0)&gt;0,"Yes","No"),"No")</f>
        <v>No</v>
      </c>
      <c r="M50" s="10"/>
      <c r="N50" s="9" t="str">
        <f t="shared" si="1"/>
        <v>No</v>
      </c>
    </row>
    <row r="51" spans="1:14" ht="15.75" x14ac:dyDescent="0.25">
      <c r="A51" s="1" t="s">
        <v>264</v>
      </c>
      <c r="B51" s="1" t="s">
        <v>265</v>
      </c>
      <c r="C51" s="33">
        <v>670043</v>
      </c>
      <c r="D51" s="3" t="s">
        <v>266</v>
      </c>
      <c r="E51" s="4" t="s">
        <v>17</v>
      </c>
      <c r="F51" s="5" t="s">
        <v>267</v>
      </c>
      <c r="G51" s="5" t="s">
        <v>268</v>
      </c>
      <c r="H51" s="6">
        <v>78613</v>
      </c>
      <c r="I51" s="18" t="s">
        <v>269</v>
      </c>
      <c r="J51" s="7" t="str">
        <f t="shared" si="0"/>
        <v>No</v>
      </c>
      <c r="K51" s="8" t="str">
        <f>IFERROR(VLOOKUP('Criteria 3.1 (2(b))'!I51,'Licensed Psych Beds By County'!A$8:E$189,5),"No")</f>
        <v>Yes</v>
      </c>
      <c r="L51" s="9" t="str">
        <f>IFERROR(IF(MATCH(I51,#REF!,0)&gt;0,"Yes","No"),"No")</f>
        <v>No</v>
      </c>
      <c r="M51" s="10"/>
      <c r="N51" s="9" t="str">
        <f t="shared" si="1"/>
        <v>No</v>
      </c>
    </row>
    <row r="52" spans="1:14" ht="15.75" x14ac:dyDescent="0.25">
      <c r="A52" s="1" t="s">
        <v>270</v>
      </c>
      <c r="B52" s="1" t="s">
        <v>271</v>
      </c>
      <c r="C52" s="33">
        <v>673027</v>
      </c>
      <c r="D52" s="3" t="s">
        <v>272</v>
      </c>
      <c r="E52" s="4" t="s">
        <v>17</v>
      </c>
      <c r="F52" s="5" t="s">
        <v>273</v>
      </c>
      <c r="G52" s="5" t="s">
        <v>70</v>
      </c>
      <c r="H52" s="6">
        <v>78751</v>
      </c>
      <c r="I52" s="18" t="s">
        <v>71</v>
      </c>
      <c r="J52" s="7" t="str">
        <f t="shared" si="0"/>
        <v>No</v>
      </c>
      <c r="K52" s="8" t="str">
        <f>IFERROR(VLOOKUP('Criteria 3.1 (2(b))'!I52,'Licensed Psych Beds By County'!A$8:E$189,5),"No")</f>
        <v>Yes</v>
      </c>
      <c r="L52" s="9" t="str">
        <f>IFERROR(IF(MATCH(I52,#REF!,0)&gt;0,"Yes","No"),"No")</f>
        <v>No</v>
      </c>
      <c r="M52" s="10"/>
      <c r="N52" s="9" t="str">
        <f t="shared" si="1"/>
        <v>No</v>
      </c>
    </row>
    <row r="53" spans="1:14" ht="15.75" x14ac:dyDescent="0.25">
      <c r="A53" s="1" t="s">
        <v>274</v>
      </c>
      <c r="B53" s="1" t="s">
        <v>275</v>
      </c>
      <c r="C53" s="33">
        <v>451320</v>
      </c>
      <c r="D53" s="3" t="s">
        <v>276</v>
      </c>
      <c r="E53" s="4" t="s">
        <v>35</v>
      </c>
      <c r="F53" s="5" t="s">
        <v>277</v>
      </c>
      <c r="G53" s="5" t="s">
        <v>278</v>
      </c>
      <c r="H53" s="6">
        <v>77514</v>
      </c>
      <c r="I53" s="18" t="s">
        <v>279</v>
      </c>
      <c r="J53" s="7" t="str">
        <f t="shared" si="0"/>
        <v>No</v>
      </c>
      <c r="K53" s="8" t="str">
        <f>IFERROR(VLOOKUP('Criteria 3.1 (2(b))'!I53,'Licensed Psych Beds By County'!A$8:E$189,5),"No")</f>
        <v>No</v>
      </c>
      <c r="L53" s="9" t="str">
        <f>IFERROR(IF(MATCH(I53,#REF!,0)&gt;0,"Yes","No"),"No")</f>
        <v>No</v>
      </c>
      <c r="M53" s="10"/>
      <c r="N53" s="9" t="str">
        <f t="shared" si="1"/>
        <v>No</v>
      </c>
    </row>
    <row r="54" spans="1:14" ht="15.75" x14ac:dyDescent="0.25">
      <c r="A54" s="1" t="s">
        <v>280</v>
      </c>
      <c r="B54" s="1" t="s">
        <v>281</v>
      </c>
      <c r="C54" s="33">
        <v>450097</v>
      </c>
      <c r="D54" s="3" t="s">
        <v>282</v>
      </c>
      <c r="E54" s="4" t="s">
        <v>17</v>
      </c>
      <c r="F54" s="5" t="s">
        <v>283</v>
      </c>
      <c r="G54" s="5" t="s">
        <v>284</v>
      </c>
      <c r="H54" s="6">
        <v>77504</v>
      </c>
      <c r="I54" s="18" t="s">
        <v>20</v>
      </c>
      <c r="J54" s="7" t="str">
        <f t="shared" si="0"/>
        <v>No</v>
      </c>
      <c r="K54" s="8" t="str">
        <f>IFERROR(VLOOKUP('Criteria 3.1 (2(b))'!I54,'Licensed Psych Beds By County'!A$8:E$189,5),"No")</f>
        <v>Yes</v>
      </c>
      <c r="L54" s="9" t="str">
        <f>IFERROR(IF(MATCH(I54,#REF!,0)&gt;0,"Yes","No"),"No")</f>
        <v>No</v>
      </c>
      <c r="M54" s="10"/>
      <c r="N54" s="9" t="str">
        <f t="shared" si="1"/>
        <v>No</v>
      </c>
    </row>
    <row r="55" spans="1:14" ht="15.75" x14ac:dyDescent="0.25">
      <c r="A55" s="1" t="s">
        <v>285</v>
      </c>
      <c r="B55" s="1" t="s">
        <v>286</v>
      </c>
      <c r="C55" s="33">
        <v>450617</v>
      </c>
      <c r="D55" s="3" t="s">
        <v>287</v>
      </c>
      <c r="E55" s="4" t="s">
        <v>17</v>
      </c>
      <c r="F55" s="5" t="s">
        <v>288</v>
      </c>
      <c r="G55" s="5" t="s">
        <v>289</v>
      </c>
      <c r="H55" s="6">
        <v>77598</v>
      </c>
      <c r="I55" s="18" t="s">
        <v>20</v>
      </c>
      <c r="J55" s="7" t="str">
        <f t="shared" si="0"/>
        <v>No</v>
      </c>
      <c r="K55" s="8" t="str">
        <f>IFERROR(VLOOKUP('Criteria 3.1 (2(b))'!I55,'Licensed Psych Beds By County'!A$8:E$189,5),"No")</f>
        <v>Yes</v>
      </c>
      <c r="L55" s="9" t="str">
        <f>IFERROR(IF(MATCH(I55,#REF!,0)&gt;0,"Yes","No"),"No")</f>
        <v>No</v>
      </c>
      <c r="M55" s="10"/>
      <c r="N55" s="9" t="str">
        <f t="shared" si="1"/>
        <v>No</v>
      </c>
    </row>
    <row r="56" spans="1:14" ht="15.75" x14ac:dyDescent="0.25">
      <c r="A56" s="1" t="s">
        <v>290</v>
      </c>
      <c r="B56" s="1" t="s">
        <v>291</v>
      </c>
      <c r="C56" s="32">
        <v>450222</v>
      </c>
      <c r="D56" s="3" t="s">
        <v>292</v>
      </c>
      <c r="E56" s="4" t="s">
        <v>17</v>
      </c>
      <c r="F56" s="5" t="s">
        <v>293</v>
      </c>
      <c r="G56" s="5" t="s">
        <v>76</v>
      </c>
      <c r="H56" s="6">
        <v>77304</v>
      </c>
      <c r="I56" s="18" t="s">
        <v>77</v>
      </c>
      <c r="J56" s="7" t="str">
        <f t="shared" si="0"/>
        <v>No</v>
      </c>
      <c r="K56" s="8" t="str">
        <f>IFERROR(VLOOKUP('Criteria 3.1 (2(b))'!I56,'Licensed Psych Beds By County'!A$8:E$189,5),"No")</f>
        <v>No</v>
      </c>
      <c r="L56" s="9" t="str">
        <f>IFERROR(IF(MATCH(I56,#REF!,0)&gt;0,"Yes","No"),"No")</f>
        <v>No</v>
      </c>
      <c r="M56" s="10"/>
      <c r="N56" s="9" t="str">
        <f t="shared" si="1"/>
        <v>No</v>
      </c>
    </row>
    <row r="57" spans="1:14" ht="15.75" x14ac:dyDescent="0.25">
      <c r="A57" s="1" t="s">
        <v>294</v>
      </c>
      <c r="B57" s="1" t="s">
        <v>295</v>
      </c>
      <c r="C57" s="33">
        <v>670106</v>
      </c>
      <c r="D57" s="3" t="s">
        <v>296</v>
      </c>
      <c r="E57" s="4" t="s">
        <v>17</v>
      </c>
      <c r="F57" s="5" t="s">
        <v>297</v>
      </c>
      <c r="G57" s="5" t="s">
        <v>298</v>
      </c>
      <c r="H57" s="6">
        <v>77584</v>
      </c>
      <c r="I57" s="18" t="s">
        <v>299</v>
      </c>
      <c r="J57" s="7" t="str">
        <f t="shared" si="0"/>
        <v>No</v>
      </c>
      <c r="K57" s="8" t="str">
        <f>IFERROR(VLOOKUP('Criteria 3.1 (2(b))'!I57,'Licensed Psych Beds By County'!A$8:E$189,5),"No")</f>
        <v>No</v>
      </c>
      <c r="L57" s="9" t="str">
        <f>IFERROR(IF(MATCH(I57,#REF!,0)&gt;0,"Yes","No"),"No")</f>
        <v>No</v>
      </c>
      <c r="M57" s="10"/>
      <c r="N57" s="9" t="str">
        <f t="shared" si="1"/>
        <v>No</v>
      </c>
    </row>
    <row r="58" spans="1:14" ht="15.75" x14ac:dyDescent="0.25">
      <c r="A58" s="1" t="s">
        <v>300</v>
      </c>
      <c r="B58" s="1" t="s">
        <v>301</v>
      </c>
      <c r="C58" s="32">
        <v>450644</v>
      </c>
      <c r="D58" s="3" t="s">
        <v>302</v>
      </c>
      <c r="E58" s="4" t="s">
        <v>17</v>
      </c>
      <c r="F58" s="5" t="s">
        <v>303</v>
      </c>
      <c r="G58" s="5" t="s">
        <v>19</v>
      </c>
      <c r="H58" s="6">
        <v>77082</v>
      </c>
      <c r="I58" s="18" t="s">
        <v>20</v>
      </c>
      <c r="J58" s="7" t="str">
        <f t="shared" si="0"/>
        <v>No</v>
      </c>
      <c r="K58" s="8" t="str">
        <f>IFERROR(VLOOKUP('Criteria 3.1 (2(b))'!I58,'Licensed Psych Beds By County'!A$8:E$189,5),"No")</f>
        <v>Yes</v>
      </c>
      <c r="L58" s="9" t="str">
        <f>IFERROR(IF(MATCH(I58,#REF!,0)&gt;0,"Yes","No"),"No")</f>
        <v>No</v>
      </c>
      <c r="M58" s="10"/>
      <c r="N58" s="9" t="str">
        <f t="shared" si="1"/>
        <v>No</v>
      </c>
    </row>
    <row r="59" spans="1:14" ht="15.75" x14ac:dyDescent="0.25">
      <c r="A59" s="1" t="s">
        <v>304</v>
      </c>
      <c r="B59" s="1" t="s">
        <v>305</v>
      </c>
      <c r="C59" s="33">
        <v>450674</v>
      </c>
      <c r="D59" s="3" t="s">
        <v>306</v>
      </c>
      <c r="E59" s="4" t="s">
        <v>17</v>
      </c>
      <c r="F59" s="5" t="s">
        <v>307</v>
      </c>
      <c r="G59" s="5" t="s">
        <v>19</v>
      </c>
      <c r="H59" s="6">
        <v>77054</v>
      </c>
      <c r="I59" s="18" t="s">
        <v>20</v>
      </c>
      <c r="J59" s="7" t="str">
        <f t="shared" si="0"/>
        <v>No</v>
      </c>
      <c r="K59" s="8" t="str">
        <f>IFERROR(VLOOKUP('Criteria 3.1 (2(b))'!I59,'Licensed Psych Beds By County'!A$8:E$189,5),"No")</f>
        <v>Yes</v>
      </c>
      <c r="L59" s="9" t="str">
        <f>IFERROR(IF(MATCH(I59,#REF!,0)&gt;0,"Yes","No"),"No")</f>
        <v>No</v>
      </c>
      <c r="M59" s="10"/>
      <c r="N59" s="9" t="str">
        <f t="shared" si="1"/>
        <v>No</v>
      </c>
    </row>
    <row r="60" spans="1:14" ht="15.75" x14ac:dyDescent="0.25">
      <c r="A60" s="1" t="s">
        <v>308</v>
      </c>
      <c r="B60" s="1" t="s">
        <v>309</v>
      </c>
      <c r="C60" s="33">
        <v>452034</v>
      </c>
      <c r="D60" s="3" t="s">
        <v>310</v>
      </c>
      <c r="E60" s="4" t="s">
        <v>17</v>
      </c>
      <c r="F60" s="5" t="s">
        <v>311</v>
      </c>
      <c r="G60" s="5" t="s">
        <v>70</v>
      </c>
      <c r="H60" s="6">
        <v>78756</v>
      </c>
      <c r="I60" s="18" t="s">
        <v>71</v>
      </c>
      <c r="J60" s="7" t="str">
        <f t="shared" si="0"/>
        <v>No</v>
      </c>
      <c r="K60" s="8" t="str">
        <f>IFERROR(VLOOKUP('Criteria 3.1 (2(b))'!I60,'Licensed Psych Beds By County'!A$8:E$189,5),"No")</f>
        <v>Yes</v>
      </c>
      <c r="L60" s="9" t="str">
        <f>IFERROR(IF(MATCH(I60,#REF!,0)&gt;0,"Yes","No"),"No")</f>
        <v>No</v>
      </c>
      <c r="M60" s="10"/>
      <c r="N60" s="9" t="str">
        <f t="shared" si="1"/>
        <v>No</v>
      </c>
    </row>
    <row r="61" spans="1:14" ht="15.75" x14ac:dyDescent="0.25">
      <c r="A61" s="1" t="s">
        <v>312</v>
      </c>
      <c r="B61" s="1" t="s">
        <v>313</v>
      </c>
      <c r="C61" s="33">
        <v>452107</v>
      </c>
      <c r="D61" s="3" t="s">
        <v>314</v>
      </c>
      <c r="E61" s="4" t="s">
        <v>17</v>
      </c>
      <c r="F61" s="5" t="s">
        <v>315</v>
      </c>
      <c r="G61" s="5" t="s">
        <v>76</v>
      </c>
      <c r="H61" s="6">
        <v>77304</v>
      </c>
      <c r="I61" s="18" t="s">
        <v>77</v>
      </c>
      <c r="J61" s="7" t="str">
        <f t="shared" si="0"/>
        <v>No</v>
      </c>
      <c r="K61" s="8" t="str">
        <f>IFERROR(VLOOKUP('Criteria 3.1 (2(b))'!I61,'Licensed Psych Beds By County'!A$8:E$189,5),"No")</f>
        <v>No</v>
      </c>
      <c r="L61" s="9" t="str">
        <f>IFERROR(IF(MATCH(I61,#REF!,0)&gt;0,"Yes","No"),"No")</f>
        <v>No</v>
      </c>
      <c r="M61" s="10"/>
      <c r="N61" s="9" t="str">
        <f t="shared" si="1"/>
        <v>No</v>
      </c>
    </row>
    <row r="62" spans="1:14" ht="15.75" x14ac:dyDescent="0.25">
      <c r="A62" s="1" t="s">
        <v>316</v>
      </c>
      <c r="B62" s="1" t="s">
        <v>317</v>
      </c>
      <c r="C62" s="32">
        <v>452032</v>
      </c>
      <c r="D62" s="3" t="s">
        <v>318</v>
      </c>
      <c r="E62" s="4" t="s">
        <v>17</v>
      </c>
      <c r="F62" s="5" t="s">
        <v>319</v>
      </c>
      <c r="G62" s="5" t="s">
        <v>19</v>
      </c>
      <c r="H62" s="6">
        <v>77081</v>
      </c>
      <c r="I62" s="18" t="s">
        <v>20</v>
      </c>
      <c r="J62" s="7" t="str">
        <f t="shared" si="0"/>
        <v>No</v>
      </c>
      <c r="K62" s="8" t="str">
        <f>IFERROR(VLOOKUP('Criteria 3.1 (2(b))'!I62,'Licensed Psych Beds By County'!A$8:E$189,5),"No")</f>
        <v>Yes</v>
      </c>
      <c r="L62" s="9" t="str">
        <f>IFERROR(IF(MATCH(I62,#REF!,0)&gt;0,"Yes","No"),"No")</f>
        <v>No</v>
      </c>
      <c r="M62" s="10"/>
      <c r="N62" s="9" t="str">
        <f t="shared" si="1"/>
        <v>No</v>
      </c>
    </row>
    <row r="63" spans="1:14" ht="15.75" x14ac:dyDescent="0.25">
      <c r="A63" s="1" t="s">
        <v>320</v>
      </c>
      <c r="B63" s="1" t="s">
        <v>321</v>
      </c>
      <c r="C63" s="33">
        <v>452095</v>
      </c>
      <c r="D63" s="3" t="s">
        <v>322</v>
      </c>
      <c r="E63" s="4" t="s">
        <v>17</v>
      </c>
      <c r="F63" s="5" t="s">
        <v>323</v>
      </c>
      <c r="G63" s="5" t="s">
        <v>324</v>
      </c>
      <c r="H63" s="6">
        <v>78503</v>
      </c>
      <c r="I63" s="18" t="s">
        <v>325</v>
      </c>
      <c r="J63" s="7" t="str">
        <f t="shared" si="0"/>
        <v>No</v>
      </c>
      <c r="K63" s="8" t="str">
        <f>IFERROR(VLOOKUP('Criteria 3.1 (2(b))'!I63,'Licensed Psych Beds By County'!A$8:E$189,5),"No")</f>
        <v>Yes</v>
      </c>
      <c r="L63" s="9" t="str">
        <f>IFERROR(IF(MATCH(I63,#REF!,0)&gt;0,"Yes","No"),"No")</f>
        <v>No</v>
      </c>
      <c r="M63" s="10"/>
      <c r="N63" s="9" t="str">
        <f t="shared" si="1"/>
        <v>No</v>
      </c>
    </row>
    <row r="64" spans="1:14" ht="15.75" x14ac:dyDescent="0.25">
      <c r="A64" s="1" t="s">
        <v>326</v>
      </c>
      <c r="B64" s="1" t="s">
        <v>327</v>
      </c>
      <c r="C64" s="33">
        <v>450193</v>
      </c>
      <c r="D64" s="3" t="s">
        <v>328</v>
      </c>
      <c r="E64" s="4" t="s">
        <v>17</v>
      </c>
      <c r="F64" s="5" t="s">
        <v>329</v>
      </c>
      <c r="G64" s="5" t="s">
        <v>19</v>
      </c>
      <c r="H64" s="6">
        <v>77030</v>
      </c>
      <c r="I64" s="18" t="s">
        <v>20</v>
      </c>
      <c r="J64" s="7" t="str">
        <f t="shared" si="0"/>
        <v>No</v>
      </c>
      <c r="K64" s="8" t="str">
        <f>IFERROR(VLOOKUP('Criteria 3.1 (2(b))'!I64,'Licensed Psych Beds By County'!A$8:E$189,5),"No")</f>
        <v>Yes</v>
      </c>
      <c r="L64" s="9" t="str">
        <f>IFERROR(IF(MATCH(I64,#REF!,0)&gt;0,"Yes","No"),"No")</f>
        <v>No</v>
      </c>
      <c r="M64" s="10"/>
      <c r="N64" s="9" t="str">
        <f t="shared" si="1"/>
        <v>No</v>
      </c>
    </row>
    <row r="65" spans="1:14" ht="15.75" x14ac:dyDescent="0.25">
      <c r="A65" s="1" t="s">
        <v>330</v>
      </c>
      <c r="B65" s="1" t="s">
        <v>331</v>
      </c>
      <c r="C65" s="33">
        <v>453302</v>
      </c>
      <c r="D65" s="3" t="s">
        <v>332</v>
      </c>
      <c r="E65" s="4" t="s">
        <v>333</v>
      </c>
      <c r="F65" s="5" t="s">
        <v>334</v>
      </c>
      <c r="G65" s="5" t="s">
        <v>126</v>
      </c>
      <c r="H65" s="6">
        <v>75235</v>
      </c>
      <c r="I65" s="18" t="s">
        <v>126</v>
      </c>
      <c r="J65" s="7" t="str">
        <f t="shared" si="0"/>
        <v>Yes</v>
      </c>
      <c r="K65" s="8" t="str">
        <f>IFERROR(VLOOKUP('Criteria 3.1 (2(b))'!I65,'Licensed Psych Beds By County'!A$8:E$189,5),"No")</f>
        <v>Yes</v>
      </c>
      <c r="L65" s="9" t="str">
        <f>IFERROR(IF(MATCH(I65,#REF!,0)&gt;0,"Yes","No"),"No")</f>
        <v>No</v>
      </c>
      <c r="M65" s="10" t="s">
        <v>5277</v>
      </c>
      <c r="N65" s="9" t="str">
        <f t="shared" si="1"/>
        <v>No</v>
      </c>
    </row>
    <row r="66" spans="1:14" ht="15.75" x14ac:dyDescent="0.25">
      <c r="A66" s="1" t="s">
        <v>335</v>
      </c>
      <c r="B66" s="1" t="s">
        <v>336</v>
      </c>
      <c r="C66" s="33">
        <v>453316</v>
      </c>
      <c r="D66" s="3" t="s">
        <v>337</v>
      </c>
      <c r="E66" s="4" t="s">
        <v>333</v>
      </c>
      <c r="F66" s="5" t="s">
        <v>338</v>
      </c>
      <c r="G66" s="5" t="s">
        <v>166</v>
      </c>
      <c r="H66" s="6">
        <v>75024</v>
      </c>
      <c r="I66" s="18" t="s">
        <v>132</v>
      </c>
      <c r="J66" s="7" t="str">
        <f t="shared" si="0"/>
        <v>Yes</v>
      </c>
      <c r="K66" s="8" t="str">
        <f>IFERROR(VLOOKUP('Criteria 3.1 (2(b))'!I66,'Licensed Psych Beds By County'!A$8:E$189,5),"No")</f>
        <v>Yes</v>
      </c>
      <c r="L66" s="9" t="str">
        <f>IFERROR(IF(MATCH(I66,#REF!,0)&gt;0,"Yes","No"),"No")</f>
        <v>No</v>
      </c>
      <c r="M66" s="10" t="s">
        <v>5277</v>
      </c>
      <c r="N66" s="9" t="str">
        <f t="shared" si="1"/>
        <v>No</v>
      </c>
    </row>
    <row r="67" spans="1:14" ht="15.75" x14ac:dyDescent="0.25">
      <c r="A67" s="1" t="s">
        <v>339</v>
      </c>
      <c r="B67" s="1" t="s">
        <v>340</v>
      </c>
      <c r="C67" s="33">
        <v>450369</v>
      </c>
      <c r="D67" s="3" t="s">
        <v>341</v>
      </c>
      <c r="E67" s="4" t="s">
        <v>35</v>
      </c>
      <c r="F67" s="5" t="s">
        <v>342</v>
      </c>
      <c r="G67" s="5" t="s">
        <v>343</v>
      </c>
      <c r="H67" s="6">
        <v>79201</v>
      </c>
      <c r="I67" s="18" t="s">
        <v>343</v>
      </c>
      <c r="J67" s="7" t="str">
        <f t="shared" si="0"/>
        <v>No</v>
      </c>
      <c r="K67" s="8" t="str">
        <f>IFERROR(VLOOKUP('Criteria 3.1 (2(b))'!I67,'Licensed Psych Beds By County'!A$8:E$189,5),"No")</f>
        <v>No</v>
      </c>
      <c r="L67" s="9" t="str">
        <f>IFERROR(IF(MATCH(I67,#REF!,0)&gt;0,"Yes","No"),"No")</f>
        <v>No</v>
      </c>
      <c r="M67" s="10"/>
      <c r="N67" s="9" t="str">
        <f t="shared" si="1"/>
        <v>No</v>
      </c>
    </row>
    <row r="68" spans="1:14" ht="15.75" x14ac:dyDescent="0.25">
      <c r="A68" s="1" t="s">
        <v>344</v>
      </c>
      <c r="B68" s="1" t="s">
        <v>345</v>
      </c>
      <c r="C68" s="33">
        <v>45003200</v>
      </c>
      <c r="D68" s="3" t="s">
        <v>346</v>
      </c>
      <c r="E68" s="4" t="s">
        <v>17</v>
      </c>
      <c r="F68" s="5" t="s">
        <v>347</v>
      </c>
      <c r="G68" s="5" t="s">
        <v>348</v>
      </c>
      <c r="H68" s="6" t="s">
        <v>349</v>
      </c>
      <c r="I68" s="18" t="s">
        <v>350</v>
      </c>
      <c r="J68" s="7" t="str">
        <f t="shared" si="0"/>
        <v>No</v>
      </c>
      <c r="K68" s="8" t="str">
        <f>IFERROR(VLOOKUP('Criteria 3.1 (2(b))'!I68,'Licensed Psych Beds By County'!A$8:E$189,5),"No")</f>
        <v>No</v>
      </c>
      <c r="L68" s="9" t="str">
        <f>IFERROR(IF(MATCH(I68,#REF!,0)&gt;0,"Yes","No"),"No")</f>
        <v>No</v>
      </c>
      <c r="M68" s="10"/>
      <c r="N68" s="9" t="str">
        <f t="shared" si="1"/>
        <v>No</v>
      </c>
    </row>
    <row r="69" spans="1:14" ht="15.75" x14ac:dyDescent="0.25">
      <c r="A69" s="1" t="s">
        <v>351</v>
      </c>
      <c r="B69" s="1" t="s">
        <v>352</v>
      </c>
      <c r="C69" s="33">
        <v>450032</v>
      </c>
      <c r="D69" s="3" t="s">
        <v>353</v>
      </c>
      <c r="E69" s="4" t="s">
        <v>17</v>
      </c>
      <c r="F69" s="5" t="s">
        <v>354</v>
      </c>
      <c r="G69" s="5" t="s">
        <v>355</v>
      </c>
      <c r="H69" s="6">
        <v>75601</v>
      </c>
      <c r="I69" s="18" t="s">
        <v>356</v>
      </c>
      <c r="J69" s="7" t="str">
        <f t="shared" si="0"/>
        <v>No</v>
      </c>
      <c r="K69" s="8" t="str">
        <f>IFERROR(VLOOKUP('Criteria 3.1 (2(b))'!I69,'Licensed Psych Beds By County'!A$8:E$189,5),"No")</f>
        <v>Yes</v>
      </c>
      <c r="L69" s="9" t="str">
        <f>IFERROR(IF(MATCH(I69,#REF!,0)&gt;0,"Yes","No"),"No")</f>
        <v>No</v>
      </c>
      <c r="M69" s="10"/>
      <c r="N69" s="9" t="str">
        <f t="shared" si="1"/>
        <v>No</v>
      </c>
    </row>
    <row r="70" spans="1:14" ht="15.75" x14ac:dyDescent="0.25">
      <c r="A70" s="1" t="s">
        <v>357</v>
      </c>
      <c r="B70" s="1" t="s">
        <v>358</v>
      </c>
      <c r="C70" s="33">
        <v>450801</v>
      </c>
      <c r="D70" s="3" t="s">
        <v>359</v>
      </c>
      <c r="E70" s="4" t="s">
        <v>17</v>
      </c>
      <c r="F70" s="5" t="s">
        <v>360</v>
      </c>
      <c r="G70" s="5" t="s">
        <v>228</v>
      </c>
      <c r="H70" s="6">
        <v>75503</v>
      </c>
      <c r="I70" s="18" t="s">
        <v>229</v>
      </c>
      <c r="J70" s="7" t="str">
        <f t="shared" ref="J70:J133" si="2">IF(E70="CHILDRENS","Yes","No")</f>
        <v>No</v>
      </c>
      <c r="K70" s="8" t="str">
        <f>IFERROR(VLOOKUP('Criteria 3.1 (2(b))'!I70,'Licensed Psych Beds By County'!A$8:E$189,5),"No")</f>
        <v>Yes</v>
      </c>
      <c r="L70" s="9" t="str">
        <f>IFERROR(IF(MATCH(I70,#REF!,0)&gt;0,"Yes","No"),"No")</f>
        <v>No</v>
      </c>
      <c r="M70" s="10"/>
      <c r="N70" s="9" t="str">
        <f t="shared" ref="N70:N133" si="3">IF(AND(J70="Yes",K70="Yes",L70="Yes", M70="Yes"),"Yes","No")</f>
        <v>No</v>
      </c>
    </row>
    <row r="71" spans="1:14" ht="15.75" x14ac:dyDescent="0.25">
      <c r="A71" s="1" t="s">
        <v>361</v>
      </c>
      <c r="B71" s="1" t="s">
        <v>362</v>
      </c>
      <c r="C71" s="33">
        <v>450034</v>
      </c>
      <c r="D71" s="3" t="s">
        <v>363</v>
      </c>
      <c r="E71" s="4" t="s">
        <v>17</v>
      </c>
      <c r="F71" s="5" t="s">
        <v>364</v>
      </c>
      <c r="G71" s="5" t="s">
        <v>103</v>
      </c>
      <c r="H71" s="6">
        <v>77702</v>
      </c>
      <c r="I71" s="18" t="s">
        <v>104</v>
      </c>
      <c r="J71" s="7" t="str">
        <f t="shared" si="2"/>
        <v>No</v>
      </c>
      <c r="K71" s="8" t="str">
        <f>IFERROR(VLOOKUP('Criteria 3.1 (2(b))'!I71,'Licensed Psych Beds By County'!A$8:E$189,5),"No")</f>
        <v>No</v>
      </c>
      <c r="L71" s="9" t="str">
        <f>IFERROR(IF(MATCH(I71,#REF!,0)&gt;0,"Yes","No"),"No")</f>
        <v>No</v>
      </c>
      <c r="M71" s="10"/>
      <c r="N71" s="9" t="str">
        <f t="shared" si="3"/>
        <v>No</v>
      </c>
    </row>
    <row r="72" spans="1:14" ht="15.75" x14ac:dyDescent="0.25">
      <c r="A72" s="1" t="s">
        <v>365</v>
      </c>
      <c r="B72" s="1" t="s">
        <v>366</v>
      </c>
      <c r="C72" s="33">
        <v>450573</v>
      </c>
      <c r="D72" s="3" t="s">
        <v>367</v>
      </c>
      <c r="E72" s="4" t="s">
        <v>35</v>
      </c>
      <c r="F72" s="5" t="s">
        <v>368</v>
      </c>
      <c r="G72" s="5" t="s">
        <v>369</v>
      </c>
      <c r="H72" s="6">
        <v>75951</v>
      </c>
      <c r="I72" s="18" t="s">
        <v>369</v>
      </c>
      <c r="J72" s="7" t="str">
        <f t="shared" si="2"/>
        <v>No</v>
      </c>
      <c r="K72" s="8" t="str">
        <f>IFERROR(VLOOKUP('Criteria 3.1 (2(b))'!I72,'Licensed Psych Beds By County'!A$8:E$189,5),"No")</f>
        <v>No</v>
      </c>
      <c r="L72" s="9" t="str">
        <f>IFERROR(IF(MATCH(I72,#REF!,0)&gt;0,"Yes","No"),"No")</f>
        <v>No</v>
      </c>
      <c r="M72" s="10"/>
      <c r="N72" s="9" t="str">
        <f t="shared" si="3"/>
        <v>No</v>
      </c>
    </row>
    <row r="73" spans="1:14" ht="15.75" x14ac:dyDescent="0.25">
      <c r="A73" s="1" t="s">
        <v>370</v>
      </c>
      <c r="B73" s="1" t="s">
        <v>371</v>
      </c>
      <c r="C73" s="33">
        <v>450236</v>
      </c>
      <c r="D73" s="3" t="s">
        <v>372</v>
      </c>
      <c r="E73" s="4" t="s">
        <v>35</v>
      </c>
      <c r="F73" s="5" t="s">
        <v>373</v>
      </c>
      <c r="G73" s="5" t="s">
        <v>374</v>
      </c>
      <c r="H73" s="6">
        <v>75482</v>
      </c>
      <c r="I73" s="18" t="s">
        <v>375</v>
      </c>
      <c r="J73" s="7" t="str">
        <f t="shared" si="2"/>
        <v>No</v>
      </c>
      <c r="K73" s="8" t="str">
        <f>IFERROR(VLOOKUP('Criteria 3.1 (2(b))'!I73,'Licensed Psych Beds By County'!A$8:E$189,5),"No")</f>
        <v>No</v>
      </c>
      <c r="L73" s="9" t="str">
        <f>IFERROR(IF(MATCH(I73,#REF!,0)&gt;0,"Yes","No"),"No")</f>
        <v>No</v>
      </c>
      <c r="M73" s="10"/>
      <c r="N73" s="9" t="str">
        <f t="shared" si="3"/>
        <v>No</v>
      </c>
    </row>
    <row r="74" spans="1:14" ht="15.75" x14ac:dyDescent="0.25">
      <c r="A74" s="1" t="s">
        <v>376</v>
      </c>
      <c r="B74" s="1" t="s">
        <v>377</v>
      </c>
      <c r="C74" s="33">
        <v>453315</v>
      </c>
      <c r="D74" s="3" t="s">
        <v>378</v>
      </c>
      <c r="E74" s="4" t="s">
        <v>333</v>
      </c>
      <c r="F74" s="5" t="s">
        <v>379</v>
      </c>
      <c r="G74" s="5" t="s">
        <v>195</v>
      </c>
      <c r="H74" s="6">
        <v>78207</v>
      </c>
      <c r="I74" s="18" t="s">
        <v>196</v>
      </c>
      <c r="J74" s="7" t="str">
        <f t="shared" si="2"/>
        <v>Yes</v>
      </c>
      <c r="K74" s="8" t="str">
        <f>IFERROR(VLOOKUP('Criteria 3.1 (2(b))'!I74,'Licensed Psych Beds By County'!A$8:E$189,5),"No")</f>
        <v>Yes</v>
      </c>
      <c r="L74" s="9" t="str">
        <f>IFERROR(IF(MATCH(I74,#REF!,0)&gt;0,"Yes","No"),"No")</f>
        <v>No</v>
      </c>
      <c r="M74" s="10" t="s">
        <v>5277</v>
      </c>
      <c r="N74" s="9" t="str">
        <f t="shared" si="3"/>
        <v>No</v>
      </c>
    </row>
    <row r="75" spans="1:14" ht="15.75" x14ac:dyDescent="0.25">
      <c r="A75" s="1" t="s">
        <v>380</v>
      </c>
      <c r="B75" s="1" t="s">
        <v>381</v>
      </c>
      <c r="C75" s="33">
        <v>450237</v>
      </c>
      <c r="D75" s="3" t="s">
        <v>382</v>
      </c>
      <c r="E75" s="4" t="s">
        <v>17</v>
      </c>
      <c r="F75" s="5" t="s">
        <v>383</v>
      </c>
      <c r="G75" s="5" t="s">
        <v>195</v>
      </c>
      <c r="H75" s="6">
        <v>78229</v>
      </c>
      <c r="I75" s="18" t="s">
        <v>196</v>
      </c>
      <c r="J75" s="7" t="str">
        <f t="shared" si="2"/>
        <v>No</v>
      </c>
      <c r="K75" s="8" t="str">
        <f>IFERROR(VLOOKUP('Criteria 3.1 (2(b))'!I75,'Licensed Psych Beds By County'!A$8:E$189,5),"No")</f>
        <v>Yes</v>
      </c>
      <c r="L75" s="9" t="str">
        <f>IFERROR(IF(MATCH(I75,#REF!,0)&gt;0,"Yes","No"),"No")</f>
        <v>No</v>
      </c>
      <c r="M75" s="10"/>
      <c r="N75" s="9" t="str">
        <f t="shared" si="3"/>
        <v>No</v>
      </c>
    </row>
    <row r="76" spans="1:14" ht="15.75" x14ac:dyDescent="0.25">
      <c r="A76" s="1" t="s">
        <v>384</v>
      </c>
      <c r="B76" s="1" t="s">
        <v>385</v>
      </c>
      <c r="C76" s="33">
        <v>450272</v>
      </c>
      <c r="D76" s="3" t="s">
        <v>386</v>
      </c>
      <c r="E76" s="4" t="s">
        <v>17</v>
      </c>
      <c r="F76" s="5" t="s">
        <v>387</v>
      </c>
      <c r="G76" s="5" t="s">
        <v>388</v>
      </c>
      <c r="H76" s="6">
        <v>78666</v>
      </c>
      <c r="I76" s="18" t="s">
        <v>60</v>
      </c>
      <c r="J76" s="7" t="str">
        <f t="shared" si="2"/>
        <v>No</v>
      </c>
      <c r="K76" s="8" t="str">
        <f>IFERROR(VLOOKUP('Criteria 3.1 (2(b))'!I76,'Licensed Psych Beds By County'!A$8:E$189,5),"No")</f>
        <v>Yes</v>
      </c>
      <c r="L76" s="9" t="str">
        <f>IFERROR(IF(MATCH(I76,#REF!,0)&gt;0,"Yes","No"),"No")</f>
        <v>No</v>
      </c>
      <c r="M76" s="10"/>
      <c r="N76" s="9" t="str">
        <f t="shared" si="3"/>
        <v>No</v>
      </c>
    </row>
    <row r="77" spans="1:14" ht="15.75" x14ac:dyDescent="0.25">
      <c r="A77" s="1" t="s">
        <v>389</v>
      </c>
      <c r="B77" s="1" t="s">
        <v>390</v>
      </c>
      <c r="C77" s="33">
        <v>450828</v>
      </c>
      <c r="D77" s="3" t="s">
        <v>391</v>
      </c>
      <c r="E77" s="4" t="s">
        <v>35</v>
      </c>
      <c r="F77" s="5" t="s">
        <v>392</v>
      </c>
      <c r="G77" s="5" t="s">
        <v>393</v>
      </c>
      <c r="H77" s="6">
        <v>78332</v>
      </c>
      <c r="I77" s="18" t="s">
        <v>394</v>
      </c>
      <c r="J77" s="7" t="str">
        <f t="shared" si="2"/>
        <v>No</v>
      </c>
      <c r="K77" s="8" t="str">
        <f>IFERROR(VLOOKUP('Criteria 3.1 (2(b))'!I77,'Licensed Psych Beds By County'!A$8:E$189,5),"No")</f>
        <v>Yes</v>
      </c>
      <c r="L77" s="9" t="str">
        <f>IFERROR(IF(MATCH(I77,#REF!,0)&gt;0,"Yes","No"),"No")</f>
        <v>No</v>
      </c>
      <c r="M77" s="10"/>
      <c r="N77" s="9" t="str">
        <f t="shared" si="3"/>
        <v>No</v>
      </c>
    </row>
    <row r="78" spans="1:14" ht="15.75" x14ac:dyDescent="0.25">
      <c r="A78" s="1" t="s">
        <v>395</v>
      </c>
      <c r="B78" s="1" t="s">
        <v>396</v>
      </c>
      <c r="C78" s="33">
        <v>450082</v>
      </c>
      <c r="D78" s="3" t="s">
        <v>397</v>
      </c>
      <c r="E78" s="4" t="s">
        <v>35</v>
      </c>
      <c r="F78" s="5" t="s">
        <v>398</v>
      </c>
      <c r="G78" s="5" t="s">
        <v>399</v>
      </c>
      <c r="H78" s="6">
        <v>78102</v>
      </c>
      <c r="I78" s="18" t="s">
        <v>400</v>
      </c>
      <c r="J78" s="7" t="str">
        <f t="shared" si="2"/>
        <v>No</v>
      </c>
      <c r="K78" s="8" t="str">
        <f>IFERROR(VLOOKUP('Criteria 3.1 (2(b))'!I78,'Licensed Psych Beds By County'!A$8:E$189,5),"No")</f>
        <v>No</v>
      </c>
      <c r="L78" s="9" t="str">
        <f>IFERROR(IF(MATCH(I78,#REF!,0)&gt;0,"Yes","No"),"No")</f>
        <v>No</v>
      </c>
      <c r="M78" s="10"/>
      <c r="N78" s="9" t="str">
        <f t="shared" si="3"/>
        <v>No</v>
      </c>
    </row>
    <row r="79" spans="1:14" ht="15.75" x14ac:dyDescent="0.25">
      <c r="A79" s="1" t="s">
        <v>401</v>
      </c>
      <c r="B79" s="1" t="s">
        <v>402</v>
      </c>
      <c r="C79" s="33">
        <v>450046</v>
      </c>
      <c r="D79" s="3" t="s">
        <v>403</v>
      </c>
      <c r="E79" s="4" t="s">
        <v>17</v>
      </c>
      <c r="F79" s="5" t="s">
        <v>404</v>
      </c>
      <c r="G79" s="5" t="s">
        <v>109</v>
      </c>
      <c r="H79" s="6">
        <v>78404</v>
      </c>
      <c r="I79" s="18" t="s">
        <v>110</v>
      </c>
      <c r="J79" s="7" t="str">
        <f t="shared" si="2"/>
        <v>No</v>
      </c>
      <c r="K79" s="8" t="str">
        <f>IFERROR(VLOOKUP('Criteria 3.1 (2(b))'!I79,'Licensed Psych Beds By County'!A$8:E$189,5),"No")</f>
        <v>Yes</v>
      </c>
      <c r="L79" s="9" t="str">
        <f>IFERROR(IF(MATCH(I79,#REF!,0)&gt;0,"Yes","No"),"No")</f>
        <v>No</v>
      </c>
      <c r="M79" s="10"/>
      <c r="N79" s="9" t="str">
        <f t="shared" si="3"/>
        <v>No</v>
      </c>
    </row>
    <row r="80" spans="1:14" ht="15.75" x14ac:dyDescent="0.25">
      <c r="A80" s="1" t="s">
        <v>405</v>
      </c>
      <c r="B80" s="1" t="s">
        <v>406</v>
      </c>
      <c r="C80" s="33">
        <v>450163</v>
      </c>
      <c r="D80" s="3" t="s">
        <v>407</v>
      </c>
      <c r="E80" s="4" t="s">
        <v>35</v>
      </c>
      <c r="F80" s="5" t="s">
        <v>408</v>
      </c>
      <c r="G80" s="5" t="s">
        <v>409</v>
      </c>
      <c r="H80" s="6">
        <v>78363</v>
      </c>
      <c r="I80" s="18" t="s">
        <v>410</v>
      </c>
      <c r="J80" s="7" t="str">
        <f t="shared" si="2"/>
        <v>No</v>
      </c>
      <c r="K80" s="8" t="str">
        <f>IFERROR(VLOOKUP('Criteria 3.1 (2(b))'!I80,'Licensed Psych Beds By County'!A$8:E$189,5),"No")</f>
        <v>No</v>
      </c>
      <c r="L80" s="9" t="str">
        <f>IFERROR(IF(MATCH(I80,#REF!,0)&gt;0,"Yes","No"),"No")</f>
        <v>No</v>
      </c>
      <c r="M80" s="10"/>
      <c r="N80" s="9" t="str">
        <f t="shared" si="3"/>
        <v>No</v>
      </c>
    </row>
    <row r="81" spans="1:14" ht="15.75" x14ac:dyDescent="0.25">
      <c r="A81" s="1" t="s">
        <v>411</v>
      </c>
      <c r="B81" s="1" t="s">
        <v>412</v>
      </c>
      <c r="C81" s="33">
        <v>450023</v>
      </c>
      <c r="D81" s="3" t="s">
        <v>413</v>
      </c>
      <c r="E81" s="4" t="s">
        <v>17</v>
      </c>
      <c r="F81" s="5" t="s">
        <v>414</v>
      </c>
      <c r="G81" s="5" t="s">
        <v>415</v>
      </c>
      <c r="H81" s="6">
        <v>77901</v>
      </c>
      <c r="I81" s="18" t="s">
        <v>415</v>
      </c>
      <c r="J81" s="7" t="str">
        <f t="shared" si="2"/>
        <v>No</v>
      </c>
      <c r="K81" s="8" t="str">
        <f>IFERROR(VLOOKUP('Criteria 3.1 (2(b))'!I81,'Licensed Psych Beds By County'!A$8:E$189,5),"No")</f>
        <v>Yes</v>
      </c>
      <c r="L81" s="9" t="str">
        <f>IFERROR(IF(MATCH(I81,#REF!,0)&gt;0,"Yes","No"),"No")</f>
        <v>No</v>
      </c>
      <c r="M81" s="10"/>
      <c r="N81" s="9" t="str">
        <f t="shared" si="3"/>
        <v>No</v>
      </c>
    </row>
    <row r="82" spans="1:14" ht="15.75" x14ac:dyDescent="0.25">
      <c r="A82" s="1" t="s">
        <v>416</v>
      </c>
      <c r="B82" s="1" t="s">
        <v>417</v>
      </c>
      <c r="C82" s="33">
        <v>453052</v>
      </c>
      <c r="D82" s="3" t="s">
        <v>418</v>
      </c>
      <c r="E82" s="4" t="s">
        <v>17</v>
      </c>
      <c r="F82" s="5" t="s">
        <v>419</v>
      </c>
      <c r="G82" s="5" t="s">
        <v>289</v>
      </c>
      <c r="H82" s="6">
        <v>77598</v>
      </c>
      <c r="I82" s="18" t="s">
        <v>20</v>
      </c>
      <c r="J82" s="7" t="str">
        <f t="shared" si="2"/>
        <v>No</v>
      </c>
      <c r="K82" s="8" t="str">
        <f>IFERROR(VLOOKUP('Criteria 3.1 (2(b))'!I82,'Licensed Psych Beds By County'!A$8:E$189,5),"No")</f>
        <v>Yes</v>
      </c>
      <c r="L82" s="9" t="str">
        <f>IFERROR(IF(MATCH(I82,#REF!,0)&gt;0,"Yes","No"),"No")</f>
        <v>No</v>
      </c>
      <c r="M82" s="10"/>
      <c r="N82" s="9" t="str">
        <f t="shared" si="3"/>
        <v>No</v>
      </c>
    </row>
    <row r="83" spans="1:14" ht="15.75" x14ac:dyDescent="0.25">
      <c r="A83" s="1" t="s">
        <v>420</v>
      </c>
      <c r="B83" s="1" t="s">
        <v>421</v>
      </c>
      <c r="C83" s="33">
        <v>673076</v>
      </c>
      <c r="D83" s="3" t="s">
        <v>422</v>
      </c>
      <c r="E83" s="4" t="s">
        <v>17</v>
      </c>
      <c r="F83" s="5" t="s">
        <v>423</v>
      </c>
      <c r="G83" s="5" t="s">
        <v>424</v>
      </c>
      <c r="H83" s="6">
        <v>75022</v>
      </c>
      <c r="I83" s="18" t="s">
        <v>425</v>
      </c>
      <c r="J83" s="7" t="str">
        <f t="shared" si="2"/>
        <v>No</v>
      </c>
      <c r="K83" s="8" t="str">
        <f>IFERROR(VLOOKUP('Criteria 3.1 (2(b))'!I83,'Licensed Psych Beds By County'!A$8:E$189,5),"No")</f>
        <v>Yes</v>
      </c>
      <c r="L83" s="9" t="str">
        <f>IFERROR(IF(MATCH(I83,#REF!,0)&gt;0,"Yes","No"),"No")</f>
        <v>No</v>
      </c>
      <c r="M83" s="10"/>
      <c r="N83" s="9" t="str">
        <f t="shared" si="3"/>
        <v>No</v>
      </c>
    </row>
    <row r="84" spans="1:14" ht="15.75" x14ac:dyDescent="0.25">
      <c r="A84" s="1" t="s">
        <v>426</v>
      </c>
      <c r="B84" s="1" t="s">
        <v>427</v>
      </c>
      <c r="C84" s="33">
        <v>453054</v>
      </c>
      <c r="D84" s="3" t="s">
        <v>428</v>
      </c>
      <c r="E84" s="4" t="s">
        <v>17</v>
      </c>
      <c r="F84" s="5" t="s">
        <v>429</v>
      </c>
      <c r="G84" s="5" t="s">
        <v>430</v>
      </c>
      <c r="H84" s="6">
        <v>76302</v>
      </c>
      <c r="I84" s="18" t="s">
        <v>431</v>
      </c>
      <c r="J84" s="7" t="str">
        <f t="shared" si="2"/>
        <v>No</v>
      </c>
      <c r="K84" s="8" t="str">
        <f>IFERROR(VLOOKUP('Criteria 3.1 (2(b))'!I84,'Licensed Psych Beds By County'!A$8:E$189,5),"No")</f>
        <v>No</v>
      </c>
      <c r="L84" s="9" t="str">
        <f>IFERROR(IF(MATCH(I84,#REF!,0)&gt;0,"Yes","No"),"No")</f>
        <v>No</v>
      </c>
      <c r="M84" s="10"/>
      <c r="N84" s="9" t="str">
        <f t="shared" si="3"/>
        <v>No</v>
      </c>
    </row>
    <row r="85" spans="1:14" ht="15.75" x14ac:dyDescent="0.25">
      <c r="A85" s="1" t="s">
        <v>432</v>
      </c>
      <c r="B85" s="1" t="s">
        <v>433</v>
      </c>
      <c r="C85" s="33">
        <v>673075</v>
      </c>
      <c r="D85" s="3" t="s">
        <v>434</v>
      </c>
      <c r="E85" s="4" t="s">
        <v>17</v>
      </c>
      <c r="F85" s="5" t="s">
        <v>435</v>
      </c>
      <c r="G85" s="5" t="s">
        <v>436</v>
      </c>
      <c r="H85" s="6">
        <v>79902</v>
      </c>
      <c r="I85" s="18" t="s">
        <v>436</v>
      </c>
      <c r="J85" s="7" t="str">
        <f t="shared" si="2"/>
        <v>No</v>
      </c>
      <c r="K85" s="8" t="str">
        <f>IFERROR(VLOOKUP('Criteria 3.1 (2(b))'!I85,'Licensed Psych Beds By County'!A$8:E$189,5),"No")</f>
        <v>Yes</v>
      </c>
      <c r="L85" s="9" t="str">
        <f>IFERROR(IF(MATCH(I85,#REF!,0)&gt;0,"Yes","No"),"No")</f>
        <v>No</v>
      </c>
      <c r="M85" s="10"/>
      <c r="N85" s="9" t="str">
        <f t="shared" si="3"/>
        <v>No</v>
      </c>
    </row>
    <row r="86" spans="1:14" ht="15.75" x14ac:dyDescent="0.25">
      <c r="A86" s="1" t="s">
        <v>437</v>
      </c>
      <c r="B86" s="1" t="s">
        <v>438</v>
      </c>
      <c r="C86" s="33">
        <v>451366</v>
      </c>
      <c r="D86" s="3" t="s">
        <v>439</v>
      </c>
      <c r="E86" s="4" t="s">
        <v>35</v>
      </c>
      <c r="F86" s="5" t="s">
        <v>440</v>
      </c>
      <c r="G86" s="5" t="s">
        <v>441</v>
      </c>
      <c r="H86" s="6">
        <v>79346</v>
      </c>
      <c r="I86" s="18" t="s">
        <v>442</v>
      </c>
      <c r="J86" s="7" t="str">
        <f t="shared" si="2"/>
        <v>No</v>
      </c>
      <c r="K86" s="8" t="str">
        <f>IFERROR(VLOOKUP('Criteria 3.1 (2(b))'!I86,'Licensed Psych Beds By County'!A$8:E$189,5),"No")</f>
        <v>No</v>
      </c>
      <c r="L86" s="9" t="str">
        <f>IFERROR(IF(MATCH(I86,#REF!,0)&gt;0,"Yes","No"),"No")</f>
        <v>No</v>
      </c>
      <c r="M86" s="10"/>
      <c r="N86" s="9" t="str">
        <f t="shared" si="3"/>
        <v>No</v>
      </c>
    </row>
    <row r="87" spans="1:14" ht="15.75" x14ac:dyDescent="0.25">
      <c r="A87" s="1" t="s">
        <v>443</v>
      </c>
      <c r="B87" s="1" t="s">
        <v>444</v>
      </c>
      <c r="C87" s="33">
        <v>450647</v>
      </c>
      <c r="D87" s="3" t="s">
        <v>445</v>
      </c>
      <c r="E87" s="4" t="s">
        <v>17</v>
      </c>
      <c r="F87" s="5" t="s">
        <v>446</v>
      </c>
      <c r="G87" s="5" t="s">
        <v>126</v>
      </c>
      <c r="H87" s="6">
        <v>75230</v>
      </c>
      <c r="I87" s="18" t="s">
        <v>126</v>
      </c>
      <c r="J87" s="7" t="str">
        <f t="shared" si="2"/>
        <v>No</v>
      </c>
      <c r="K87" s="8" t="str">
        <f>IFERROR(VLOOKUP('Criteria 3.1 (2(b))'!I87,'Licensed Psych Beds By County'!A$8:E$189,5),"No")</f>
        <v>Yes</v>
      </c>
      <c r="L87" s="9" t="str">
        <f>IFERROR(IF(MATCH(I87,#REF!,0)&gt;0,"Yes","No"),"No")</f>
        <v>No</v>
      </c>
      <c r="M87" s="10"/>
      <c r="N87" s="9" t="str">
        <f t="shared" si="3"/>
        <v>No</v>
      </c>
    </row>
    <row r="88" spans="1:14" ht="15.75" x14ac:dyDescent="0.25">
      <c r="A88" s="1" t="s">
        <v>447</v>
      </c>
      <c r="B88" s="1" t="s">
        <v>448</v>
      </c>
      <c r="C88" s="33">
        <v>450675</v>
      </c>
      <c r="D88" s="3" t="s">
        <v>449</v>
      </c>
      <c r="E88" s="4" t="s">
        <v>17</v>
      </c>
      <c r="F88" s="5" t="s">
        <v>450</v>
      </c>
      <c r="G88" s="5" t="s">
        <v>30</v>
      </c>
      <c r="H88" s="6">
        <v>76015</v>
      </c>
      <c r="I88" s="18" t="s">
        <v>31</v>
      </c>
      <c r="J88" s="7" t="str">
        <f t="shared" si="2"/>
        <v>No</v>
      </c>
      <c r="K88" s="8" t="str">
        <f>IFERROR(VLOOKUP('Criteria 3.1 (2(b))'!I88,'Licensed Psych Beds By County'!A$8:E$189,5),"No")</f>
        <v>Yes</v>
      </c>
      <c r="L88" s="9" t="str">
        <f>IFERROR(IF(MATCH(I88,#REF!,0)&gt;0,"Yes","No"),"No")</f>
        <v>No</v>
      </c>
      <c r="M88" s="10"/>
      <c r="N88" s="9" t="str">
        <f t="shared" si="3"/>
        <v>No</v>
      </c>
    </row>
    <row r="89" spans="1:14" ht="15.75" x14ac:dyDescent="0.25">
      <c r="A89" s="1" t="s">
        <v>451</v>
      </c>
      <c r="B89" s="1" t="s">
        <v>452</v>
      </c>
      <c r="C89" s="33">
        <v>450634</v>
      </c>
      <c r="D89" s="3" t="s">
        <v>453</v>
      </c>
      <c r="E89" s="4" t="s">
        <v>17</v>
      </c>
      <c r="F89" s="5" t="s">
        <v>454</v>
      </c>
      <c r="G89" s="5" t="s">
        <v>425</v>
      </c>
      <c r="H89" s="6">
        <v>76210</v>
      </c>
      <c r="I89" s="18" t="s">
        <v>425</v>
      </c>
      <c r="J89" s="7" t="str">
        <f t="shared" si="2"/>
        <v>No</v>
      </c>
      <c r="K89" s="8" t="str">
        <f>IFERROR(VLOOKUP('Criteria 3.1 (2(b))'!I89,'Licensed Psych Beds By County'!A$8:E$189,5),"No")</f>
        <v>Yes</v>
      </c>
      <c r="L89" s="9" t="str">
        <f>IFERROR(IF(MATCH(I89,#REF!,0)&gt;0,"Yes","No"),"No")</f>
        <v>No</v>
      </c>
      <c r="M89" s="10"/>
      <c r="N89" s="9" t="str">
        <f t="shared" si="3"/>
        <v>No</v>
      </c>
    </row>
    <row r="90" spans="1:14" ht="15.75" x14ac:dyDescent="0.25">
      <c r="A90" s="1" t="s">
        <v>455</v>
      </c>
      <c r="B90" s="1" t="s">
        <v>456</v>
      </c>
      <c r="C90" s="33">
        <v>450822</v>
      </c>
      <c r="D90" s="3" t="s">
        <v>457</v>
      </c>
      <c r="E90" s="4" t="s">
        <v>17</v>
      </c>
      <c r="F90" s="5" t="s">
        <v>458</v>
      </c>
      <c r="G90" s="5" t="s">
        <v>161</v>
      </c>
      <c r="H90" s="6">
        <v>75039</v>
      </c>
      <c r="I90" s="18" t="s">
        <v>126</v>
      </c>
      <c r="J90" s="7" t="str">
        <f t="shared" si="2"/>
        <v>No</v>
      </c>
      <c r="K90" s="8" t="str">
        <f>IFERROR(VLOOKUP('Criteria 3.1 (2(b))'!I90,'Licensed Psych Beds By County'!A$8:E$189,5),"No")</f>
        <v>Yes</v>
      </c>
      <c r="L90" s="9" t="str">
        <f>IFERROR(IF(MATCH(I90,#REF!,0)&gt;0,"Yes","No"),"No")</f>
        <v>No</v>
      </c>
      <c r="M90" s="10"/>
      <c r="N90" s="9" t="str">
        <f t="shared" si="3"/>
        <v>No</v>
      </c>
    </row>
    <row r="91" spans="1:14" ht="15.75" x14ac:dyDescent="0.25">
      <c r="A91" s="1" t="s">
        <v>459</v>
      </c>
      <c r="B91" s="1" t="s">
        <v>460</v>
      </c>
      <c r="C91" s="33">
        <v>450403</v>
      </c>
      <c r="D91" s="3" t="s">
        <v>461</v>
      </c>
      <c r="E91" s="4" t="s">
        <v>17</v>
      </c>
      <c r="F91" s="5" t="s">
        <v>462</v>
      </c>
      <c r="G91" s="5" t="s">
        <v>137</v>
      </c>
      <c r="H91" s="6">
        <v>75069</v>
      </c>
      <c r="I91" s="18" t="s">
        <v>132</v>
      </c>
      <c r="J91" s="7" t="str">
        <f t="shared" si="2"/>
        <v>No</v>
      </c>
      <c r="K91" s="8" t="str">
        <f>IFERROR(VLOOKUP('Criteria 3.1 (2(b))'!I91,'Licensed Psych Beds By County'!A$8:E$189,5),"No")</f>
        <v>Yes</v>
      </c>
      <c r="L91" s="9" t="str">
        <f>IFERROR(IF(MATCH(I91,#REF!,0)&gt;0,"Yes","No"),"No")</f>
        <v>No</v>
      </c>
      <c r="M91" s="10"/>
      <c r="N91" s="9" t="str">
        <f t="shared" si="3"/>
        <v>No</v>
      </c>
    </row>
    <row r="92" spans="1:14" ht="15.75" x14ac:dyDescent="0.25">
      <c r="A92" s="1" t="s">
        <v>463</v>
      </c>
      <c r="B92" s="1" t="s">
        <v>464</v>
      </c>
      <c r="C92" s="33">
        <v>450651</v>
      </c>
      <c r="D92" s="3" t="s">
        <v>465</v>
      </c>
      <c r="E92" s="4" t="s">
        <v>17</v>
      </c>
      <c r="F92" s="5" t="s">
        <v>466</v>
      </c>
      <c r="G92" s="5" t="s">
        <v>166</v>
      </c>
      <c r="H92" s="6">
        <v>75075</v>
      </c>
      <c r="I92" s="18" t="s">
        <v>132</v>
      </c>
      <c r="J92" s="7" t="str">
        <f t="shared" si="2"/>
        <v>No</v>
      </c>
      <c r="K92" s="8" t="str">
        <f>IFERROR(VLOOKUP('Criteria 3.1 (2(b))'!I92,'Licensed Psych Beds By County'!A$8:E$189,5),"No")</f>
        <v>Yes</v>
      </c>
      <c r="L92" s="9" t="str">
        <f>IFERROR(IF(MATCH(I92,#REF!,0)&gt;0,"Yes","No"),"No")</f>
        <v>No</v>
      </c>
      <c r="M92" s="10"/>
      <c r="N92" s="9" t="str">
        <f t="shared" si="3"/>
        <v>No</v>
      </c>
    </row>
    <row r="93" spans="1:14" ht="15.75" x14ac:dyDescent="0.25">
      <c r="A93" s="1" t="s">
        <v>467</v>
      </c>
      <c r="B93" s="1" t="s">
        <v>468</v>
      </c>
      <c r="C93" s="33">
        <v>450087</v>
      </c>
      <c r="D93" s="3" t="s">
        <v>469</v>
      </c>
      <c r="E93" s="4" t="s">
        <v>17</v>
      </c>
      <c r="F93" s="5" t="s">
        <v>470</v>
      </c>
      <c r="G93" s="5" t="s">
        <v>471</v>
      </c>
      <c r="H93" s="6">
        <v>76180</v>
      </c>
      <c r="I93" s="18" t="s">
        <v>31</v>
      </c>
      <c r="J93" s="7" t="str">
        <f t="shared" si="2"/>
        <v>No</v>
      </c>
      <c r="K93" s="8" t="str">
        <f>IFERROR(VLOOKUP('Criteria 3.1 (2(b))'!I93,'Licensed Psych Beds By County'!A$8:E$189,5),"No")</f>
        <v>Yes</v>
      </c>
      <c r="L93" s="9" t="str">
        <f>IFERROR(IF(MATCH(I93,#REF!,0)&gt;0,"Yes","No"),"No")</f>
        <v>No</v>
      </c>
      <c r="M93" s="10"/>
      <c r="N93" s="9" t="str">
        <f t="shared" si="3"/>
        <v>No</v>
      </c>
    </row>
    <row r="94" spans="1:14" ht="15.75" x14ac:dyDescent="0.25">
      <c r="A94" s="1" t="s">
        <v>472</v>
      </c>
      <c r="B94" s="1" t="s">
        <v>473</v>
      </c>
      <c r="C94" s="33">
        <v>450672</v>
      </c>
      <c r="D94" s="3" t="s">
        <v>474</v>
      </c>
      <c r="E94" s="4" t="s">
        <v>17</v>
      </c>
      <c r="F94" s="5" t="s">
        <v>475</v>
      </c>
      <c r="G94" s="5" t="s">
        <v>115</v>
      </c>
      <c r="H94" s="6">
        <v>76104</v>
      </c>
      <c r="I94" s="18" t="s">
        <v>31</v>
      </c>
      <c r="J94" s="7" t="str">
        <f t="shared" si="2"/>
        <v>No</v>
      </c>
      <c r="K94" s="8" t="str">
        <f>IFERROR(VLOOKUP('Criteria 3.1 (2(b))'!I94,'Licensed Psych Beds By County'!A$8:E$189,5),"No")</f>
        <v>Yes</v>
      </c>
      <c r="L94" s="9" t="str">
        <f>IFERROR(IF(MATCH(I94,#REF!,0)&gt;0,"Yes","No"),"No")</f>
        <v>No</v>
      </c>
      <c r="M94" s="10"/>
      <c r="N94" s="9" t="str">
        <f t="shared" si="3"/>
        <v>No</v>
      </c>
    </row>
    <row r="95" spans="1:14" ht="15.75" x14ac:dyDescent="0.25">
      <c r="A95" s="1" t="s">
        <v>476</v>
      </c>
      <c r="B95" s="1" t="s">
        <v>477</v>
      </c>
      <c r="C95" s="33">
        <v>450711</v>
      </c>
      <c r="D95" s="3" t="s">
        <v>478</v>
      </c>
      <c r="E95" s="4" t="s">
        <v>17</v>
      </c>
      <c r="F95" s="5" t="s">
        <v>479</v>
      </c>
      <c r="G95" s="5" t="s">
        <v>324</v>
      </c>
      <c r="H95" s="6">
        <v>78503</v>
      </c>
      <c r="I95" s="18" t="s">
        <v>325</v>
      </c>
      <c r="J95" s="7" t="str">
        <f t="shared" si="2"/>
        <v>No</v>
      </c>
      <c r="K95" s="8" t="str">
        <f>IFERROR(VLOOKUP('Criteria 3.1 (2(b))'!I95,'Licensed Psych Beds By County'!A$8:E$189,5),"No")</f>
        <v>Yes</v>
      </c>
      <c r="L95" s="9" t="str">
        <f>IFERROR(IF(MATCH(I95,#REF!,0)&gt;0,"Yes","No"),"No")</f>
        <v>No</v>
      </c>
      <c r="M95" s="10"/>
      <c r="N95" s="9" t="str">
        <f t="shared" si="3"/>
        <v>No</v>
      </c>
    </row>
    <row r="96" spans="1:14" ht="15.75" x14ac:dyDescent="0.25">
      <c r="A96" s="1" t="s">
        <v>480</v>
      </c>
      <c r="B96" s="1" t="s">
        <v>481</v>
      </c>
      <c r="C96" s="33">
        <v>450662</v>
      </c>
      <c r="D96" s="3" t="s">
        <v>482</v>
      </c>
      <c r="E96" s="4" t="s">
        <v>17</v>
      </c>
      <c r="F96" s="5" t="s">
        <v>483</v>
      </c>
      <c r="G96" s="5" t="s">
        <v>484</v>
      </c>
      <c r="H96" s="6">
        <v>78526</v>
      </c>
      <c r="I96" s="18" t="s">
        <v>485</v>
      </c>
      <c r="J96" s="7" t="str">
        <f t="shared" si="2"/>
        <v>No</v>
      </c>
      <c r="K96" s="8" t="str">
        <f>IFERROR(VLOOKUP('Criteria 3.1 (2(b))'!I96,'Licensed Psych Beds By County'!A$8:E$189,5),"No")</f>
        <v>Yes</v>
      </c>
      <c r="L96" s="9" t="str">
        <f>IFERROR(IF(MATCH(I96,#REF!,0)&gt;0,"Yes","No"),"No")</f>
        <v>No</v>
      </c>
      <c r="M96" s="10"/>
      <c r="N96" s="9" t="str">
        <f t="shared" si="3"/>
        <v>No</v>
      </c>
    </row>
    <row r="97" spans="1:14" ht="15.75" x14ac:dyDescent="0.25">
      <c r="A97" s="1" t="s">
        <v>486</v>
      </c>
      <c r="B97" s="1" t="s">
        <v>487</v>
      </c>
      <c r="C97" s="33">
        <v>450370</v>
      </c>
      <c r="D97" s="3" t="s">
        <v>488</v>
      </c>
      <c r="E97" s="4" t="s">
        <v>35</v>
      </c>
      <c r="F97" s="5" t="s">
        <v>489</v>
      </c>
      <c r="G97" s="5" t="s">
        <v>490</v>
      </c>
      <c r="H97" s="6">
        <v>78934</v>
      </c>
      <c r="I97" s="18" t="s">
        <v>247</v>
      </c>
      <c r="J97" s="7" t="str">
        <f t="shared" si="2"/>
        <v>No</v>
      </c>
      <c r="K97" s="8" t="str">
        <f>IFERROR(VLOOKUP('Criteria 3.1 (2(b))'!I97,'Licensed Psych Beds By County'!A$8:E$189,5),"No")</f>
        <v>No</v>
      </c>
      <c r="L97" s="9" t="str">
        <f>IFERROR(IF(MATCH(I97,#REF!,0)&gt;0,"Yes","No"),"No")</f>
        <v>No</v>
      </c>
      <c r="M97" s="10"/>
      <c r="N97" s="9" t="str">
        <f t="shared" si="3"/>
        <v>No</v>
      </c>
    </row>
    <row r="98" spans="1:14" ht="15.75" x14ac:dyDescent="0.25">
      <c r="A98" s="1" t="s">
        <v>491</v>
      </c>
      <c r="B98" s="1" t="s">
        <v>492</v>
      </c>
      <c r="C98" s="33">
        <v>451382</v>
      </c>
      <c r="D98" s="3" t="s">
        <v>493</v>
      </c>
      <c r="E98" s="4" t="s">
        <v>35</v>
      </c>
      <c r="F98" s="5" t="s">
        <v>494</v>
      </c>
      <c r="G98" s="5" t="s">
        <v>495</v>
      </c>
      <c r="H98" s="6">
        <v>76442</v>
      </c>
      <c r="I98" s="18" t="s">
        <v>495</v>
      </c>
      <c r="J98" s="7" t="str">
        <f t="shared" si="2"/>
        <v>No</v>
      </c>
      <c r="K98" s="8" t="str">
        <f>IFERROR(VLOOKUP('Criteria 3.1 (2(b))'!I98,'Licensed Psych Beds By County'!A$8:E$189,5),"No")</f>
        <v>No</v>
      </c>
      <c r="L98" s="9" t="str">
        <f>IFERROR(IF(MATCH(I98,#REF!,0)&gt;0,"Yes","No"),"No")</f>
        <v>No</v>
      </c>
      <c r="M98" s="10"/>
      <c r="N98" s="9" t="str">
        <f t="shared" si="3"/>
        <v>No</v>
      </c>
    </row>
    <row r="99" spans="1:14" ht="15.75" x14ac:dyDescent="0.25">
      <c r="A99" s="1" t="s">
        <v>496</v>
      </c>
      <c r="B99" s="1" t="s">
        <v>497</v>
      </c>
      <c r="C99" s="33">
        <v>450072</v>
      </c>
      <c r="D99" s="3" t="s">
        <v>498</v>
      </c>
      <c r="E99" s="4" t="s">
        <v>17</v>
      </c>
      <c r="F99" s="5" t="s">
        <v>499</v>
      </c>
      <c r="G99" s="5" t="s">
        <v>500</v>
      </c>
      <c r="H99" s="6">
        <v>77566</v>
      </c>
      <c r="I99" s="18" t="s">
        <v>299</v>
      </c>
      <c r="J99" s="7" t="str">
        <f t="shared" si="2"/>
        <v>No</v>
      </c>
      <c r="K99" s="8" t="str">
        <f>IFERROR(VLOOKUP('Criteria 3.1 (2(b))'!I99,'Licensed Psych Beds By County'!A$8:E$189,5),"No")</f>
        <v>No</v>
      </c>
      <c r="L99" s="9" t="str">
        <f>IFERROR(IF(MATCH(I99,#REF!,0)&gt;0,"Yes","No"),"No")</f>
        <v>No</v>
      </c>
      <c r="M99" s="10"/>
      <c r="N99" s="9" t="str">
        <f t="shared" si="3"/>
        <v>No</v>
      </c>
    </row>
    <row r="100" spans="1:14" ht="15.75" x14ac:dyDescent="0.25">
      <c r="A100" s="1" t="s">
        <v>501</v>
      </c>
      <c r="B100" s="1" t="s">
        <v>502</v>
      </c>
      <c r="C100" s="33">
        <v>451325</v>
      </c>
      <c r="D100" s="3" t="s">
        <v>503</v>
      </c>
      <c r="E100" s="4" t="s">
        <v>35</v>
      </c>
      <c r="F100" s="5" t="s">
        <v>504</v>
      </c>
      <c r="G100" s="5" t="s">
        <v>505</v>
      </c>
      <c r="H100" s="6">
        <v>76837</v>
      </c>
      <c r="I100" s="18" t="s">
        <v>506</v>
      </c>
      <c r="J100" s="7" t="str">
        <f t="shared" si="2"/>
        <v>No</v>
      </c>
      <c r="K100" s="8" t="str">
        <f>IFERROR(VLOOKUP('Criteria 3.1 (2(b))'!I100,'Licensed Psych Beds By County'!A$8:E$189,5),"No")</f>
        <v>No</v>
      </c>
      <c r="L100" s="9" t="str">
        <f>IFERROR(IF(MATCH(I100,#REF!,0)&gt;0,"Yes","No"),"No")</f>
        <v>No</v>
      </c>
      <c r="M100" s="10"/>
      <c r="N100" s="9" t="str">
        <f t="shared" si="3"/>
        <v>No</v>
      </c>
    </row>
    <row r="101" spans="1:14" ht="15.75" x14ac:dyDescent="0.25">
      <c r="A101" s="1" t="s">
        <v>507</v>
      </c>
      <c r="B101" s="1" t="s">
        <v>508</v>
      </c>
      <c r="C101" s="33">
        <v>452091</v>
      </c>
      <c r="D101" s="3" t="s">
        <v>509</v>
      </c>
      <c r="E101" s="4" t="s">
        <v>17</v>
      </c>
      <c r="F101" s="5" t="s">
        <v>510</v>
      </c>
      <c r="G101" s="5" t="s">
        <v>511</v>
      </c>
      <c r="H101" s="6">
        <v>75701</v>
      </c>
      <c r="I101" s="18" t="s">
        <v>512</v>
      </c>
      <c r="J101" s="7" t="str">
        <f t="shared" si="2"/>
        <v>No</v>
      </c>
      <c r="K101" s="8" t="str">
        <f>IFERROR(VLOOKUP('Criteria 3.1 (2(b))'!I101,'Licensed Psych Beds By County'!A$8:E$189,5),"No")</f>
        <v>No</v>
      </c>
      <c r="L101" s="9" t="str">
        <f>IFERROR(IF(MATCH(I101,#REF!,0)&gt;0,"Yes","No"),"No")</f>
        <v>No</v>
      </c>
      <c r="M101" s="10"/>
      <c r="N101" s="9" t="str">
        <f t="shared" si="3"/>
        <v>No</v>
      </c>
    </row>
    <row r="102" spans="1:14" ht="15.75" x14ac:dyDescent="0.25">
      <c r="A102" s="1" t="s">
        <v>513</v>
      </c>
      <c r="B102" s="1" t="s">
        <v>514</v>
      </c>
      <c r="C102" s="33">
        <v>452029</v>
      </c>
      <c r="D102" s="3" t="s">
        <v>515</v>
      </c>
      <c r="E102" s="4" t="s">
        <v>17</v>
      </c>
      <c r="F102" s="5" t="s">
        <v>516</v>
      </c>
      <c r="G102" s="5" t="s">
        <v>517</v>
      </c>
      <c r="H102" s="6">
        <v>79601</v>
      </c>
      <c r="I102" s="18" t="s">
        <v>518</v>
      </c>
      <c r="J102" s="7" t="str">
        <f t="shared" si="2"/>
        <v>No</v>
      </c>
      <c r="K102" s="8" t="str">
        <f>IFERROR(VLOOKUP('Criteria 3.1 (2(b))'!I102,'Licensed Psych Beds By County'!A$8:E$189,5),"No")</f>
        <v>No</v>
      </c>
      <c r="L102" s="9" t="str">
        <f>IFERROR(IF(MATCH(I102,#REF!,0)&gt;0,"Yes","No"),"No")</f>
        <v>No</v>
      </c>
      <c r="M102" s="10"/>
      <c r="N102" s="9" t="str">
        <f t="shared" si="3"/>
        <v>No</v>
      </c>
    </row>
    <row r="103" spans="1:14" ht="15.75" x14ac:dyDescent="0.25">
      <c r="A103" s="1">
        <v>443976201</v>
      </c>
      <c r="B103" s="1" t="s">
        <v>519</v>
      </c>
      <c r="C103" s="33">
        <v>452121</v>
      </c>
      <c r="D103" s="3" t="s">
        <v>520</v>
      </c>
      <c r="E103" s="4" t="s">
        <v>17</v>
      </c>
      <c r="F103" s="5" t="s">
        <v>521</v>
      </c>
      <c r="G103" s="5" t="s">
        <v>522</v>
      </c>
      <c r="H103" s="6">
        <v>79761</v>
      </c>
      <c r="I103" s="18" t="s">
        <v>523</v>
      </c>
      <c r="J103" s="7" t="str">
        <f t="shared" si="2"/>
        <v>No</v>
      </c>
      <c r="K103" s="8" t="str">
        <f>IFERROR(VLOOKUP('Criteria 3.1 (2(b))'!I103,'Licensed Psych Beds By County'!A$8:E$189,5),"No")</f>
        <v>No</v>
      </c>
      <c r="L103" s="9" t="str">
        <f>IFERROR(IF(MATCH(I103,#REF!,0)&gt;0,"Yes","No"),"No")</f>
        <v>No</v>
      </c>
      <c r="M103" s="10"/>
      <c r="N103" s="9" t="str">
        <f t="shared" si="3"/>
        <v>No</v>
      </c>
    </row>
    <row r="104" spans="1:14" ht="15.75" x14ac:dyDescent="0.25">
      <c r="A104" s="1" t="s">
        <v>524</v>
      </c>
      <c r="B104" s="1" t="s">
        <v>525</v>
      </c>
      <c r="C104" s="33">
        <v>452117</v>
      </c>
      <c r="D104" s="3" t="s">
        <v>526</v>
      </c>
      <c r="E104" s="4" t="s">
        <v>17</v>
      </c>
      <c r="F104" s="5" t="s">
        <v>527</v>
      </c>
      <c r="G104" s="5" t="s">
        <v>528</v>
      </c>
      <c r="H104" s="6">
        <v>79703</v>
      </c>
      <c r="I104" s="18" t="s">
        <v>528</v>
      </c>
      <c r="J104" s="7" t="str">
        <f t="shared" si="2"/>
        <v>No</v>
      </c>
      <c r="K104" s="8" t="str">
        <f>IFERROR(VLOOKUP('Criteria 3.1 (2(b))'!I104,'Licensed Psych Beds By County'!A$8:E$189,5),"No")</f>
        <v>Yes</v>
      </c>
      <c r="L104" s="9" t="str">
        <f>IFERROR(IF(MATCH(I104,#REF!,0)&gt;0,"Yes","No"),"No")</f>
        <v>No</v>
      </c>
      <c r="M104" s="10"/>
      <c r="N104" s="9" t="str">
        <f t="shared" si="3"/>
        <v>No</v>
      </c>
    </row>
    <row r="105" spans="1:14" ht="15.75" x14ac:dyDescent="0.25">
      <c r="A105" s="1" t="s">
        <v>529</v>
      </c>
      <c r="B105" s="1" t="s">
        <v>530</v>
      </c>
      <c r="C105" s="33">
        <v>453300</v>
      </c>
      <c r="D105" s="3" t="s">
        <v>531</v>
      </c>
      <c r="E105" s="4" t="s">
        <v>333</v>
      </c>
      <c r="F105" s="5" t="s">
        <v>532</v>
      </c>
      <c r="G105" s="5" t="s">
        <v>115</v>
      </c>
      <c r="H105" s="6">
        <v>76104</v>
      </c>
      <c r="I105" s="18" t="s">
        <v>31</v>
      </c>
      <c r="J105" s="7" t="str">
        <f t="shared" si="2"/>
        <v>Yes</v>
      </c>
      <c r="K105" s="8" t="str">
        <f>IFERROR(VLOOKUP('Criteria 3.1 (2(b))'!I105,'Licensed Psych Beds By County'!A$8:E$189,5),"No")</f>
        <v>Yes</v>
      </c>
      <c r="L105" s="9" t="str">
        <f>IFERROR(IF(MATCH(I105,#REF!,0)&gt;0,"Yes","No"),"No")</f>
        <v>No</v>
      </c>
      <c r="M105" s="10" t="s">
        <v>5277</v>
      </c>
      <c r="N105" s="9" t="str">
        <f t="shared" si="3"/>
        <v>No</v>
      </c>
    </row>
    <row r="106" spans="1:14" ht="15.75" x14ac:dyDescent="0.25">
      <c r="A106" s="1" t="s">
        <v>533</v>
      </c>
      <c r="B106" s="1" t="s">
        <v>534</v>
      </c>
      <c r="C106" s="33">
        <v>452111</v>
      </c>
      <c r="D106" s="3" t="s">
        <v>535</v>
      </c>
      <c r="E106" s="4" t="s">
        <v>17</v>
      </c>
      <c r="F106" s="5" t="s">
        <v>536</v>
      </c>
      <c r="G106" s="5" t="s">
        <v>425</v>
      </c>
      <c r="H106" s="6">
        <v>76208</v>
      </c>
      <c r="I106" s="18" t="s">
        <v>425</v>
      </c>
      <c r="J106" s="7" t="str">
        <f t="shared" si="2"/>
        <v>No</v>
      </c>
      <c r="K106" s="8" t="str">
        <f>IFERROR(VLOOKUP('Criteria 3.1 (2(b))'!I106,'Licensed Psych Beds By County'!A$8:E$189,5),"No")</f>
        <v>Yes</v>
      </c>
      <c r="L106" s="9" t="str">
        <f>IFERROR(IF(MATCH(I106,#REF!,0)&gt;0,"Yes","No"),"No")</f>
        <v>No</v>
      </c>
      <c r="M106" s="10"/>
      <c r="N106" s="9" t="str">
        <f t="shared" si="3"/>
        <v>No</v>
      </c>
    </row>
    <row r="107" spans="1:14" ht="15.75" x14ac:dyDescent="0.25">
      <c r="A107" s="1" t="s">
        <v>537</v>
      </c>
      <c r="B107" s="1" t="s">
        <v>538</v>
      </c>
      <c r="C107" s="33">
        <v>450825</v>
      </c>
      <c r="D107" s="3" t="s">
        <v>539</v>
      </c>
      <c r="E107" s="4" t="s">
        <v>17</v>
      </c>
      <c r="F107" s="5" t="s">
        <v>540</v>
      </c>
      <c r="G107" s="5" t="s">
        <v>541</v>
      </c>
      <c r="H107" s="13">
        <v>78539</v>
      </c>
      <c r="I107" s="18" t="s">
        <v>325</v>
      </c>
      <c r="J107" s="7" t="str">
        <f t="shared" si="2"/>
        <v>No</v>
      </c>
      <c r="K107" s="8" t="str">
        <f>IFERROR(VLOOKUP('Criteria 3.1 (2(b))'!I107,'Licensed Psych Beds By County'!A$8:E$189,5),"No")</f>
        <v>Yes</v>
      </c>
      <c r="L107" s="9" t="str">
        <f>IFERROR(IF(MATCH(I107,#REF!,0)&gt;0,"Yes","No"),"No")</f>
        <v>No</v>
      </c>
      <c r="M107" s="10"/>
      <c r="N107" s="9" t="str">
        <f t="shared" si="3"/>
        <v>No</v>
      </c>
    </row>
    <row r="108" spans="1:14" ht="15.75" x14ac:dyDescent="0.25">
      <c r="A108" s="1" t="s">
        <v>542</v>
      </c>
      <c r="B108" s="1" t="s">
        <v>543</v>
      </c>
      <c r="C108" s="33">
        <v>673053</v>
      </c>
      <c r="D108" s="3" t="s">
        <v>544</v>
      </c>
      <c r="E108" s="4" t="s">
        <v>17</v>
      </c>
      <c r="F108" s="5" t="s">
        <v>545</v>
      </c>
      <c r="G108" s="5" t="s">
        <v>109</v>
      </c>
      <c r="H108" s="6">
        <v>78414</v>
      </c>
      <c r="I108" s="18" t="s">
        <v>110</v>
      </c>
      <c r="J108" s="7" t="str">
        <f t="shared" si="2"/>
        <v>No</v>
      </c>
      <c r="K108" s="8" t="str">
        <f>IFERROR(VLOOKUP('Criteria 3.1 (2(b))'!I108,'Licensed Psych Beds By County'!A$8:E$189,5),"No")</f>
        <v>Yes</v>
      </c>
      <c r="L108" s="9" t="str">
        <f>IFERROR(IF(MATCH(I108,#REF!,0)&gt;0,"Yes","No"),"No")</f>
        <v>No</v>
      </c>
      <c r="M108" s="10"/>
      <c r="N108" s="9" t="str">
        <f t="shared" si="3"/>
        <v>No</v>
      </c>
    </row>
    <row r="109" spans="1:14" ht="15.75" x14ac:dyDescent="0.25">
      <c r="A109" s="1" t="s">
        <v>546</v>
      </c>
      <c r="B109" s="1" t="s">
        <v>547</v>
      </c>
      <c r="C109" s="33">
        <v>451379</v>
      </c>
      <c r="D109" s="3" t="s">
        <v>548</v>
      </c>
      <c r="E109" s="4" t="s">
        <v>35</v>
      </c>
      <c r="F109" s="5" t="s">
        <v>549</v>
      </c>
      <c r="G109" s="5" t="s">
        <v>550</v>
      </c>
      <c r="H109" s="6">
        <v>76528</v>
      </c>
      <c r="I109" s="18" t="s">
        <v>551</v>
      </c>
      <c r="J109" s="7" t="str">
        <f t="shared" si="2"/>
        <v>No</v>
      </c>
      <c r="K109" s="8" t="str">
        <f>IFERROR(VLOOKUP('Criteria 3.1 (2(b))'!I109,'Licensed Psych Beds By County'!A$8:E$189,5),"No")</f>
        <v>No</v>
      </c>
      <c r="L109" s="9" t="str">
        <f>IFERROR(IF(MATCH(I109,#REF!,0)&gt;0,"Yes","No"),"No")</f>
        <v>No</v>
      </c>
      <c r="M109" s="10"/>
      <c r="N109" s="9" t="str">
        <f t="shared" si="3"/>
        <v>No</v>
      </c>
    </row>
    <row r="110" spans="1:14" ht="15.75" x14ac:dyDescent="0.25">
      <c r="A110" s="1" t="s">
        <v>552</v>
      </c>
      <c r="B110" s="1" t="s">
        <v>553</v>
      </c>
      <c r="C110" s="33">
        <v>451362</v>
      </c>
      <c r="D110" s="3" t="s">
        <v>554</v>
      </c>
      <c r="E110" s="4" t="s">
        <v>35</v>
      </c>
      <c r="F110" s="5" t="s">
        <v>555</v>
      </c>
      <c r="G110" s="5" t="s">
        <v>556</v>
      </c>
      <c r="H110" s="6">
        <v>76365</v>
      </c>
      <c r="I110" s="18" t="s">
        <v>557</v>
      </c>
      <c r="J110" s="7" t="str">
        <f t="shared" si="2"/>
        <v>No</v>
      </c>
      <c r="K110" s="8" t="str">
        <f>IFERROR(VLOOKUP('Criteria 3.1 (2(b))'!I110,'Licensed Psych Beds By County'!A$8:E$189,5),"No")</f>
        <v>No</v>
      </c>
      <c r="L110" s="9" t="str">
        <f>IFERROR(IF(MATCH(I110,#REF!,0)&gt;0,"Yes","No"),"No")</f>
        <v>No</v>
      </c>
      <c r="M110" s="10"/>
      <c r="N110" s="9" t="str">
        <f t="shared" si="3"/>
        <v>No</v>
      </c>
    </row>
    <row r="111" spans="1:14" ht="15.75" x14ac:dyDescent="0.25">
      <c r="A111" s="1" t="s">
        <v>558</v>
      </c>
      <c r="B111" s="1" t="s">
        <v>559</v>
      </c>
      <c r="C111" s="33">
        <v>451373</v>
      </c>
      <c r="D111" s="3" t="s">
        <v>560</v>
      </c>
      <c r="E111" s="4" t="s">
        <v>35</v>
      </c>
      <c r="F111" s="5" t="s">
        <v>561</v>
      </c>
      <c r="G111" s="5" t="s">
        <v>562</v>
      </c>
      <c r="H111" s="6">
        <v>79756</v>
      </c>
      <c r="I111" s="18" t="s">
        <v>563</v>
      </c>
      <c r="J111" s="7" t="str">
        <f t="shared" si="2"/>
        <v>No</v>
      </c>
      <c r="K111" s="8" t="str">
        <f>IFERROR(VLOOKUP('Criteria 3.1 (2(b))'!I111,'Licensed Psych Beds By County'!A$8:E$189,5),"No")</f>
        <v>No</v>
      </c>
      <c r="L111" s="9" t="str">
        <f>IFERROR(IF(MATCH(I111,#REF!,0)&gt;0,"Yes","No"),"No")</f>
        <v>No</v>
      </c>
      <c r="M111" s="10"/>
      <c r="N111" s="9" t="str">
        <f t="shared" si="3"/>
        <v>No</v>
      </c>
    </row>
    <row r="112" spans="1:14" ht="15.75" x14ac:dyDescent="0.25">
      <c r="A112" s="1" t="s">
        <v>564</v>
      </c>
      <c r="B112" s="1" t="s">
        <v>565</v>
      </c>
      <c r="C112" s="33">
        <v>451308</v>
      </c>
      <c r="D112" s="3" t="s">
        <v>566</v>
      </c>
      <c r="E112" s="4" t="s">
        <v>35</v>
      </c>
      <c r="F112" s="5" t="s">
        <v>567</v>
      </c>
      <c r="G112" s="5" t="s">
        <v>568</v>
      </c>
      <c r="H112" s="6">
        <v>79323</v>
      </c>
      <c r="I112" s="18" t="s">
        <v>569</v>
      </c>
      <c r="J112" s="7" t="str">
        <f t="shared" si="2"/>
        <v>No</v>
      </c>
      <c r="K112" s="8" t="str">
        <f>IFERROR(VLOOKUP('Criteria 3.1 (2(b))'!I112,'Licensed Psych Beds By County'!A$8:E$189,5),"No")</f>
        <v>No</v>
      </c>
      <c r="L112" s="9" t="str">
        <f>IFERROR(IF(MATCH(I112,#REF!,0)&gt;0,"Yes","No"),"No")</f>
        <v>No</v>
      </c>
      <c r="M112" s="10"/>
      <c r="N112" s="9" t="str">
        <f t="shared" si="3"/>
        <v>No</v>
      </c>
    </row>
    <row r="113" spans="1:14" ht="15.75" x14ac:dyDescent="0.25">
      <c r="A113" s="1" t="s">
        <v>570</v>
      </c>
      <c r="B113" s="1" t="s">
        <v>571</v>
      </c>
      <c r="C113" s="33">
        <v>452102</v>
      </c>
      <c r="D113" s="3" t="s">
        <v>572</v>
      </c>
      <c r="E113" s="4" t="s">
        <v>17</v>
      </c>
      <c r="F113" s="5" t="s">
        <v>573</v>
      </c>
      <c r="G113" s="5" t="s">
        <v>574</v>
      </c>
      <c r="H113" s="6">
        <v>79410</v>
      </c>
      <c r="I113" s="18" t="s">
        <v>574</v>
      </c>
      <c r="J113" s="7" t="str">
        <f t="shared" si="2"/>
        <v>No</v>
      </c>
      <c r="K113" s="8" t="str">
        <f>IFERROR(VLOOKUP('Criteria 3.1 (2(b))'!I113,'Licensed Psych Beds By County'!A$8:E$189,5),"No")</f>
        <v>Yes</v>
      </c>
      <c r="L113" s="9" t="str">
        <f>IFERROR(IF(MATCH(I113,#REF!,0)&gt;0,"Yes","No"),"No")</f>
        <v>No</v>
      </c>
      <c r="M113" s="10"/>
      <c r="N113" s="9" t="str">
        <f t="shared" si="3"/>
        <v>No</v>
      </c>
    </row>
    <row r="114" spans="1:14" ht="15.75" x14ac:dyDescent="0.25">
      <c r="A114" s="1" t="s">
        <v>575</v>
      </c>
      <c r="B114" s="1" t="s">
        <v>576</v>
      </c>
      <c r="C114" s="33">
        <v>450040</v>
      </c>
      <c r="D114" s="3" t="s">
        <v>577</v>
      </c>
      <c r="E114" s="4" t="s">
        <v>17</v>
      </c>
      <c r="F114" s="5" t="s">
        <v>578</v>
      </c>
      <c r="G114" s="5" t="s">
        <v>574</v>
      </c>
      <c r="H114" s="6">
        <v>79410</v>
      </c>
      <c r="I114" s="18" t="s">
        <v>574</v>
      </c>
      <c r="J114" s="7" t="str">
        <f t="shared" si="2"/>
        <v>No</v>
      </c>
      <c r="K114" s="8" t="str">
        <f>IFERROR(VLOOKUP('Criteria 3.1 (2(b))'!I114,'Licensed Psych Beds By County'!A$8:E$189,5),"No")</f>
        <v>Yes</v>
      </c>
      <c r="L114" s="9" t="str">
        <f>IFERROR(IF(MATCH(I114,#REF!,0)&gt;0,"Yes","No"),"No")</f>
        <v>No</v>
      </c>
      <c r="M114" s="10"/>
      <c r="N114" s="9" t="str">
        <f t="shared" si="3"/>
        <v>No</v>
      </c>
    </row>
    <row r="115" spans="1:14" ht="15.75" x14ac:dyDescent="0.25">
      <c r="A115" s="1" t="s">
        <v>579</v>
      </c>
      <c r="B115" s="1" t="s">
        <v>580</v>
      </c>
      <c r="C115" s="33">
        <v>673063</v>
      </c>
      <c r="D115" s="3" t="s">
        <v>581</v>
      </c>
      <c r="E115" s="4" t="s">
        <v>17</v>
      </c>
      <c r="F115" s="5" t="s">
        <v>582</v>
      </c>
      <c r="G115" s="5" t="s">
        <v>574</v>
      </c>
      <c r="H115" s="6">
        <v>79415</v>
      </c>
      <c r="I115" s="18" t="s">
        <v>574</v>
      </c>
      <c r="J115" s="7" t="str">
        <f t="shared" si="2"/>
        <v>No</v>
      </c>
      <c r="K115" s="8" t="str">
        <f>IFERROR(VLOOKUP('Criteria 3.1 (2(b))'!I115,'Licensed Psych Beds By County'!A$8:E$189,5),"No")</f>
        <v>Yes</v>
      </c>
      <c r="L115" s="9" t="str">
        <f>IFERROR(IF(MATCH(I115,#REF!,0)&gt;0,"Yes","No"),"No")</f>
        <v>No</v>
      </c>
      <c r="M115" s="10"/>
      <c r="N115" s="9" t="str">
        <f t="shared" si="3"/>
        <v>No</v>
      </c>
    </row>
    <row r="116" spans="1:14" ht="15.75" x14ac:dyDescent="0.25">
      <c r="A116" s="1" t="s">
        <v>583</v>
      </c>
      <c r="B116" s="1" t="s">
        <v>584</v>
      </c>
      <c r="C116" s="33">
        <v>670062</v>
      </c>
      <c r="D116" s="3" t="s">
        <v>585</v>
      </c>
      <c r="E116" s="4" t="s">
        <v>17</v>
      </c>
      <c r="F116" s="5" t="s">
        <v>586</v>
      </c>
      <c r="G116" s="5" t="s">
        <v>587</v>
      </c>
      <c r="H116" s="6" t="s">
        <v>588</v>
      </c>
      <c r="I116" s="18" t="s">
        <v>425</v>
      </c>
      <c r="J116" s="7" t="str">
        <f t="shared" si="2"/>
        <v>No</v>
      </c>
      <c r="K116" s="8" t="str">
        <f>IFERROR(VLOOKUP('Criteria 3.1 (2(b))'!I116,'Licensed Psych Beds By County'!A$8:E$189,5),"No")</f>
        <v>Yes</v>
      </c>
      <c r="L116" s="9" t="str">
        <f>IFERROR(IF(MATCH(I116,#REF!,0)&gt;0,"Yes","No"),"No")</f>
        <v>No</v>
      </c>
      <c r="M116" s="10"/>
      <c r="N116" s="9" t="str">
        <f t="shared" si="3"/>
        <v>No</v>
      </c>
    </row>
    <row r="117" spans="1:14" ht="15.75" x14ac:dyDescent="0.25">
      <c r="A117" s="1" t="s">
        <v>589</v>
      </c>
      <c r="B117" s="1" t="s">
        <v>590</v>
      </c>
      <c r="C117" s="33">
        <v>451353</v>
      </c>
      <c r="D117" s="3" t="s">
        <v>591</v>
      </c>
      <c r="E117" s="4" t="s">
        <v>35</v>
      </c>
      <c r="F117" s="5" t="s">
        <v>592</v>
      </c>
      <c r="G117" s="5" t="s">
        <v>593</v>
      </c>
      <c r="H117" s="6">
        <v>79731</v>
      </c>
      <c r="I117" s="18" t="s">
        <v>593</v>
      </c>
      <c r="J117" s="7" t="str">
        <f t="shared" si="2"/>
        <v>No</v>
      </c>
      <c r="K117" s="8" t="str">
        <f>IFERROR(VLOOKUP('Criteria 3.1 (2(b))'!I117,'Licensed Psych Beds By County'!A$8:E$189,5),"No")</f>
        <v>No</v>
      </c>
      <c r="L117" s="9" t="str">
        <f>IFERROR(IF(MATCH(I117,#REF!,0)&gt;0,"Yes","No"),"No")</f>
        <v>No</v>
      </c>
      <c r="M117" s="10"/>
      <c r="N117" s="9" t="str">
        <f t="shared" si="3"/>
        <v>No</v>
      </c>
    </row>
    <row r="118" spans="1:14" ht="15.75" x14ac:dyDescent="0.25">
      <c r="A118" s="1" t="s">
        <v>594</v>
      </c>
      <c r="B118" s="1" t="s">
        <v>595</v>
      </c>
      <c r="C118" s="33">
        <v>451393</v>
      </c>
      <c r="D118" s="3" t="s">
        <v>596</v>
      </c>
      <c r="E118" s="4" t="s">
        <v>35</v>
      </c>
      <c r="F118" s="5" t="s">
        <v>597</v>
      </c>
      <c r="G118" s="5" t="s">
        <v>598</v>
      </c>
      <c r="H118" s="6">
        <v>75835</v>
      </c>
      <c r="I118" s="18" t="s">
        <v>19</v>
      </c>
      <c r="J118" s="7" t="str">
        <f t="shared" si="2"/>
        <v>No</v>
      </c>
      <c r="K118" s="8" t="str">
        <f>IFERROR(VLOOKUP('Criteria 3.1 (2(b))'!I118,'Licensed Psych Beds By County'!A$8:E$189,5),"No")</f>
        <v>No</v>
      </c>
      <c r="L118" s="9" t="str">
        <f>IFERROR(IF(MATCH(I118,#REF!,0)&gt;0,"Yes","No"),"No")</f>
        <v>No</v>
      </c>
      <c r="M118" s="10"/>
      <c r="N118" s="9" t="str">
        <f t="shared" si="3"/>
        <v>No</v>
      </c>
    </row>
    <row r="119" spans="1:14" ht="15.75" x14ac:dyDescent="0.25">
      <c r="A119" s="1" t="s">
        <v>599</v>
      </c>
      <c r="B119" s="1" t="s">
        <v>600</v>
      </c>
      <c r="C119" s="33">
        <v>451345</v>
      </c>
      <c r="D119" s="3" t="s">
        <v>601</v>
      </c>
      <c r="E119" s="4" t="s">
        <v>35</v>
      </c>
      <c r="F119" s="5" t="s">
        <v>602</v>
      </c>
      <c r="G119" s="5" t="s">
        <v>603</v>
      </c>
      <c r="H119" s="6">
        <v>79322</v>
      </c>
      <c r="I119" s="18" t="s">
        <v>604</v>
      </c>
      <c r="J119" s="7" t="str">
        <f t="shared" si="2"/>
        <v>No</v>
      </c>
      <c r="K119" s="8" t="str">
        <f>IFERROR(VLOOKUP('Criteria 3.1 (2(b))'!I119,'Licensed Psych Beds By County'!A$8:E$189,5),"No")</f>
        <v>No</v>
      </c>
      <c r="L119" s="9" t="str">
        <f>IFERROR(IF(MATCH(I119,#REF!,0)&gt;0,"Yes","No"),"No")</f>
        <v>No</v>
      </c>
      <c r="M119" s="10"/>
      <c r="N119" s="9" t="str">
        <f t="shared" si="3"/>
        <v>No</v>
      </c>
    </row>
    <row r="120" spans="1:14" ht="15.75" x14ac:dyDescent="0.25">
      <c r="A120" s="1" t="s">
        <v>605</v>
      </c>
      <c r="B120" s="1" t="s">
        <v>606</v>
      </c>
      <c r="C120" s="33">
        <v>670112</v>
      </c>
      <c r="D120" s="3" t="s">
        <v>607</v>
      </c>
      <c r="E120" s="4" t="s">
        <v>17</v>
      </c>
      <c r="F120" s="5" t="s">
        <v>608</v>
      </c>
      <c r="G120" s="5" t="s">
        <v>195</v>
      </c>
      <c r="H120" s="6">
        <v>78249</v>
      </c>
      <c r="I120" s="18" t="s">
        <v>196</v>
      </c>
      <c r="J120" s="7" t="str">
        <f t="shared" si="2"/>
        <v>No</v>
      </c>
      <c r="K120" s="8" t="str">
        <f>IFERROR(VLOOKUP('Criteria 3.1 (2(b))'!I120,'Licensed Psych Beds By County'!A$8:E$189,5),"No")</f>
        <v>Yes</v>
      </c>
      <c r="L120" s="9" t="str">
        <f>IFERROR(IF(MATCH(I120,#REF!,0)&gt;0,"Yes","No"),"No")</f>
        <v>No</v>
      </c>
      <c r="M120" s="10"/>
      <c r="N120" s="9" t="str">
        <f t="shared" si="3"/>
        <v>No</v>
      </c>
    </row>
    <row r="121" spans="1:14" ht="15.75" x14ac:dyDescent="0.25">
      <c r="A121" s="1" t="s">
        <v>609</v>
      </c>
      <c r="B121" s="1" t="s">
        <v>610</v>
      </c>
      <c r="C121" s="33">
        <v>673072</v>
      </c>
      <c r="D121" s="3" t="s">
        <v>611</v>
      </c>
      <c r="E121" s="4" t="s">
        <v>17</v>
      </c>
      <c r="F121" s="5" t="s">
        <v>612</v>
      </c>
      <c r="G121" s="5" t="s">
        <v>19</v>
      </c>
      <c r="H121" s="6">
        <v>77008</v>
      </c>
      <c r="I121" s="18" t="s">
        <v>20</v>
      </c>
      <c r="J121" s="7" t="str">
        <f t="shared" si="2"/>
        <v>No</v>
      </c>
      <c r="K121" s="8" t="str">
        <f>IFERROR(VLOOKUP('Criteria 3.1 (2(b))'!I121,'Licensed Psych Beds By County'!A$8:E$189,5),"No")</f>
        <v>Yes</v>
      </c>
      <c r="L121" s="9" t="str">
        <f>IFERROR(IF(MATCH(I121,#REF!,0)&gt;0,"Yes","No"),"No")</f>
        <v>No</v>
      </c>
      <c r="M121" s="10"/>
      <c r="N121" s="9" t="str">
        <f t="shared" si="3"/>
        <v>No</v>
      </c>
    </row>
    <row r="122" spans="1:14" ht="15.75" x14ac:dyDescent="0.25">
      <c r="A122" s="1" t="s">
        <v>613</v>
      </c>
      <c r="B122" s="1" t="s">
        <v>614</v>
      </c>
      <c r="C122" s="33">
        <v>451331</v>
      </c>
      <c r="D122" s="3" t="s">
        <v>615</v>
      </c>
      <c r="E122" s="4" t="s">
        <v>35</v>
      </c>
      <c r="F122" s="5" t="s">
        <v>616</v>
      </c>
      <c r="G122" s="5" t="s">
        <v>617</v>
      </c>
      <c r="H122" s="6">
        <v>79022</v>
      </c>
      <c r="I122" s="18" t="s">
        <v>618</v>
      </c>
      <c r="J122" s="7" t="str">
        <f t="shared" si="2"/>
        <v>No</v>
      </c>
      <c r="K122" s="8" t="str">
        <f>IFERROR(VLOOKUP('Criteria 3.1 (2(b))'!I122,'Licensed Psych Beds By County'!A$8:E$189,5),"No")</f>
        <v>No</v>
      </c>
      <c r="L122" s="9" t="str">
        <f>IFERROR(IF(MATCH(I122,#REF!,0)&gt;0,"Yes","No"),"No")</f>
        <v>No</v>
      </c>
      <c r="M122" s="10"/>
      <c r="N122" s="9" t="str">
        <f t="shared" si="3"/>
        <v>No</v>
      </c>
    </row>
    <row r="123" spans="1:14" ht="15.75" x14ac:dyDescent="0.25">
      <c r="A123" s="1" t="s">
        <v>619</v>
      </c>
      <c r="B123" s="1" t="s">
        <v>620</v>
      </c>
      <c r="C123" s="33">
        <v>450015</v>
      </c>
      <c r="D123" s="3" t="s">
        <v>621</v>
      </c>
      <c r="E123" s="4" t="s">
        <v>17</v>
      </c>
      <c r="F123" s="5" t="s">
        <v>622</v>
      </c>
      <c r="G123" s="5" t="s">
        <v>126</v>
      </c>
      <c r="H123" s="6">
        <v>75235</v>
      </c>
      <c r="I123" s="18" t="s">
        <v>126</v>
      </c>
      <c r="J123" s="7" t="str">
        <f t="shared" si="2"/>
        <v>No</v>
      </c>
      <c r="K123" s="8" t="str">
        <f>IFERROR(VLOOKUP('Criteria 3.1 (2(b))'!I123,'Licensed Psych Beds By County'!A$8:E$189,5),"No")</f>
        <v>Yes</v>
      </c>
      <c r="L123" s="9" t="str">
        <f>IFERROR(IF(MATCH(I123,#REF!,0)&gt;0,"Yes","No"),"No")</f>
        <v>No</v>
      </c>
      <c r="M123" s="10"/>
      <c r="N123" s="9" t="str">
        <f t="shared" si="3"/>
        <v>No</v>
      </c>
    </row>
    <row r="124" spans="1:14" ht="15.75" x14ac:dyDescent="0.25">
      <c r="A124" s="1" t="s">
        <v>623</v>
      </c>
      <c r="B124" s="1" t="s">
        <v>624</v>
      </c>
      <c r="C124" s="33">
        <v>452108</v>
      </c>
      <c r="D124" s="3" t="s">
        <v>625</v>
      </c>
      <c r="E124" s="4" t="s">
        <v>17</v>
      </c>
      <c r="F124" s="5" t="s">
        <v>626</v>
      </c>
      <c r="G124" s="5" t="s">
        <v>126</v>
      </c>
      <c r="H124" s="6">
        <v>75231</v>
      </c>
      <c r="I124" s="18" t="s">
        <v>126</v>
      </c>
      <c r="J124" s="7" t="str">
        <f t="shared" si="2"/>
        <v>No</v>
      </c>
      <c r="K124" s="8" t="str">
        <f>IFERROR(VLOOKUP('Criteria 3.1 (2(b))'!I124,'Licensed Psych Beds By County'!A$8:E$189,5),"No")</f>
        <v>Yes</v>
      </c>
      <c r="L124" s="9" t="str">
        <f>IFERROR(IF(MATCH(I124,#REF!,0)&gt;0,"Yes","No"),"No")</f>
        <v>No</v>
      </c>
      <c r="M124" s="10"/>
      <c r="N124" s="9" t="str">
        <f t="shared" si="3"/>
        <v>No</v>
      </c>
    </row>
    <row r="125" spans="1:14" ht="15.75" x14ac:dyDescent="0.25">
      <c r="A125" s="1" t="s">
        <v>627</v>
      </c>
      <c r="B125" s="1" t="s">
        <v>628</v>
      </c>
      <c r="C125" s="33">
        <v>450379</v>
      </c>
      <c r="D125" s="3" t="s">
        <v>629</v>
      </c>
      <c r="E125" s="4" t="s">
        <v>17</v>
      </c>
      <c r="F125" s="5" t="s">
        <v>630</v>
      </c>
      <c r="G125" s="5" t="s">
        <v>126</v>
      </c>
      <c r="H125" s="6">
        <v>75234</v>
      </c>
      <c r="I125" s="18" t="s">
        <v>126</v>
      </c>
      <c r="J125" s="7" t="str">
        <f t="shared" si="2"/>
        <v>No</v>
      </c>
      <c r="K125" s="8" t="str">
        <f>IFERROR(VLOOKUP('Criteria 3.1 (2(b))'!I125,'Licensed Psych Beds By County'!A$8:E$189,5),"No")</f>
        <v>Yes</v>
      </c>
      <c r="L125" s="9" t="str">
        <f>IFERROR(IF(MATCH(I125,#REF!,0)&gt;0,"Yes","No"),"No")</f>
        <v>No</v>
      </c>
      <c r="M125" s="10"/>
      <c r="N125" s="9" t="str">
        <f t="shared" si="3"/>
        <v>No</v>
      </c>
    </row>
    <row r="126" spans="1:14" ht="15.75" x14ac:dyDescent="0.25">
      <c r="A126" s="1" t="s">
        <v>631</v>
      </c>
      <c r="B126" s="1" t="s">
        <v>632</v>
      </c>
      <c r="C126" s="33">
        <v>450489</v>
      </c>
      <c r="D126" s="3" t="s">
        <v>633</v>
      </c>
      <c r="E126" s="4" t="s">
        <v>35</v>
      </c>
      <c r="F126" s="5" t="s">
        <v>634</v>
      </c>
      <c r="G126" s="5" t="s">
        <v>635</v>
      </c>
      <c r="H126" s="6">
        <v>79331</v>
      </c>
      <c r="I126" s="18" t="s">
        <v>636</v>
      </c>
      <c r="J126" s="7" t="str">
        <f t="shared" si="2"/>
        <v>No</v>
      </c>
      <c r="K126" s="8" t="str">
        <f>IFERROR(VLOOKUP('Criteria 3.1 (2(b))'!I126,'Licensed Psych Beds By County'!A$8:E$189,5),"No")</f>
        <v>No</v>
      </c>
      <c r="L126" s="9" t="str">
        <f>IFERROR(IF(MATCH(I126,#REF!,0)&gt;0,"Yes","No"),"No")</f>
        <v>No</v>
      </c>
      <c r="M126" s="10"/>
      <c r="N126" s="9" t="str">
        <f t="shared" si="3"/>
        <v>No</v>
      </c>
    </row>
    <row r="127" spans="1:14" ht="15.75" x14ac:dyDescent="0.25">
      <c r="A127" s="1" t="s">
        <v>637</v>
      </c>
      <c r="B127" s="1" t="s">
        <v>638</v>
      </c>
      <c r="C127" s="33">
        <v>450869</v>
      </c>
      <c r="D127" s="3" t="s">
        <v>639</v>
      </c>
      <c r="E127" s="4" t="s">
        <v>17</v>
      </c>
      <c r="F127" s="5" t="s">
        <v>640</v>
      </c>
      <c r="G127" s="5" t="s">
        <v>541</v>
      </c>
      <c r="H127" s="6">
        <v>78539</v>
      </c>
      <c r="I127" s="18" t="s">
        <v>325</v>
      </c>
      <c r="J127" s="7" t="str">
        <f t="shared" si="2"/>
        <v>No</v>
      </c>
      <c r="K127" s="8" t="str">
        <f>IFERROR(VLOOKUP('Criteria 3.1 (2(b))'!I127,'Licensed Psych Beds By County'!A$8:E$189,5),"No")</f>
        <v>Yes</v>
      </c>
      <c r="L127" s="9" t="str">
        <f>IFERROR(IF(MATCH(I127,#REF!,0)&gt;0,"Yes","No"),"No")</f>
        <v>No</v>
      </c>
      <c r="M127" s="10"/>
      <c r="N127" s="9" t="str">
        <f t="shared" si="3"/>
        <v>No</v>
      </c>
    </row>
    <row r="128" spans="1:14" ht="15.75" x14ac:dyDescent="0.25">
      <c r="A128" s="1" t="s">
        <v>641</v>
      </c>
      <c r="B128" s="1" t="s">
        <v>642</v>
      </c>
      <c r="C128" s="33">
        <v>450155</v>
      </c>
      <c r="D128" s="3" t="s">
        <v>643</v>
      </c>
      <c r="E128" s="4" t="s">
        <v>35</v>
      </c>
      <c r="F128" s="5" t="s">
        <v>644</v>
      </c>
      <c r="G128" s="5" t="s">
        <v>645</v>
      </c>
      <c r="H128" s="6">
        <v>79045</v>
      </c>
      <c r="I128" s="18" t="s">
        <v>646</v>
      </c>
      <c r="J128" s="7" t="str">
        <f t="shared" si="2"/>
        <v>No</v>
      </c>
      <c r="K128" s="8" t="str">
        <f>IFERROR(VLOOKUP('Criteria 3.1 (2(b))'!I128,'Licensed Psych Beds By County'!A$8:E$189,5),"No")</f>
        <v>Yes</v>
      </c>
      <c r="L128" s="9" t="str">
        <f>IFERROR(IF(MATCH(I128,#REF!,0)&gt;0,"Yes","No"),"No")</f>
        <v>No</v>
      </c>
      <c r="M128" s="10"/>
      <c r="N128" s="9" t="str">
        <f t="shared" si="3"/>
        <v>No</v>
      </c>
    </row>
    <row r="129" spans="1:14" ht="15.75" x14ac:dyDescent="0.25">
      <c r="A129" s="1" t="s">
        <v>647</v>
      </c>
      <c r="B129" s="1" t="s">
        <v>648</v>
      </c>
      <c r="C129" s="33">
        <v>670116</v>
      </c>
      <c r="D129" s="3" t="s">
        <v>649</v>
      </c>
      <c r="E129" s="4" t="s">
        <v>17</v>
      </c>
      <c r="F129" s="5" t="s">
        <v>650</v>
      </c>
      <c r="G129" s="5" t="s">
        <v>115</v>
      </c>
      <c r="H129" s="6">
        <v>76177</v>
      </c>
      <c r="I129" s="18" t="s">
        <v>31</v>
      </c>
      <c r="J129" s="7" t="str">
        <f t="shared" si="2"/>
        <v>No</v>
      </c>
      <c r="K129" s="8" t="str">
        <f>IFERROR(VLOOKUP('Criteria 3.1 (2(b))'!I129,'Licensed Psych Beds By County'!A$8:E$189,5),"No")</f>
        <v>Yes</v>
      </c>
      <c r="L129" s="9" t="str">
        <f>IFERROR(IF(MATCH(I129,#REF!,0)&gt;0,"Yes","No"),"No")</f>
        <v>No</v>
      </c>
      <c r="M129" s="10"/>
      <c r="N129" s="9" t="str">
        <f t="shared" si="3"/>
        <v>No</v>
      </c>
    </row>
    <row r="130" spans="1:14" ht="15.75" x14ac:dyDescent="0.25">
      <c r="A130" s="1" t="s">
        <v>651</v>
      </c>
      <c r="B130" s="1" t="s">
        <v>652</v>
      </c>
      <c r="C130" s="33">
        <v>450271</v>
      </c>
      <c r="D130" s="3" t="s">
        <v>649</v>
      </c>
      <c r="E130" s="4" t="s">
        <v>35</v>
      </c>
      <c r="F130" s="5" t="s">
        <v>653</v>
      </c>
      <c r="G130" s="5" t="s">
        <v>654</v>
      </c>
      <c r="H130" s="6">
        <v>76234</v>
      </c>
      <c r="I130" s="18" t="s">
        <v>655</v>
      </c>
      <c r="J130" s="7" t="str">
        <f t="shared" si="2"/>
        <v>No</v>
      </c>
      <c r="K130" s="8" t="str">
        <f>IFERROR(VLOOKUP('Criteria 3.1 (2(b))'!I130,'Licensed Psych Beds By County'!A$8:E$189,5),"No")</f>
        <v>Yes</v>
      </c>
      <c r="L130" s="9" t="str">
        <f>IFERROR(IF(MATCH(I130,#REF!,0)&gt;0,"Yes","No"),"No")</f>
        <v>No</v>
      </c>
      <c r="M130" s="10"/>
      <c r="N130" s="9" t="str">
        <f t="shared" si="3"/>
        <v>No</v>
      </c>
    </row>
    <row r="131" spans="1:14" ht="15.75" x14ac:dyDescent="0.25">
      <c r="A131" s="1" t="s">
        <v>656</v>
      </c>
      <c r="B131" s="1" t="s">
        <v>657</v>
      </c>
      <c r="C131" s="33">
        <v>450597</v>
      </c>
      <c r="D131" s="3" t="s">
        <v>658</v>
      </c>
      <c r="E131" s="4" t="s">
        <v>35</v>
      </c>
      <c r="F131" s="5" t="s">
        <v>659</v>
      </c>
      <c r="G131" s="5" t="s">
        <v>660</v>
      </c>
      <c r="H131" s="6">
        <v>77954</v>
      </c>
      <c r="I131" s="18" t="s">
        <v>661</v>
      </c>
      <c r="J131" s="7" t="str">
        <f t="shared" si="2"/>
        <v>No</v>
      </c>
      <c r="K131" s="8" t="str">
        <f>IFERROR(VLOOKUP('Criteria 3.1 (2(b))'!I131,'Licensed Psych Beds By County'!A$8:E$189,5),"No")</f>
        <v>Yes</v>
      </c>
      <c r="L131" s="9" t="str">
        <f>IFERROR(IF(MATCH(I131,#REF!,0)&gt;0,"Yes","No"),"No")</f>
        <v>No</v>
      </c>
      <c r="M131" s="10"/>
      <c r="N131" s="9" t="str">
        <f t="shared" si="3"/>
        <v>No</v>
      </c>
    </row>
    <row r="132" spans="1:14" ht="15.75" x14ac:dyDescent="0.25">
      <c r="A132" s="1" t="s">
        <v>662</v>
      </c>
      <c r="B132" s="1" t="s">
        <v>663</v>
      </c>
      <c r="C132" s="33">
        <v>451390</v>
      </c>
      <c r="D132" s="3" t="s">
        <v>664</v>
      </c>
      <c r="E132" s="4" t="s">
        <v>35</v>
      </c>
      <c r="F132" s="5" t="s">
        <v>665</v>
      </c>
      <c r="G132" s="5" t="s">
        <v>666</v>
      </c>
      <c r="H132" s="6">
        <v>78834</v>
      </c>
      <c r="I132" s="18" t="s">
        <v>667</v>
      </c>
      <c r="J132" s="7" t="str">
        <f t="shared" si="2"/>
        <v>No</v>
      </c>
      <c r="K132" s="8" t="str">
        <f>IFERROR(VLOOKUP('Criteria 3.1 (2(b))'!I132,'Licensed Psych Beds By County'!A$8:E$189,5),"No")</f>
        <v>No</v>
      </c>
      <c r="L132" s="9" t="str">
        <f>IFERROR(IF(MATCH(I132,#REF!,0)&gt;0,"Yes","No"),"No")</f>
        <v>No</v>
      </c>
      <c r="M132" s="10"/>
      <c r="N132" s="9" t="str">
        <f t="shared" si="3"/>
        <v>No</v>
      </c>
    </row>
    <row r="133" spans="1:14" ht="15.75" x14ac:dyDescent="0.25">
      <c r="A133" s="1" t="s">
        <v>668</v>
      </c>
      <c r="B133" s="1" t="s">
        <v>669</v>
      </c>
      <c r="C133" s="33">
        <v>453301</v>
      </c>
      <c r="D133" s="3" t="s">
        <v>670</v>
      </c>
      <c r="E133" s="4" t="s">
        <v>333</v>
      </c>
      <c r="F133" s="5" t="s">
        <v>671</v>
      </c>
      <c r="G133" s="5" t="s">
        <v>109</v>
      </c>
      <c r="H133" s="6">
        <v>78411</v>
      </c>
      <c r="I133" s="18" t="s">
        <v>110</v>
      </c>
      <c r="J133" s="7" t="str">
        <f t="shared" si="2"/>
        <v>Yes</v>
      </c>
      <c r="K133" s="8" t="str">
        <f>IFERROR(VLOOKUP('Criteria 3.1 (2(b))'!I133,'Licensed Psych Beds By County'!A$8:E$189,5),"No")</f>
        <v>Yes</v>
      </c>
      <c r="L133" s="9" t="str">
        <f>IFERROR(IF(MATCH(I133,#REF!,0)&gt;0,"Yes","No"),"No")</f>
        <v>No</v>
      </c>
      <c r="M133" s="10" t="s">
        <v>5277</v>
      </c>
      <c r="N133" s="9" t="str">
        <f t="shared" si="3"/>
        <v>No</v>
      </c>
    </row>
    <row r="134" spans="1:14" ht="15.75" x14ac:dyDescent="0.25">
      <c r="A134" s="1" t="s">
        <v>672</v>
      </c>
      <c r="B134" s="1" t="s">
        <v>673</v>
      </c>
      <c r="C134" s="33">
        <v>450411</v>
      </c>
      <c r="D134" s="3" t="s">
        <v>674</v>
      </c>
      <c r="E134" s="4" t="s">
        <v>35</v>
      </c>
      <c r="F134" s="5" t="s">
        <v>675</v>
      </c>
      <c r="G134" s="5" t="s">
        <v>676</v>
      </c>
      <c r="H134" s="6">
        <v>76448</v>
      </c>
      <c r="I134" s="18" t="s">
        <v>676</v>
      </c>
      <c r="J134" s="7" t="str">
        <f t="shared" ref="J134:J197" si="4">IF(E134="CHILDRENS","Yes","No")</f>
        <v>No</v>
      </c>
      <c r="K134" s="8" t="str">
        <f>IFERROR(VLOOKUP('Criteria 3.1 (2(b))'!I134,'Licensed Psych Beds By County'!A$8:E$189,5),"No")</f>
        <v>No</v>
      </c>
      <c r="L134" s="9" t="str">
        <f>IFERROR(IF(MATCH(I134,#REF!,0)&gt;0,"Yes","No"),"No")</f>
        <v>No</v>
      </c>
      <c r="M134" s="10"/>
      <c r="N134" s="9" t="str">
        <f t="shared" ref="N134:N197" si="5">IF(AND(J134="Yes",K134="Yes",L134="Yes", M134="Yes"),"Yes","No")</f>
        <v>No</v>
      </c>
    </row>
    <row r="135" spans="1:14" ht="15.75" x14ac:dyDescent="0.25">
      <c r="A135" s="1" t="s">
        <v>677</v>
      </c>
      <c r="B135" s="1" t="s">
        <v>678</v>
      </c>
      <c r="C135" s="33">
        <v>670107</v>
      </c>
      <c r="D135" s="3" t="s">
        <v>679</v>
      </c>
      <c r="E135" s="4" t="s">
        <v>17</v>
      </c>
      <c r="F135" s="5" t="s">
        <v>680</v>
      </c>
      <c r="G135" s="5" t="s">
        <v>241</v>
      </c>
      <c r="H135" s="6">
        <v>76028</v>
      </c>
      <c r="I135" s="18" t="s">
        <v>681</v>
      </c>
      <c r="J135" s="7" t="str">
        <f t="shared" si="4"/>
        <v>No</v>
      </c>
      <c r="K135" s="8" t="str">
        <f>IFERROR(VLOOKUP('Criteria 3.1 (2(b))'!I135,'Licensed Psych Beds By County'!A$8:E$189,5),"No")</f>
        <v>No</v>
      </c>
      <c r="L135" s="9" t="str">
        <f>IFERROR(IF(MATCH(I135,#REF!,0)&gt;0,"Yes","No"),"No")</f>
        <v>No</v>
      </c>
      <c r="M135" s="10"/>
      <c r="N135" s="9" t="str">
        <f t="shared" si="5"/>
        <v>No</v>
      </c>
    </row>
    <row r="136" spans="1:14" ht="15.75" x14ac:dyDescent="0.25">
      <c r="A136" s="1" t="s">
        <v>682</v>
      </c>
      <c r="B136" s="1">
        <v>1780677971</v>
      </c>
      <c r="C136" s="33" t="s">
        <v>683</v>
      </c>
      <c r="D136" s="3" t="s">
        <v>684</v>
      </c>
      <c r="E136" s="4" t="s">
        <v>17</v>
      </c>
      <c r="F136" s="5" t="s">
        <v>685</v>
      </c>
      <c r="G136" s="5" t="s">
        <v>522</v>
      </c>
      <c r="H136" s="6">
        <v>79761</v>
      </c>
      <c r="I136" s="18" t="s">
        <v>523</v>
      </c>
      <c r="J136" s="7" t="str">
        <f t="shared" si="4"/>
        <v>No</v>
      </c>
      <c r="K136" s="8" t="str">
        <f>IFERROR(VLOOKUP('Criteria 3.1 (2(b))'!I136,'Licensed Psych Beds By County'!A$8:E$189,5),"No")</f>
        <v>No</v>
      </c>
      <c r="L136" s="9" t="str">
        <f>IFERROR(IF(MATCH(I136,#REF!,0)&gt;0,"Yes","No"),"No")</f>
        <v>No</v>
      </c>
      <c r="M136" s="10"/>
      <c r="N136" s="9" t="str">
        <f t="shared" si="5"/>
        <v>No</v>
      </c>
    </row>
    <row r="137" spans="1:14" ht="15.75" x14ac:dyDescent="0.25">
      <c r="A137" s="1" t="s">
        <v>686</v>
      </c>
      <c r="B137" s="1" t="s">
        <v>687</v>
      </c>
      <c r="C137" s="33">
        <v>450132</v>
      </c>
      <c r="D137" s="3" t="s">
        <v>688</v>
      </c>
      <c r="E137" s="4" t="s">
        <v>17</v>
      </c>
      <c r="F137" s="5" t="s">
        <v>685</v>
      </c>
      <c r="G137" s="5" t="s">
        <v>522</v>
      </c>
      <c r="H137" s="6">
        <v>79761</v>
      </c>
      <c r="I137" s="18" t="s">
        <v>523</v>
      </c>
      <c r="J137" s="7" t="str">
        <f t="shared" si="4"/>
        <v>No</v>
      </c>
      <c r="K137" s="8" t="str">
        <f>IFERROR(VLOOKUP('Criteria 3.1 (2(b))'!I137,'Licensed Psych Beds By County'!A$8:E$189,5),"No")</f>
        <v>No</v>
      </c>
      <c r="L137" s="9" t="str">
        <f>IFERROR(IF(MATCH(I137,#REF!,0)&gt;0,"Yes","No"),"No")</f>
        <v>No</v>
      </c>
      <c r="M137" s="10"/>
      <c r="N137" s="9" t="str">
        <f t="shared" si="5"/>
        <v>No</v>
      </c>
    </row>
    <row r="138" spans="1:14" ht="15.75" x14ac:dyDescent="0.25">
      <c r="A138" s="1" t="s">
        <v>689</v>
      </c>
      <c r="B138" s="1" t="s">
        <v>690</v>
      </c>
      <c r="C138" s="33">
        <v>450694</v>
      </c>
      <c r="D138" s="3" t="s">
        <v>691</v>
      </c>
      <c r="E138" s="4" t="s">
        <v>35</v>
      </c>
      <c r="F138" s="5" t="s">
        <v>692</v>
      </c>
      <c r="G138" s="5" t="s">
        <v>693</v>
      </c>
      <c r="H138" s="6">
        <v>77437</v>
      </c>
      <c r="I138" s="18" t="s">
        <v>694</v>
      </c>
      <c r="J138" s="7" t="str">
        <f t="shared" si="4"/>
        <v>No</v>
      </c>
      <c r="K138" s="8" t="str">
        <f>IFERROR(VLOOKUP('Criteria 3.1 (2(b))'!I138,'Licensed Psych Beds By County'!A$8:E$189,5),"No")</f>
        <v>No</v>
      </c>
      <c r="L138" s="9" t="str">
        <f>IFERROR(IF(MATCH(I138,#REF!,0)&gt;0,"Yes","No"),"No")</f>
        <v>No</v>
      </c>
      <c r="M138" s="10"/>
      <c r="N138" s="9" t="str">
        <f t="shared" si="5"/>
        <v>No</v>
      </c>
    </row>
    <row r="139" spans="1:14" ht="15.75" x14ac:dyDescent="0.25">
      <c r="A139" s="1" t="s">
        <v>695</v>
      </c>
      <c r="B139" s="1" t="s">
        <v>696</v>
      </c>
      <c r="C139" s="33">
        <v>453313</v>
      </c>
      <c r="D139" s="3" t="s">
        <v>697</v>
      </c>
      <c r="E139" s="4" t="s">
        <v>333</v>
      </c>
      <c r="F139" s="5" t="s">
        <v>698</v>
      </c>
      <c r="G139" s="5" t="s">
        <v>436</v>
      </c>
      <c r="H139" s="6">
        <v>79905</v>
      </c>
      <c r="I139" s="18" t="s">
        <v>436</v>
      </c>
      <c r="J139" s="7" t="str">
        <f t="shared" si="4"/>
        <v>Yes</v>
      </c>
      <c r="K139" s="8" t="str">
        <f>IFERROR(VLOOKUP('Criteria 3.1 (2(b))'!I139,'Licensed Psych Beds By County'!A$8:E$189,5),"No")</f>
        <v>Yes</v>
      </c>
      <c r="L139" s="9" t="str">
        <f>IFERROR(IF(MATCH(I139,#REF!,0)&gt;0,"Yes","No"),"No")</f>
        <v>No</v>
      </c>
      <c r="M139" s="10" t="s">
        <v>5277</v>
      </c>
      <c r="N139" s="9" t="str">
        <f t="shared" si="5"/>
        <v>No</v>
      </c>
    </row>
    <row r="140" spans="1:14" ht="15.75" x14ac:dyDescent="0.25">
      <c r="A140" s="1" t="s">
        <v>699</v>
      </c>
      <c r="B140" s="1" t="s">
        <v>700</v>
      </c>
      <c r="C140" s="33">
        <v>450024</v>
      </c>
      <c r="D140" s="3" t="s">
        <v>701</v>
      </c>
      <c r="E140" s="4" t="s">
        <v>17</v>
      </c>
      <c r="F140" s="5" t="s">
        <v>702</v>
      </c>
      <c r="G140" s="5" t="s">
        <v>436</v>
      </c>
      <c r="H140" s="6">
        <v>79905</v>
      </c>
      <c r="I140" s="18" t="s">
        <v>436</v>
      </c>
      <c r="J140" s="7" t="str">
        <f t="shared" si="4"/>
        <v>No</v>
      </c>
      <c r="K140" s="8" t="str">
        <f>IFERROR(VLOOKUP('Criteria 3.1 (2(b))'!I140,'Licensed Psych Beds By County'!A$8:E$189,5),"No")</f>
        <v>Yes</v>
      </c>
      <c r="L140" s="9" t="str">
        <f>IFERROR(IF(MATCH(I140,#REF!,0)&gt;0,"Yes","No"),"No")</f>
        <v>No</v>
      </c>
      <c r="M140" s="10"/>
      <c r="N140" s="9" t="str">
        <f t="shared" si="5"/>
        <v>No</v>
      </c>
    </row>
    <row r="141" spans="1:14" ht="15.75" x14ac:dyDescent="0.25">
      <c r="A141" s="1" t="s">
        <v>703</v>
      </c>
      <c r="B141" s="1" t="s">
        <v>704</v>
      </c>
      <c r="C141" s="33">
        <v>450107</v>
      </c>
      <c r="D141" s="3" t="s">
        <v>705</v>
      </c>
      <c r="E141" s="4" t="s">
        <v>17</v>
      </c>
      <c r="F141" s="5" t="s">
        <v>706</v>
      </c>
      <c r="G141" s="5" t="s">
        <v>436</v>
      </c>
      <c r="H141" s="6">
        <v>79902</v>
      </c>
      <c r="I141" s="18" t="s">
        <v>436</v>
      </c>
      <c r="J141" s="7" t="str">
        <f t="shared" si="4"/>
        <v>No</v>
      </c>
      <c r="K141" s="8" t="str">
        <f>IFERROR(VLOOKUP('Criteria 3.1 (2(b))'!I141,'Licensed Psych Beds By County'!A$8:E$189,5),"No")</f>
        <v>Yes</v>
      </c>
      <c r="L141" s="9" t="str">
        <f>IFERROR(IF(MATCH(I141,#REF!,0)&gt;0,"Yes","No"),"No")</f>
        <v>No</v>
      </c>
      <c r="M141" s="10"/>
      <c r="N141" s="9" t="str">
        <f t="shared" si="5"/>
        <v>No</v>
      </c>
    </row>
    <row r="142" spans="1:14" ht="15.75" x14ac:dyDescent="0.25">
      <c r="A142" s="1" t="s">
        <v>707</v>
      </c>
      <c r="B142" s="1">
        <v>1194890103</v>
      </c>
      <c r="C142" s="33">
        <v>452103</v>
      </c>
      <c r="D142" s="3" t="s">
        <v>708</v>
      </c>
      <c r="E142" s="4" t="s">
        <v>17</v>
      </c>
      <c r="F142" s="5" t="s">
        <v>709</v>
      </c>
      <c r="G142" s="5" t="s">
        <v>436</v>
      </c>
      <c r="H142" s="13">
        <v>79902</v>
      </c>
      <c r="I142" s="18" t="s">
        <v>436</v>
      </c>
      <c r="J142" s="7" t="str">
        <f t="shared" si="4"/>
        <v>No</v>
      </c>
      <c r="K142" s="8" t="str">
        <f>IFERROR(VLOOKUP('Criteria 3.1 (2(b))'!I142,'Licensed Psych Beds By County'!A$8:E$189,5),"No")</f>
        <v>Yes</v>
      </c>
      <c r="L142" s="9" t="str">
        <f>IFERROR(IF(MATCH(I142,#REF!,0)&gt;0,"Yes","No"),"No")</f>
        <v>No</v>
      </c>
      <c r="M142" s="10"/>
      <c r="N142" s="9" t="str">
        <f t="shared" si="5"/>
        <v>No</v>
      </c>
    </row>
    <row r="143" spans="1:14" ht="15.75" x14ac:dyDescent="0.25">
      <c r="A143" s="1" t="s">
        <v>710</v>
      </c>
      <c r="B143" s="1" t="s">
        <v>711</v>
      </c>
      <c r="C143" s="33">
        <v>451343</v>
      </c>
      <c r="D143" s="3" t="s">
        <v>712</v>
      </c>
      <c r="E143" s="4" t="s">
        <v>35</v>
      </c>
      <c r="F143" s="5" t="s">
        <v>713</v>
      </c>
      <c r="G143" s="5" t="s">
        <v>714</v>
      </c>
      <c r="H143" s="6">
        <v>76360</v>
      </c>
      <c r="I143" s="18" t="s">
        <v>431</v>
      </c>
      <c r="J143" s="7" t="str">
        <f t="shared" si="4"/>
        <v>No</v>
      </c>
      <c r="K143" s="8" t="str">
        <f>IFERROR(VLOOKUP('Criteria 3.1 (2(b))'!I143,'Licensed Psych Beds By County'!A$8:E$189,5),"No")</f>
        <v>No</v>
      </c>
      <c r="L143" s="9" t="str">
        <f>IFERROR(IF(MATCH(I143,#REF!,0)&gt;0,"Yes","No"),"No")</f>
        <v>No</v>
      </c>
      <c r="M143" s="10"/>
      <c r="N143" s="9" t="str">
        <f t="shared" si="5"/>
        <v>No</v>
      </c>
    </row>
    <row r="144" spans="1:14" ht="15.75" x14ac:dyDescent="0.25">
      <c r="A144" s="1" t="s">
        <v>715</v>
      </c>
      <c r="B144" s="1" t="s">
        <v>716</v>
      </c>
      <c r="C144" s="33">
        <v>670078</v>
      </c>
      <c r="D144" s="3" t="s">
        <v>717</v>
      </c>
      <c r="E144" s="4" t="s">
        <v>17</v>
      </c>
      <c r="F144" s="5" t="s">
        <v>718</v>
      </c>
      <c r="G144" s="5" t="s">
        <v>195</v>
      </c>
      <c r="H144" s="13">
        <v>78232</v>
      </c>
      <c r="I144" s="18" t="s">
        <v>196</v>
      </c>
      <c r="J144" s="7" t="str">
        <f t="shared" si="4"/>
        <v>No</v>
      </c>
      <c r="K144" s="8" t="str">
        <f>IFERROR(VLOOKUP('Criteria 3.1 (2(b))'!I144,'Licensed Psych Beds By County'!A$8:E$189,5),"No")</f>
        <v>Yes</v>
      </c>
      <c r="L144" s="9" t="str">
        <f>IFERROR(IF(MATCH(I144,#REF!,0)&gt;0,"Yes","No"),"No")</f>
        <v>No</v>
      </c>
      <c r="M144" s="10"/>
      <c r="N144" s="9" t="str">
        <f t="shared" si="5"/>
        <v>No</v>
      </c>
    </row>
    <row r="145" spans="1:14" ht="15.75" x14ac:dyDescent="0.25">
      <c r="A145" s="1" t="s">
        <v>719</v>
      </c>
      <c r="B145" s="1" t="s">
        <v>720</v>
      </c>
      <c r="C145" s="33">
        <v>673079</v>
      </c>
      <c r="D145" s="3" t="s">
        <v>721</v>
      </c>
      <c r="E145" s="4" t="s">
        <v>17</v>
      </c>
      <c r="F145" s="5" t="s">
        <v>722</v>
      </c>
      <c r="G145" s="5" t="s">
        <v>723</v>
      </c>
      <c r="H145" s="6">
        <v>76706</v>
      </c>
      <c r="I145" s="18" t="s">
        <v>49</v>
      </c>
      <c r="J145" s="7" t="str">
        <f t="shared" si="4"/>
        <v>No</v>
      </c>
      <c r="K145" s="8" t="str">
        <f>IFERROR(VLOOKUP('Criteria 3.1 (2(b))'!I145,'Licensed Psych Beds By County'!A$8:E$189,5),"No")</f>
        <v>Yes</v>
      </c>
      <c r="L145" s="9" t="str">
        <f>IFERROR(IF(MATCH(I145,#REF!,0)&gt;0,"Yes","No"),"No")</f>
        <v>No</v>
      </c>
      <c r="M145" s="10"/>
      <c r="N145" s="9" t="str">
        <f t="shared" si="5"/>
        <v>No</v>
      </c>
    </row>
    <row r="146" spans="1:14" ht="15.75" x14ac:dyDescent="0.25">
      <c r="A146" s="1" t="s">
        <v>724</v>
      </c>
      <c r="B146" s="1" t="s">
        <v>725</v>
      </c>
      <c r="C146" s="33">
        <v>673071</v>
      </c>
      <c r="D146" s="3" t="s">
        <v>726</v>
      </c>
      <c r="E146" s="4" t="s">
        <v>17</v>
      </c>
      <c r="F146" s="5" t="s">
        <v>727</v>
      </c>
      <c r="G146" s="5" t="s">
        <v>728</v>
      </c>
      <c r="H146" s="6" t="s">
        <v>729</v>
      </c>
      <c r="I146" s="18" t="s">
        <v>43</v>
      </c>
      <c r="J146" s="7" t="str">
        <f t="shared" si="4"/>
        <v>No</v>
      </c>
      <c r="K146" s="8" t="str">
        <f>IFERROR(VLOOKUP('Criteria 3.1 (2(b))'!I146,'Licensed Psych Beds By County'!A$8:E$189,5),"No")</f>
        <v>Yes</v>
      </c>
      <c r="L146" s="9" t="str">
        <f>IFERROR(IF(MATCH(I146,#REF!,0)&gt;0,"Yes","No"),"No")</f>
        <v>No</v>
      </c>
      <c r="M146" s="10"/>
      <c r="N146" s="9" t="str">
        <f t="shared" si="5"/>
        <v>No</v>
      </c>
    </row>
    <row r="147" spans="1:14" ht="15.75" x14ac:dyDescent="0.25">
      <c r="A147" s="1" t="s">
        <v>730</v>
      </c>
      <c r="B147" s="1" t="s">
        <v>731</v>
      </c>
      <c r="C147" s="33">
        <v>673042</v>
      </c>
      <c r="D147" s="3" t="s">
        <v>732</v>
      </c>
      <c r="E147" s="4" t="s">
        <v>17</v>
      </c>
      <c r="F147" s="5" t="s">
        <v>733</v>
      </c>
      <c r="G147" s="5" t="s">
        <v>734</v>
      </c>
      <c r="H147" s="6">
        <v>77478</v>
      </c>
      <c r="I147" s="18" t="s">
        <v>43</v>
      </c>
      <c r="J147" s="7" t="str">
        <f t="shared" si="4"/>
        <v>No</v>
      </c>
      <c r="K147" s="8" t="str">
        <f>IFERROR(VLOOKUP('Criteria 3.1 (2(b))'!I147,'Licensed Psych Beds By County'!A$8:E$189,5),"No")</f>
        <v>Yes</v>
      </c>
      <c r="L147" s="9" t="str">
        <f>IFERROR(IF(MATCH(I147,#REF!,0)&gt;0,"Yes","No"),"No")</f>
        <v>No</v>
      </c>
      <c r="M147" s="10"/>
      <c r="N147" s="9" t="str">
        <f t="shared" si="5"/>
        <v>No</v>
      </c>
    </row>
    <row r="148" spans="1:14" ht="15.75" x14ac:dyDescent="0.25">
      <c r="A148" s="1" t="s">
        <v>735</v>
      </c>
      <c r="B148" s="1" t="s">
        <v>731</v>
      </c>
      <c r="C148" s="33">
        <v>673042</v>
      </c>
      <c r="D148" s="3" t="s">
        <v>732</v>
      </c>
      <c r="E148" s="4" t="s">
        <v>17</v>
      </c>
      <c r="F148" s="5" t="s">
        <v>733</v>
      </c>
      <c r="G148" s="5" t="s">
        <v>734</v>
      </c>
      <c r="H148" s="13">
        <v>77478</v>
      </c>
      <c r="I148" s="18" t="s">
        <v>43</v>
      </c>
      <c r="J148" s="7" t="str">
        <f t="shared" si="4"/>
        <v>No</v>
      </c>
      <c r="K148" s="8" t="str">
        <f>IFERROR(VLOOKUP('Criteria 3.1 (2(b))'!I148,'Licensed Psych Beds By County'!A$8:E$189,5),"No")</f>
        <v>Yes</v>
      </c>
      <c r="L148" s="9" t="str">
        <f>IFERROR(IF(MATCH(I148,#REF!,0)&gt;0,"Yes","No"),"No")</f>
        <v>No</v>
      </c>
      <c r="M148" s="10"/>
      <c r="N148" s="9" t="str">
        <f t="shared" si="5"/>
        <v>No</v>
      </c>
    </row>
    <row r="149" spans="1:14" ht="15.75" x14ac:dyDescent="0.25">
      <c r="A149" s="1" t="s">
        <v>736</v>
      </c>
      <c r="B149" s="1" t="s">
        <v>737</v>
      </c>
      <c r="C149" s="33">
        <v>450196</v>
      </c>
      <c r="D149" s="3" t="s">
        <v>738</v>
      </c>
      <c r="E149" s="4" t="s">
        <v>35</v>
      </c>
      <c r="F149" s="5" t="s">
        <v>739</v>
      </c>
      <c r="G149" s="5" t="s">
        <v>740</v>
      </c>
      <c r="H149" s="6">
        <v>75460</v>
      </c>
      <c r="I149" s="18" t="s">
        <v>741</v>
      </c>
      <c r="J149" s="7" t="str">
        <f t="shared" si="4"/>
        <v>No</v>
      </c>
      <c r="K149" s="8" t="str">
        <f>IFERROR(VLOOKUP('Criteria 3.1 (2(b))'!I149,'Licensed Psych Beds By County'!A$8:E$189,5),"No")</f>
        <v>No</v>
      </c>
      <c r="L149" s="9" t="str">
        <f>IFERROR(IF(MATCH(I149,#REF!,0)&gt;0,"Yes","No"),"No")</f>
        <v>No</v>
      </c>
      <c r="M149" s="10"/>
      <c r="N149" s="9" t="str">
        <f t="shared" si="5"/>
        <v>No</v>
      </c>
    </row>
    <row r="150" spans="1:14" ht="15.75" x14ac:dyDescent="0.25">
      <c r="A150" s="1" t="s">
        <v>742</v>
      </c>
      <c r="B150" s="1" t="s">
        <v>743</v>
      </c>
      <c r="C150" s="33">
        <v>452112</v>
      </c>
      <c r="D150" s="3" t="s">
        <v>744</v>
      </c>
      <c r="E150" s="4" t="s">
        <v>17</v>
      </c>
      <c r="F150" s="5" t="s">
        <v>745</v>
      </c>
      <c r="G150" s="5" t="s">
        <v>746</v>
      </c>
      <c r="H150" s="6">
        <v>77338</v>
      </c>
      <c r="I150" s="18" t="s">
        <v>20</v>
      </c>
      <c r="J150" s="7" t="str">
        <f t="shared" si="4"/>
        <v>No</v>
      </c>
      <c r="K150" s="8" t="str">
        <f>IFERROR(VLOOKUP('Criteria 3.1 (2(b))'!I150,'Licensed Psych Beds By County'!A$8:E$189,5),"No")</f>
        <v>Yes</v>
      </c>
      <c r="L150" s="9" t="str">
        <f>IFERROR(IF(MATCH(I150,#REF!,0)&gt;0,"Yes","No"),"No")</f>
        <v>No</v>
      </c>
      <c r="M150" s="10"/>
      <c r="N150" s="9" t="str">
        <f t="shared" si="5"/>
        <v>No</v>
      </c>
    </row>
    <row r="151" spans="1:14" ht="15.75" x14ac:dyDescent="0.25">
      <c r="A151" s="1" t="s">
        <v>747</v>
      </c>
      <c r="B151" s="1" t="s">
        <v>748</v>
      </c>
      <c r="C151" s="33">
        <v>673077</v>
      </c>
      <c r="D151" s="3" t="s">
        <v>749</v>
      </c>
      <c r="E151" s="4" t="s">
        <v>17</v>
      </c>
      <c r="F151" s="5" t="s">
        <v>750</v>
      </c>
      <c r="G151" s="5" t="s">
        <v>751</v>
      </c>
      <c r="H151" s="6" t="s">
        <v>752</v>
      </c>
      <c r="I151" s="18" t="s">
        <v>31</v>
      </c>
      <c r="J151" s="7" t="str">
        <f t="shared" si="4"/>
        <v>No</v>
      </c>
      <c r="K151" s="8" t="str">
        <f>IFERROR(VLOOKUP('Criteria 3.1 (2(b))'!I151,'Licensed Psych Beds By County'!A$8:E$189,5),"No")</f>
        <v>Yes</v>
      </c>
      <c r="L151" s="9" t="str">
        <f>IFERROR(IF(MATCH(I151,#REF!,0)&gt;0,"Yes","No"),"No")</f>
        <v>No</v>
      </c>
      <c r="M151" s="10"/>
      <c r="N151" s="9" t="str">
        <f t="shared" si="5"/>
        <v>No</v>
      </c>
    </row>
    <row r="152" spans="1:14" ht="15.75" x14ac:dyDescent="0.25">
      <c r="A152" s="1" t="s">
        <v>753</v>
      </c>
      <c r="B152" s="1" t="s">
        <v>754</v>
      </c>
      <c r="C152" s="33">
        <v>673073</v>
      </c>
      <c r="D152" s="3" t="s">
        <v>755</v>
      </c>
      <c r="E152" s="4" t="s">
        <v>17</v>
      </c>
      <c r="F152" s="5" t="s">
        <v>756</v>
      </c>
      <c r="G152" s="5" t="s">
        <v>355</v>
      </c>
      <c r="H152" s="6">
        <v>75605</v>
      </c>
      <c r="I152" s="18" t="s">
        <v>356</v>
      </c>
      <c r="J152" s="7" t="str">
        <f t="shared" si="4"/>
        <v>No</v>
      </c>
      <c r="K152" s="8" t="str">
        <f>IFERROR(VLOOKUP('Criteria 3.1 (2(b))'!I152,'Licensed Psych Beds By County'!A$8:E$189,5),"No")</f>
        <v>Yes</v>
      </c>
      <c r="L152" s="9" t="str">
        <f>IFERROR(IF(MATCH(I152,#REF!,0)&gt;0,"Yes","No"),"No")</f>
        <v>No</v>
      </c>
      <c r="M152" s="10"/>
      <c r="N152" s="9" t="str">
        <f t="shared" si="5"/>
        <v>No</v>
      </c>
    </row>
    <row r="153" spans="1:14" ht="15.75" x14ac:dyDescent="0.25">
      <c r="A153" s="1" t="s">
        <v>757</v>
      </c>
      <c r="B153" s="1" t="s">
        <v>758</v>
      </c>
      <c r="C153" s="33">
        <v>673074</v>
      </c>
      <c r="D153" s="3" t="s">
        <v>759</v>
      </c>
      <c r="E153" s="4" t="s">
        <v>17</v>
      </c>
      <c r="F153" s="5" t="s">
        <v>760</v>
      </c>
      <c r="G153" s="5" t="s">
        <v>761</v>
      </c>
      <c r="H153" s="6">
        <v>76504</v>
      </c>
      <c r="I153" s="18" t="s">
        <v>762</v>
      </c>
      <c r="J153" s="7" t="str">
        <f t="shared" si="4"/>
        <v>No</v>
      </c>
      <c r="K153" s="8" t="str">
        <f>IFERROR(VLOOKUP('Criteria 3.1 (2(b))'!I153,'Licensed Psych Beds By County'!A$8:E$189,5),"No")</f>
        <v>No</v>
      </c>
      <c r="L153" s="9" t="str">
        <f>IFERROR(IF(MATCH(I153,#REF!,0)&gt;0,"Yes","No"),"No")</f>
        <v>No</v>
      </c>
      <c r="M153" s="10"/>
      <c r="N153" s="9" t="str">
        <f t="shared" si="5"/>
        <v>No</v>
      </c>
    </row>
    <row r="154" spans="1:14" ht="15.75" x14ac:dyDescent="0.25">
      <c r="A154" s="1" t="s">
        <v>763</v>
      </c>
      <c r="B154" s="1" t="s">
        <v>764</v>
      </c>
      <c r="C154" s="33">
        <v>450658</v>
      </c>
      <c r="D154" s="3" t="s">
        <v>765</v>
      </c>
      <c r="E154" s="4" t="s">
        <v>35</v>
      </c>
      <c r="F154" s="5" t="s">
        <v>766</v>
      </c>
      <c r="G154" s="5" t="s">
        <v>767</v>
      </c>
      <c r="H154" s="6">
        <v>75840</v>
      </c>
      <c r="I154" s="18" t="s">
        <v>768</v>
      </c>
      <c r="J154" s="7" t="str">
        <f t="shared" si="4"/>
        <v>No</v>
      </c>
      <c r="K154" s="8" t="str">
        <f>IFERROR(VLOOKUP('Criteria 3.1 (2(b))'!I154,'Licensed Psych Beds By County'!A$8:E$189,5),"No")</f>
        <v>No</v>
      </c>
      <c r="L154" s="9" t="str">
        <f>IFERROR(IF(MATCH(I154,#REF!,0)&gt;0,"Yes","No"),"No")</f>
        <v>No</v>
      </c>
      <c r="M154" s="10"/>
      <c r="N154" s="9" t="str">
        <f t="shared" si="5"/>
        <v>No</v>
      </c>
    </row>
    <row r="155" spans="1:14" ht="15.75" x14ac:dyDescent="0.25">
      <c r="A155" s="1" t="s">
        <v>769</v>
      </c>
      <c r="B155" s="1" t="s">
        <v>770</v>
      </c>
      <c r="C155" s="33">
        <v>450348</v>
      </c>
      <c r="D155" s="3" t="s">
        <v>771</v>
      </c>
      <c r="E155" s="4" t="s">
        <v>35</v>
      </c>
      <c r="F155" s="5" t="s">
        <v>772</v>
      </c>
      <c r="G155" s="5" t="s">
        <v>773</v>
      </c>
      <c r="H155" s="6">
        <v>76661</v>
      </c>
      <c r="I155" s="18" t="s">
        <v>774</v>
      </c>
      <c r="J155" s="7" t="str">
        <f t="shared" si="4"/>
        <v>No</v>
      </c>
      <c r="K155" s="8" t="str">
        <f>IFERROR(VLOOKUP('Criteria 3.1 (2(b))'!I155,'Licensed Psych Beds By County'!A$8:E$189,5),"No")</f>
        <v>No</v>
      </c>
      <c r="L155" s="9" t="str">
        <f>IFERROR(IF(MATCH(I155,#REF!,0)&gt;0,"Yes","No"),"No")</f>
        <v>No</v>
      </c>
      <c r="M155" s="10"/>
      <c r="N155" s="9" t="str">
        <f t="shared" si="5"/>
        <v>No</v>
      </c>
    </row>
    <row r="156" spans="1:14" ht="15.75" x14ac:dyDescent="0.25">
      <c r="A156" s="1" t="s">
        <v>775</v>
      </c>
      <c r="B156" s="1" t="s">
        <v>776</v>
      </c>
      <c r="C156" s="33">
        <v>451370</v>
      </c>
      <c r="D156" s="3" t="s">
        <v>777</v>
      </c>
      <c r="E156" s="4" t="s">
        <v>35</v>
      </c>
      <c r="F156" s="5" t="s">
        <v>778</v>
      </c>
      <c r="G156" s="5" t="s">
        <v>779</v>
      </c>
      <c r="H156" s="6">
        <v>75418</v>
      </c>
      <c r="I156" s="18" t="s">
        <v>780</v>
      </c>
      <c r="J156" s="7" t="str">
        <f t="shared" si="4"/>
        <v>No</v>
      </c>
      <c r="K156" s="8" t="str">
        <f>IFERROR(VLOOKUP('Criteria 3.1 (2(b))'!I156,'Licensed Psych Beds By County'!A$8:E$189,5),"No")</f>
        <v>No</v>
      </c>
      <c r="L156" s="9" t="str">
        <f>IFERROR(IF(MATCH(I156,#REF!,0)&gt;0,"Yes","No"),"No")</f>
        <v>No</v>
      </c>
      <c r="M156" s="10"/>
      <c r="N156" s="9" t="str">
        <f t="shared" si="5"/>
        <v>No</v>
      </c>
    </row>
    <row r="157" spans="1:14" ht="15.75" x14ac:dyDescent="0.25">
      <c r="A157" s="1" t="s">
        <v>781</v>
      </c>
      <c r="B157" s="1" t="s">
        <v>782</v>
      </c>
      <c r="C157" s="33">
        <v>451313</v>
      </c>
      <c r="D157" s="3" t="s">
        <v>783</v>
      </c>
      <c r="E157" s="4" t="s">
        <v>35</v>
      </c>
      <c r="F157" s="5" t="s">
        <v>784</v>
      </c>
      <c r="G157" s="5" t="s">
        <v>785</v>
      </c>
      <c r="H157" s="6">
        <v>79546</v>
      </c>
      <c r="I157" s="18" t="s">
        <v>786</v>
      </c>
      <c r="J157" s="7" t="str">
        <f t="shared" si="4"/>
        <v>No</v>
      </c>
      <c r="K157" s="8" t="str">
        <f>IFERROR(VLOOKUP('Criteria 3.1 (2(b))'!I157,'Licensed Psych Beds By County'!A$8:E$189,5),"No")</f>
        <v>No</v>
      </c>
      <c r="L157" s="9" t="str">
        <f>IFERROR(IF(MATCH(I157,#REF!,0)&gt;0,"Yes","No"),"No")</f>
        <v>No</v>
      </c>
      <c r="M157" s="10"/>
      <c r="N157" s="9" t="str">
        <f t="shared" si="5"/>
        <v>No</v>
      </c>
    </row>
    <row r="158" spans="1:14" ht="15.75" x14ac:dyDescent="0.25">
      <c r="A158" s="1" t="s">
        <v>787</v>
      </c>
      <c r="B158" s="1" t="s">
        <v>788</v>
      </c>
      <c r="C158" s="33">
        <v>670068</v>
      </c>
      <c r="D158" s="3" t="s">
        <v>789</v>
      </c>
      <c r="E158" s="4" t="s">
        <v>17</v>
      </c>
      <c r="F158" s="5" t="s">
        <v>790</v>
      </c>
      <c r="G158" s="5" t="s">
        <v>424</v>
      </c>
      <c r="H158" s="6">
        <v>75028</v>
      </c>
      <c r="I158" s="18" t="s">
        <v>425</v>
      </c>
      <c r="J158" s="7" t="str">
        <f t="shared" si="4"/>
        <v>No</v>
      </c>
      <c r="K158" s="8" t="str">
        <f>IFERROR(VLOOKUP('Criteria 3.1 (2(b))'!I158,'Licensed Psych Beds By County'!A$8:E$189,5),"No")</f>
        <v>Yes</v>
      </c>
      <c r="L158" s="9" t="str">
        <f>IFERROR(IF(MATCH(I158,#REF!,0)&gt;0,"Yes","No"),"No")</f>
        <v>No</v>
      </c>
      <c r="M158" s="10"/>
      <c r="N158" s="9" t="str">
        <f t="shared" si="5"/>
        <v>No</v>
      </c>
    </row>
    <row r="159" spans="1:14" ht="15.75" x14ac:dyDescent="0.25">
      <c r="A159" s="1" t="s">
        <v>791</v>
      </c>
      <c r="B159" s="1" t="s">
        <v>792</v>
      </c>
      <c r="C159" s="33">
        <v>450092</v>
      </c>
      <c r="D159" s="3" t="s">
        <v>793</v>
      </c>
      <c r="E159" s="4" t="s">
        <v>35</v>
      </c>
      <c r="F159" s="5" t="s">
        <v>794</v>
      </c>
      <c r="G159" s="5" t="s">
        <v>795</v>
      </c>
      <c r="H159" s="6">
        <v>78852</v>
      </c>
      <c r="I159" s="18" t="s">
        <v>796</v>
      </c>
      <c r="J159" s="7" t="str">
        <f t="shared" si="4"/>
        <v>No</v>
      </c>
      <c r="K159" s="8" t="str">
        <f>IFERROR(VLOOKUP('Criteria 3.1 (2(b))'!I159,'Licensed Psych Beds By County'!A$8:E$189,5),"No")</f>
        <v>No</v>
      </c>
      <c r="L159" s="9" t="str">
        <f>IFERROR(IF(MATCH(I159,#REF!,0)&gt;0,"Yes","No"),"No")</f>
        <v>No</v>
      </c>
      <c r="M159" s="10"/>
      <c r="N159" s="9" t="str">
        <f t="shared" si="5"/>
        <v>No</v>
      </c>
    </row>
    <row r="160" spans="1:14" ht="15.75" x14ac:dyDescent="0.25">
      <c r="A160" s="1" t="s">
        <v>797</v>
      </c>
      <c r="B160" s="1" t="s">
        <v>798</v>
      </c>
      <c r="C160" s="33">
        <v>451391</v>
      </c>
      <c r="D160" s="3" t="s">
        <v>799</v>
      </c>
      <c r="E160" s="4" t="s">
        <v>35</v>
      </c>
      <c r="F160" s="5" t="s">
        <v>800</v>
      </c>
      <c r="G160" s="5" t="s">
        <v>801</v>
      </c>
      <c r="H160" s="6">
        <v>78061</v>
      </c>
      <c r="I160" s="18" t="s">
        <v>802</v>
      </c>
      <c r="J160" s="7" t="str">
        <f t="shared" si="4"/>
        <v>No</v>
      </c>
      <c r="K160" s="8" t="str">
        <f>IFERROR(VLOOKUP('Criteria 3.1 (2(b))'!I160,'Licensed Psych Beds By County'!A$8:E$189,5),"No")</f>
        <v>No</v>
      </c>
      <c r="L160" s="9" t="str">
        <f>IFERROR(IF(MATCH(I160,#REF!,0)&gt;0,"Yes","No"),"No")</f>
        <v>No</v>
      </c>
      <c r="M160" s="10"/>
      <c r="N160" s="9" t="str">
        <f t="shared" si="5"/>
        <v>No</v>
      </c>
    </row>
    <row r="161" spans="1:14" ht="15.75" x14ac:dyDescent="0.25">
      <c r="A161" s="1" t="s">
        <v>803</v>
      </c>
      <c r="B161" s="1" t="s">
        <v>804</v>
      </c>
      <c r="C161" s="33">
        <v>450853</v>
      </c>
      <c r="D161" s="3" t="s">
        <v>805</v>
      </c>
      <c r="E161" s="4" t="s">
        <v>17</v>
      </c>
      <c r="F161" s="5" t="s">
        <v>806</v>
      </c>
      <c r="G161" s="5" t="s">
        <v>131</v>
      </c>
      <c r="H161" s="6">
        <v>75034</v>
      </c>
      <c r="I161" s="18" t="s">
        <v>132</v>
      </c>
      <c r="J161" s="7" t="str">
        <f t="shared" si="4"/>
        <v>No</v>
      </c>
      <c r="K161" s="8" t="str">
        <f>IFERROR(VLOOKUP('Criteria 3.1 (2(b))'!I161,'Licensed Psych Beds By County'!A$8:E$189,5),"No")</f>
        <v>Yes</v>
      </c>
      <c r="L161" s="9" t="str">
        <f>IFERROR(IF(MATCH(I161,#REF!,0)&gt;0,"Yes","No"),"No")</f>
        <v>No</v>
      </c>
      <c r="M161" s="10"/>
      <c r="N161" s="9" t="str">
        <f t="shared" si="5"/>
        <v>No</v>
      </c>
    </row>
    <row r="162" spans="1:14" ht="15.75" x14ac:dyDescent="0.25">
      <c r="A162" s="1" t="s">
        <v>807</v>
      </c>
      <c r="B162" s="1" t="s">
        <v>808</v>
      </c>
      <c r="C162" s="33">
        <v>450880</v>
      </c>
      <c r="D162" s="3" t="s">
        <v>809</v>
      </c>
      <c r="E162" s="4" t="s">
        <v>17</v>
      </c>
      <c r="F162" s="5" t="s">
        <v>810</v>
      </c>
      <c r="G162" s="5" t="s">
        <v>115</v>
      </c>
      <c r="H162" s="6">
        <v>76110</v>
      </c>
      <c r="I162" s="18" t="s">
        <v>31</v>
      </c>
      <c r="J162" s="7" t="str">
        <f t="shared" si="4"/>
        <v>No</v>
      </c>
      <c r="K162" s="8" t="str">
        <f>IFERROR(VLOOKUP('Criteria 3.1 (2(b))'!I162,'Licensed Psych Beds By County'!A$8:E$189,5),"No")</f>
        <v>Yes</v>
      </c>
      <c r="L162" s="9" t="str">
        <f>IFERROR(IF(MATCH(I162,#REF!,0)&gt;0,"Yes","No"),"No")</f>
        <v>No</v>
      </c>
      <c r="M162" s="10"/>
      <c r="N162" s="9" t="str">
        <f t="shared" si="5"/>
        <v>No</v>
      </c>
    </row>
    <row r="163" spans="1:14" ht="15.75" x14ac:dyDescent="0.25">
      <c r="A163" s="1" t="s">
        <v>811</v>
      </c>
      <c r="B163" s="1" t="s">
        <v>812</v>
      </c>
      <c r="C163" s="33">
        <v>450090</v>
      </c>
      <c r="D163" s="3" t="s">
        <v>813</v>
      </c>
      <c r="E163" s="4" t="s">
        <v>35</v>
      </c>
      <c r="F163" s="5" t="s">
        <v>814</v>
      </c>
      <c r="G163" s="5" t="s">
        <v>815</v>
      </c>
      <c r="H163" s="6">
        <v>76240</v>
      </c>
      <c r="I163" s="18" t="s">
        <v>816</v>
      </c>
      <c r="J163" s="7" t="str">
        <f t="shared" si="4"/>
        <v>No</v>
      </c>
      <c r="K163" s="8" t="str">
        <f>IFERROR(VLOOKUP('Criteria 3.1 (2(b))'!I163,'Licensed Psych Beds By County'!A$8:E$189,5),"No")</f>
        <v>No</v>
      </c>
      <c r="L163" s="9" t="str">
        <f>IFERROR(IF(MATCH(I163,#REF!,0)&gt;0,"Yes","No"),"No")</f>
        <v>No</v>
      </c>
      <c r="M163" s="10"/>
      <c r="N163" s="9" t="str">
        <f t="shared" si="5"/>
        <v>No</v>
      </c>
    </row>
    <row r="164" spans="1:14" ht="15.75" x14ac:dyDescent="0.25">
      <c r="A164" s="1" t="s">
        <v>817</v>
      </c>
      <c r="B164" s="1" t="s">
        <v>818</v>
      </c>
      <c r="C164" s="33">
        <v>451307</v>
      </c>
      <c r="D164" s="3" t="s">
        <v>819</v>
      </c>
      <c r="E164" s="4" t="s">
        <v>35</v>
      </c>
      <c r="F164" s="5" t="s">
        <v>820</v>
      </c>
      <c r="G164" s="5" t="s">
        <v>821</v>
      </c>
      <c r="H164" s="6">
        <v>79744</v>
      </c>
      <c r="I164" s="18" t="s">
        <v>822</v>
      </c>
      <c r="J164" s="7" t="str">
        <f t="shared" si="4"/>
        <v>No</v>
      </c>
      <c r="K164" s="8" t="str">
        <f>IFERROR(VLOOKUP('Criteria 3.1 (2(b))'!I164,'Licensed Psych Beds By County'!A$8:E$189,5),"No")</f>
        <v>No</v>
      </c>
      <c r="L164" s="9" t="str">
        <f>IFERROR(IF(MATCH(I164,#REF!,0)&gt;0,"Yes","No"),"No")</f>
        <v>No</v>
      </c>
      <c r="M164" s="10"/>
      <c r="N164" s="9" t="str">
        <f t="shared" si="5"/>
        <v>No</v>
      </c>
    </row>
    <row r="165" spans="1:14" ht="15.75" x14ac:dyDescent="0.25">
      <c r="A165" s="1" t="s">
        <v>823</v>
      </c>
      <c r="B165" s="1" t="s">
        <v>824</v>
      </c>
      <c r="C165" s="33">
        <v>673035</v>
      </c>
      <c r="D165" s="3" t="s">
        <v>825</v>
      </c>
      <c r="E165" s="4" t="s">
        <v>17</v>
      </c>
      <c r="F165" s="5" t="s">
        <v>826</v>
      </c>
      <c r="G165" s="5" t="s">
        <v>115</v>
      </c>
      <c r="H165" s="6">
        <v>76132</v>
      </c>
      <c r="I165" s="18" t="s">
        <v>31</v>
      </c>
      <c r="J165" s="7" t="str">
        <f t="shared" si="4"/>
        <v>No</v>
      </c>
      <c r="K165" s="8" t="str">
        <f>IFERROR(VLOOKUP('Criteria 3.1 (2(b))'!I165,'Licensed Psych Beds By County'!A$8:E$189,5),"No")</f>
        <v>Yes</v>
      </c>
      <c r="L165" s="9" t="str">
        <f>IFERROR(IF(MATCH(I165,#REF!,0)&gt;0,"Yes","No"),"No")</f>
        <v>No</v>
      </c>
      <c r="M165" s="10"/>
      <c r="N165" s="9" t="str">
        <f t="shared" si="5"/>
        <v>No</v>
      </c>
    </row>
    <row r="166" spans="1:14" ht="15.75" x14ac:dyDescent="0.25">
      <c r="A166" s="1" t="s">
        <v>827</v>
      </c>
      <c r="B166" s="1" t="s">
        <v>828</v>
      </c>
      <c r="C166" s="33">
        <v>673040</v>
      </c>
      <c r="D166" s="3" t="s">
        <v>829</v>
      </c>
      <c r="E166" s="4" t="s">
        <v>17</v>
      </c>
      <c r="F166" s="5" t="s">
        <v>830</v>
      </c>
      <c r="G166" s="5" t="s">
        <v>195</v>
      </c>
      <c r="H166" s="6">
        <v>78258</v>
      </c>
      <c r="I166" s="18" t="s">
        <v>196</v>
      </c>
      <c r="J166" s="7" t="str">
        <f t="shared" si="4"/>
        <v>No</v>
      </c>
      <c r="K166" s="8" t="str">
        <f>IFERROR(VLOOKUP('Criteria 3.1 (2(b))'!I166,'Licensed Psych Beds By County'!A$8:E$189,5),"No")</f>
        <v>Yes</v>
      </c>
      <c r="L166" s="9" t="str">
        <f>IFERROR(IF(MATCH(I166,#REF!,0)&gt;0,"Yes","No"),"No")</f>
        <v>No</v>
      </c>
      <c r="M166" s="10"/>
      <c r="N166" s="9" t="str">
        <f t="shared" si="5"/>
        <v>No</v>
      </c>
    </row>
    <row r="167" spans="1:14" ht="15.75" x14ac:dyDescent="0.25">
      <c r="A167" s="1" t="s">
        <v>831</v>
      </c>
      <c r="B167" s="1" t="s">
        <v>832</v>
      </c>
      <c r="C167" s="33">
        <v>450235</v>
      </c>
      <c r="D167" s="3" t="s">
        <v>833</v>
      </c>
      <c r="E167" s="4" t="s">
        <v>35</v>
      </c>
      <c r="F167" s="5" t="s">
        <v>834</v>
      </c>
      <c r="G167" s="5" t="s">
        <v>835</v>
      </c>
      <c r="H167" s="6">
        <v>78629</v>
      </c>
      <c r="I167" s="18" t="s">
        <v>835</v>
      </c>
      <c r="J167" s="7" t="str">
        <f t="shared" si="4"/>
        <v>No</v>
      </c>
      <c r="K167" s="8" t="str">
        <f>IFERROR(VLOOKUP('Criteria 3.1 (2(b))'!I167,'Licensed Psych Beds By County'!A$8:E$189,5),"No")</f>
        <v>No</v>
      </c>
      <c r="L167" s="9" t="str">
        <f>IFERROR(IF(MATCH(I167,#REF!,0)&gt;0,"Yes","No"),"No")</f>
        <v>No</v>
      </c>
      <c r="M167" s="10"/>
      <c r="N167" s="9" t="str">
        <f t="shared" si="5"/>
        <v>No</v>
      </c>
    </row>
    <row r="168" spans="1:14" ht="15.75" x14ac:dyDescent="0.25">
      <c r="A168" s="1" t="s">
        <v>836</v>
      </c>
      <c r="B168" s="1" t="s">
        <v>837</v>
      </c>
      <c r="C168" s="33">
        <v>451369</v>
      </c>
      <c r="D168" s="3" t="s">
        <v>838</v>
      </c>
      <c r="E168" s="4" t="s">
        <v>35</v>
      </c>
      <c r="F168" s="5" t="s">
        <v>839</v>
      </c>
      <c r="G168" s="5" t="s">
        <v>840</v>
      </c>
      <c r="H168" s="6">
        <v>79007</v>
      </c>
      <c r="I168" s="18" t="s">
        <v>841</v>
      </c>
      <c r="J168" s="7" t="str">
        <f t="shared" si="4"/>
        <v>No</v>
      </c>
      <c r="K168" s="8" t="str">
        <f>IFERROR(VLOOKUP('Criteria 3.1 (2(b))'!I168,'Licensed Psych Beds By County'!A$8:E$189,5),"No")</f>
        <v>No</v>
      </c>
      <c r="L168" s="9" t="str">
        <f>IFERROR(IF(MATCH(I168,#REF!,0)&gt;0,"Yes","No"),"No")</f>
        <v>No</v>
      </c>
      <c r="M168" s="10"/>
      <c r="N168" s="9" t="str">
        <f t="shared" si="5"/>
        <v>No</v>
      </c>
    </row>
    <row r="169" spans="1:14" ht="15.75" x14ac:dyDescent="0.25">
      <c r="A169" s="1" t="s">
        <v>842</v>
      </c>
      <c r="B169" s="1" t="s">
        <v>843</v>
      </c>
      <c r="C169" s="33">
        <v>450085</v>
      </c>
      <c r="D169" s="3" t="s">
        <v>844</v>
      </c>
      <c r="E169" s="4" t="s">
        <v>35</v>
      </c>
      <c r="F169" s="5" t="s">
        <v>845</v>
      </c>
      <c r="G169" s="5" t="s">
        <v>846</v>
      </c>
      <c r="H169" s="6">
        <v>76450</v>
      </c>
      <c r="I169" s="18" t="s">
        <v>847</v>
      </c>
      <c r="J169" s="7" t="str">
        <f t="shared" si="4"/>
        <v>No</v>
      </c>
      <c r="K169" s="8" t="str">
        <f>IFERROR(VLOOKUP('Criteria 3.1 (2(b))'!I169,'Licensed Psych Beds By County'!A$8:E$189,5),"No")</f>
        <v>No</v>
      </c>
      <c r="L169" s="9" t="str">
        <f>IFERROR(IF(MATCH(I169,#REF!,0)&gt;0,"Yes","No"),"No")</f>
        <v>No</v>
      </c>
      <c r="M169" s="10"/>
      <c r="N169" s="9" t="str">
        <f t="shared" si="5"/>
        <v>No</v>
      </c>
    </row>
    <row r="170" spans="1:14" ht="15.75" x14ac:dyDescent="0.25">
      <c r="A170" s="1" t="s">
        <v>848</v>
      </c>
      <c r="B170" s="1" t="s">
        <v>849</v>
      </c>
      <c r="C170" s="33">
        <v>450596</v>
      </c>
      <c r="D170" s="3" t="s">
        <v>850</v>
      </c>
      <c r="E170" s="4" t="s">
        <v>35</v>
      </c>
      <c r="F170" s="5" t="s">
        <v>851</v>
      </c>
      <c r="G170" s="5" t="s">
        <v>852</v>
      </c>
      <c r="H170" s="6">
        <v>76048</v>
      </c>
      <c r="I170" s="18" t="s">
        <v>853</v>
      </c>
      <c r="J170" s="7" t="str">
        <f t="shared" si="4"/>
        <v>No</v>
      </c>
      <c r="K170" s="8" t="str">
        <f>IFERROR(VLOOKUP('Criteria 3.1 (2(b))'!I170,'Licensed Psych Beds By County'!A$8:E$189,5),"No")</f>
        <v>No</v>
      </c>
      <c r="L170" s="9" t="str">
        <f>IFERROR(IF(MATCH(I170,#REF!,0)&gt;0,"Yes","No"),"No")</f>
        <v>No</v>
      </c>
      <c r="M170" s="10"/>
      <c r="N170" s="9" t="str">
        <f t="shared" si="5"/>
        <v>No</v>
      </c>
    </row>
    <row r="171" spans="1:14" ht="15.75" x14ac:dyDescent="0.25">
      <c r="A171" s="1" t="s">
        <v>854</v>
      </c>
      <c r="B171" s="1" t="s">
        <v>855</v>
      </c>
      <c r="C171" s="33">
        <v>451322</v>
      </c>
      <c r="D171" s="3" t="s">
        <v>856</v>
      </c>
      <c r="E171" s="4" t="s">
        <v>35</v>
      </c>
      <c r="F171" s="5" t="s">
        <v>857</v>
      </c>
      <c r="G171" s="5" t="s">
        <v>858</v>
      </c>
      <c r="H171" s="6">
        <v>77868</v>
      </c>
      <c r="I171" s="18" t="s">
        <v>859</v>
      </c>
      <c r="J171" s="7" t="str">
        <f t="shared" si="4"/>
        <v>No</v>
      </c>
      <c r="K171" s="8" t="str">
        <f>IFERROR(VLOOKUP('Criteria 3.1 (2(b))'!I171,'Licensed Psych Beds By County'!A$8:E$189,5),"No")</f>
        <v>No</v>
      </c>
      <c r="L171" s="9" t="str">
        <f>IFERROR(IF(MATCH(I171,#REF!,0)&gt;0,"Yes","No"),"No")</f>
        <v>No</v>
      </c>
      <c r="M171" s="10"/>
      <c r="N171" s="9" t="str">
        <f t="shared" si="5"/>
        <v>No</v>
      </c>
    </row>
    <row r="172" spans="1:14" ht="15.75" x14ac:dyDescent="0.25">
      <c r="A172" s="1" t="s">
        <v>860</v>
      </c>
      <c r="B172" s="1" t="s">
        <v>861</v>
      </c>
      <c r="C172" s="33">
        <v>450104</v>
      </c>
      <c r="D172" s="3" t="s">
        <v>862</v>
      </c>
      <c r="E172" s="4" t="s">
        <v>17</v>
      </c>
      <c r="F172" s="5" t="s">
        <v>863</v>
      </c>
      <c r="G172" s="5" t="s">
        <v>864</v>
      </c>
      <c r="H172" s="6">
        <v>78155</v>
      </c>
      <c r="I172" s="18" t="s">
        <v>865</v>
      </c>
      <c r="J172" s="7" t="str">
        <f t="shared" si="4"/>
        <v>No</v>
      </c>
      <c r="K172" s="8" t="str">
        <f>IFERROR(VLOOKUP('Criteria 3.1 (2(b))'!I172,'Licensed Psych Beds By County'!A$8:E$189,5),"No")</f>
        <v>No</v>
      </c>
      <c r="L172" s="9" t="str">
        <f>IFERROR(IF(MATCH(I172,#REF!,0)&gt;0,"Yes","No"),"No")</f>
        <v>No</v>
      </c>
      <c r="M172" s="10"/>
      <c r="N172" s="9" t="str">
        <f t="shared" si="5"/>
        <v>No</v>
      </c>
    </row>
    <row r="173" spans="1:14" ht="15.75" x14ac:dyDescent="0.25">
      <c r="A173" s="1" t="s">
        <v>866</v>
      </c>
      <c r="B173" s="1" t="s">
        <v>867</v>
      </c>
      <c r="C173" s="33">
        <v>451392</v>
      </c>
      <c r="D173" s="3" t="s">
        <v>868</v>
      </c>
      <c r="E173" s="4" t="s">
        <v>35</v>
      </c>
      <c r="F173" s="5" t="s">
        <v>869</v>
      </c>
      <c r="G173" s="5" t="s">
        <v>870</v>
      </c>
      <c r="H173" s="6">
        <v>76531</v>
      </c>
      <c r="I173" s="18" t="s">
        <v>870</v>
      </c>
      <c r="J173" s="7" t="str">
        <f t="shared" si="4"/>
        <v>No</v>
      </c>
      <c r="K173" s="8" t="str">
        <f>IFERROR(VLOOKUP('Criteria 3.1 (2(b))'!I173,'Licensed Psych Beds By County'!A$8:E$189,5),"No")</f>
        <v>No</v>
      </c>
      <c r="L173" s="9" t="str">
        <f>IFERROR(IF(MATCH(I173,#REF!,0)&gt;0,"Yes","No"),"No")</f>
        <v>No</v>
      </c>
      <c r="M173" s="10"/>
      <c r="N173" s="9" t="str">
        <f t="shared" si="5"/>
        <v>No</v>
      </c>
    </row>
    <row r="174" spans="1:14" ht="15.75" x14ac:dyDescent="0.25">
      <c r="A174" s="1" t="s">
        <v>871</v>
      </c>
      <c r="B174" s="1" t="s">
        <v>872</v>
      </c>
      <c r="C174" s="33">
        <v>451344</v>
      </c>
      <c r="D174" s="3" t="s">
        <v>873</v>
      </c>
      <c r="E174" s="4" t="s">
        <v>35</v>
      </c>
      <c r="F174" s="5" t="s">
        <v>874</v>
      </c>
      <c r="G174" s="5" t="s">
        <v>875</v>
      </c>
      <c r="H174" s="6">
        <v>79081</v>
      </c>
      <c r="I174" s="18" t="s">
        <v>876</v>
      </c>
      <c r="J174" s="7" t="str">
        <f t="shared" si="4"/>
        <v>No</v>
      </c>
      <c r="K174" s="8" t="str">
        <f>IFERROR(VLOOKUP('Criteria 3.1 (2(b))'!I174,'Licensed Psych Beds By County'!A$8:E$189,5),"No")</f>
        <v>No</v>
      </c>
      <c r="L174" s="9" t="str">
        <f>IFERROR(IF(MATCH(I174,#REF!,0)&gt;0,"Yes","No"),"No")</f>
        <v>No</v>
      </c>
      <c r="M174" s="10"/>
      <c r="N174" s="9" t="str">
        <f t="shared" si="5"/>
        <v>No</v>
      </c>
    </row>
    <row r="175" spans="1:14" ht="15.75" x14ac:dyDescent="0.25">
      <c r="A175" s="1" t="s">
        <v>877</v>
      </c>
      <c r="B175" s="1" t="s">
        <v>878</v>
      </c>
      <c r="C175" s="33">
        <v>451352</v>
      </c>
      <c r="D175" s="3" t="s">
        <v>879</v>
      </c>
      <c r="E175" s="4" t="s">
        <v>35</v>
      </c>
      <c r="F175" s="5" t="s">
        <v>880</v>
      </c>
      <c r="G175" s="5" t="s">
        <v>881</v>
      </c>
      <c r="H175" s="6">
        <v>79252</v>
      </c>
      <c r="I175" s="18" t="s">
        <v>882</v>
      </c>
      <c r="J175" s="7" t="str">
        <f t="shared" si="4"/>
        <v>No</v>
      </c>
      <c r="K175" s="8" t="str">
        <f>IFERROR(VLOOKUP('Criteria 3.1 (2(b))'!I175,'Licensed Psych Beds By County'!A$8:E$189,5),"No")</f>
        <v>No</v>
      </c>
      <c r="L175" s="9" t="str">
        <f>IFERROR(IF(MATCH(I175,#REF!,0)&gt;0,"Yes","No"),"No")</f>
        <v>No</v>
      </c>
      <c r="M175" s="10"/>
      <c r="N175" s="9" t="str">
        <f t="shared" si="5"/>
        <v>No</v>
      </c>
    </row>
    <row r="176" spans="1:14" ht="15.75" x14ac:dyDescent="0.25">
      <c r="A176" s="1" t="s">
        <v>883</v>
      </c>
      <c r="B176" s="1" t="s">
        <v>884</v>
      </c>
      <c r="C176" s="33">
        <v>450855</v>
      </c>
      <c r="D176" s="3" t="s">
        <v>885</v>
      </c>
      <c r="E176" s="4" t="s">
        <v>17</v>
      </c>
      <c r="F176" s="5" t="s">
        <v>886</v>
      </c>
      <c r="G176" s="5" t="s">
        <v>887</v>
      </c>
      <c r="H176" s="6">
        <v>78550</v>
      </c>
      <c r="I176" s="18" t="s">
        <v>485</v>
      </c>
      <c r="J176" s="7" t="str">
        <f t="shared" si="4"/>
        <v>No</v>
      </c>
      <c r="K176" s="8" t="str">
        <f>IFERROR(VLOOKUP('Criteria 3.1 (2(b))'!I176,'Licensed Psych Beds By County'!A$8:E$189,5),"No")</f>
        <v>Yes</v>
      </c>
      <c r="L176" s="9" t="str">
        <f>IFERROR(IF(MATCH(I176,#REF!,0)&gt;0,"Yes","No"),"No")</f>
        <v>No</v>
      </c>
      <c r="M176" s="10"/>
      <c r="N176" s="9" t="str">
        <f t="shared" si="5"/>
        <v>No</v>
      </c>
    </row>
    <row r="177" spans="1:14" ht="15.75" x14ac:dyDescent="0.25">
      <c r="A177" s="1" t="s">
        <v>888</v>
      </c>
      <c r="B177" s="1" t="s">
        <v>889</v>
      </c>
      <c r="C177" s="33">
        <v>450289</v>
      </c>
      <c r="D177" s="3" t="s">
        <v>890</v>
      </c>
      <c r="E177" s="4" t="s">
        <v>17</v>
      </c>
      <c r="F177" s="5" t="s">
        <v>891</v>
      </c>
      <c r="G177" s="5" t="s">
        <v>19</v>
      </c>
      <c r="H177" s="6">
        <v>77030</v>
      </c>
      <c r="I177" s="18" t="s">
        <v>20</v>
      </c>
      <c r="J177" s="7" t="str">
        <f t="shared" si="4"/>
        <v>No</v>
      </c>
      <c r="K177" s="8" t="str">
        <f>IFERROR(VLOOKUP('Criteria 3.1 (2(b))'!I177,'Licensed Psych Beds By County'!A$8:E$189,5),"No")</f>
        <v>Yes</v>
      </c>
      <c r="L177" s="9" t="str">
        <f>IFERROR(IF(MATCH(I177,#REF!,0)&gt;0,"Yes","No"),"No")</f>
        <v>No</v>
      </c>
      <c r="M177" s="10"/>
      <c r="N177" s="9" t="str">
        <f t="shared" si="5"/>
        <v>No</v>
      </c>
    </row>
    <row r="178" spans="1:14" ht="15.75" x14ac:dyDescent="0.25">
      <c r="A178" s="1" t="s">
        <v>892</v>
      </c>
      <c r="B178" s="1" t="s">
        <v>893</v>
      </c>
      <c r="C178" s="33">
        <v>451341</v>
      </c>
      <c r="D178" s="3" t="s">
        <v>894</v>
      </c>
      <c r="E178" s="4" t="s">
        <v>35</v>
      </c>
      <c r="F178" s="5" t="s">
        <v>895</v>
      </c>
      <c r="G178" s="5" t="s">
        <v>896</v>
      </c>
      <c r="H178" s="6">
        <v>79521</v>
      </c>
      <c r="I178" s="18" t="s">
        <v>896</v>
      </c>
      <c r="J178" s="7" t="str">
        <f t="shared" si="4"/>
        <v>No</v>
      </c>
      <c r="K178" s="8" t="str">
        <f>IFERROR(VLOOKUP('Criteria 3.1 (2(b))'!I178,'Licensed Psych Beds By County'!A$8:E$189,5),"No")</f>
        <v>No</v>
      </c>
      <c r="L178" s="9" t="str">
        <f>IFERROR(IF(MATCH(I178,#REF!,0)&gt;0,"Yes","No"),"No")</f>
        <v>No</v>
      </c>
      <c r="M178" s="10"/>
      <c r="N178" s="9" t="str">
        <f t="shared" si="5"/>
        <v>No</v>
      </c>
    </row>
    <row r="179" spans="1:14" ht="15.75" x14ac:dyDescent="0.25">
      <c r="A179" s="1" t="s">
        <v>897</v>
      </c>
      <c r="B179" s="1" t="s">
        <v>898</v>
      </c>
      <c r="C179" s="33">
        <v>670124</v>
      </c>
      <c r="D179" s="3" t="s">
        <v>899</v>
      </c>
      <c r="E179" s="4" t="s">
        <v>17</v>
      </c>
      <c r="F179" s="5" t="s">
        <v>900</v>
      </c>
      <c r="G179" s="5" t="s">
        <v>901</v>
      </c>
      <c r="H179" s="6">
        <v>79928</v>
      </c>
      <c r="I179" s="18" t="s">
        <v>436</v>
      </c>
      <c r="J179" s="7" t="str">
        <f t="shared" si="4"/>
        <v>No</v>
      </c>
      <c r="K179" s="8" t="str">
        <f>IFERROR(VLOOKUP('Criteria 3.1 (2(b))'!I179,'Licensed Psych Beds By County'!A$8:E$189,5),"No")</f>
        <v>Yes</v>
      </c>
      <c r="L179" s="9" t="str">
        <f>IFERROR(IF(MATCH(I179,#REF!,0)&gt;0,"Yes","No"),"No")</f>
        <v>No</v>
      </c>
      <c r="M179" s="10"/>
      <c r="N179" s="9" t="str">
        <f t="shared" si="5"/>
        <v>No</v>
      </c>
    </row>
    <row r="180" spans="1:14" ht="15.75" x14ac:dyDescent="0.25">
      <c r="A180" s="1" t="s">
        <v>902</v>
      </c>
      <c r="B180" s="1" t="s">
        <v>903</v>
      </c>
      <c r="C180" s="33">
        <v>453042</v>
      </c>
      <c r="D180" s="3" t="s">
        <v>904</v>
      </c>
      <c r="E180" s="4" t="s">
        <v>17</v>
      </c>
      <c r="F180" s="5" t="s">
        <v>905</v>
      </c>
      <c r="G180" s="5" t="s">
        <v>115</v>
      </c>
      <c r="H180" s="6">
        <v>76132</v>
      </c>
      <c r="I180" s="18" t="s">
        <v>31</v>
      </c>
      <c r="J180" s="7" t="str">
        <f t="shared" si="4"/>
        <v>No</v>
      </c>
      <c r="K180" s="8" t="str">
        <f>IFERROR(VLOOKUP('Criteria 3.1 (2(b))'!I180,'Licensed Psych Beds By County'!A$8:E$189,5),"No")</f>
        <v>Yes</v>
      </c>
      <c r="L180" s="9" t="str">
        <f>IFERROR(IF(MATCH(I180,#REF!,0)&gt;0,"Yes","No"),"No")</f>
        <v>No</v>
      </c>
      <c r="M180" s="10"/>
      <c r="N180" s="9" t="str">
        <f t="shared" si="5"/>
        <v>No</v>
      </c>
    </row>
    <row r="181" spans="1:14" ht="15.75" x14ac:dyDescent="0.25">
      <c r="A181" s="1" t="s">
        <v>906</v>
      </c>
      <c r="B181" s="1" t="s">
        <v>907</v>
      </c>
      <c r="C181" s="33">
        <v>453029</v>
      </c>
      <c r="D181" s="3" t="s">
        <v>908</v>
      </c>
      <c r="E181" s="4" t="s">
        <v>17</v>
      </c>
      <c r="F181" s="5" t="s">
        <v>909</v>
      </c>
      <c r="G181" s="5" t="s">
        <v>746</v>
      </c>
      <c r="H181" s="6">
        <v>77338</v>
      </c>
      <c r="I181" s="18" t="s">
        <v>20</v>
      </c>
      <c r="J181" s="7" t="str">
        <f t="shared" si="4"/>
        <v>No</v>
      </c>
      <c r="K181" s="8" t="str">
        <f>IFERROR(VLOOKUP('Criteria 3.1 (2(b))'!I181,'Licensed Psych Beds By County'!A$8:E$189,5),"No")</f>
        <v>Yes</v>
      </c>
      <c r="L181" s="9" t="str">
        <f>IFERROR(IF(MATCH(I181,#REF!,0)&gt;0,"Yes","No"),"No")</f>
        <v>No</v>
      </c>
      <c r="M181" s="10"/>
      <c r="N181" s="9" t="str">
        <f t="shared" si="5"/>
        <v>No</v>
      </c>
    </row>
    <row r="182" spans="1:14" ht="15.75" x14ac:dyDescent="0.25">
      <c r="A182" s="1" t="s">
        <v>910</v>
      </c>
      <c r="B182" s="1" t="s">
        <v>911</v>
      </c>
      <c r="C182" s="33">
        <v>453309</v>
      </c>
      <c r="D182" s="3" t="s">
        <v>912</v>
      </c>
      <c r="E182" s="4" t="s">
        <v>333</v>
      </c>
      <c r="F182" s="5" t="s">
        <v>913</v>
      </c>
      <c r="G182" s="5" t="s">
        <v>19</v>
      </c>
      <c r="H182" s="6">
        <v>77082</v>
      </c>
      <c r="I182" s="18" t="s">
        <v>20</v>
      </c>
      <c r="J182" s="7" t="str">
        <f t="shared" si="4"/>
        <v>Yes</v>
      </c>
      <c r="K182" s="8" t="str">
        <f>IFERROR(VLOOKUP('Criteria 3.1 (2(b))'!I182,'Licensed Psych Beds By County'!A$8:E$189,5),"No")</f>
        <v>Yes</v>
      </c>
      <c r="L182" s="9" t="str">
        <f>IFERROR(IF(MATCH(I182,#REF!,0)&gt;0,"Yes","No"),"No")</f>
        <v>No</v>
      </c>
      <c r="M182" s="10" t="s">
        <v>5279</v>
      </c>
      <c r="N182" s="9" t="str">
        <f t="shared" si="5"/>
        <v>No</v>
      </c>
    </row>
    <row r="183" spans="1:14" ht="15.75" x14ac:dyDescent="0.25">
      <c r="A183" s="1" t="s">
        <v>914</v>
      </c>
      <c r="B183" s="1" t="s">
        <v>915</v>
      </c>
      <c r="C183" s="33">
        <v>453047</v>
      </c>
      <c r="D183" s="3" t="s">
        <v>916</v>
      </c>
      <c r="E183" s="4" t="s">
        <v>17</v>
      </c>
      <c r="F183" s="5" t="s">
        <v>917</v>
      </c>
      <c r="G183" s="5" t="s">
        <v>166</v>
      </c>
      <c r="H183" s="6">
        <v>75075</v>
      </c>
      <c r="I183" s="18" t="s">
        <v>132</v>
      </c>
      <c r="J183" s="7" t="str">
        <f t="shared" si="4"/>
        <v>No</v>
      </c>
      <c r="K183" s="8" t="str">
        <f>IFERROR(VLOOKUP('Criteria 3.1 (2(b))'!I183,'Licensed Psych Beds By County'!A$8:E$189,5),"No")</f>
        <v>Yes</v>
      </c>
      <c r="L183" s="9" t="str">
        <f>IFERROR(IF(MATCH(I183,#REF!,0)&gt;0,"Yes","No"),"No")</f>
        <v>No</v>
      </c>
      <c r="M183" s="10"/>
      <c r="N183" s="9" t="str">
        <f t="shared" si="5"/>
        <v>No</v>
      </c>
    </row>
    <row r="184" spans="1:14" ht="15.75" x14ac:dyDescent="0.25">
      <c r="A184" s="1" t="s">
        <v>918</v>
      </c>
      <c r="B184" s="1" t="s">
        <v>919</v>
      </c>
      <c r="C184" s="33">
        <v>673054</v>
      </c>
      <c r="D184" s="3" t="s">
        <v>920</v>
      </c>
      <c r="E184" s="4" t="s">
        <v>17</v>
      </c>
      <c r="F184" s="5" t="s">
        <v>921</v>
      </c>
      <c r="G184" s="5" t="s">
        <v>70</v>
      </c>
      <c r="H184" s="6">
        <v>78704</v>
      </c>
      <c r="I184" s="18" t="s">
        <v>71</v>
      </c>
      <c r="J184" s="7" t="str">
        <f t="shared" si="4"/>
        <v>No</v>
      </c>
      <c r="K184" s="8" t="str">
        <f>IFERROR(VLOOKUP('Criteria 3.1 (2(b))'!I184,'Licensed Psych Beds By County'!A$8:E$189,5),"No")</f>
        <v>Yes</v>
      </c>
      <c r="L184" s="9" t="str">
        <f>IFERROR(IF(MATCH(I184,#REF!,0)&gt;0,"Yes","No"),"No")</f>
        <v>No</v>
      </c>
      <c r="M184" s="10"/>
      <c r="N184" s="9" t="str">
        <f t="shared" si="5"/>
        <v>No</v>
      </c>
    </row>
    <row r="185" spans="1:14" ht="15.75" x14ac:dyDescent="0.25">
      <c r="A185" s="1" t="s">
        <v>922</v>
      </c>
      <c r="B185" s="1" t="s">
        <v>923</v>
      </c>
      <c r="C185" s="33">
        <v>673044</v>
      </c>
      <c r="D185" s="3" t="s">
        <v>924</v>
      </c>
      <c r="E185" s="4" t="s">
        <v>17</v>
      </c>
      <c r="F185" s="5" t="s">
        <v>925</v>
      </c>
      <c r="G185" s="5" t="s">
        <v>926</v>
      </c>
      <c r="H185" s="6">
        <v>76021</v>
      </c>
      <c r="I185" s="18" t="s">
        <v>31</v>
      </c>
      <c r="J185" s="7" t="str">
        <f t="shared" si="4"/>
        <v>No</v>
      </c>
      <c r="K185" s="8" t="str">
        <f>IFERROR(VLOOKUP('Criteria 3.1 (2(b))'!I185,'Licensed Psych Beds By County'!A$8:E$189,5),"No")</f>
        <v>Yes</v>
      </c>
      <c r="L185" s="9" t="str">
        <f>IFERROR(IF(MATCH(I185,#REF!,0)&gt;0,"Yes","No"),"No")</f>
        <v>No</v>
      </c>
      <c r="M185" s="10"/>
      <c r="N185" s="9" t="str">
        <f t="shared" si="5"/>
        <v>No</v>
      </c>
    </row>
    <row r="186" spans="1:14" ht="15.75" x14ac:dyDescent="0.25">
      <c r="A186" s="1" t="s">
        <v>927</v>
      </c>
      <c r="B186" s="1" t="s">
        <v>928</v>
      </c>
      <c r="C186" s="33">
        <v>453031</v>
      </c>
      <c r="D186" s="3" t="s">
        <v>929</v>
      </c>
      <c r="E186" s="4" t="s">
        <v>17</v>
      </c>
      <c r="F186" s="5" t="s">
        <v>930</v>
      </c>
      <c r="G186" s="5" t="s">
        <v>195</v>
      </c>
      <c r="H186" s="6">
        <v>78240</v>
      </c>
      <c r="I186" s="18" t="s">
        <v>196</v>
      </c>
      <c r="J186" s="7" t="str">
        <f t="shared" si="4"/>
        <v>No</v>
      </c>
      <c r="K186" s="8" t="str">
        <f>IFERROR(VLOOKUP('Criteria 3.1 (2(b))'!I186,'Licensed Psych Beds By County'!A$8:E$189,5),"No")</f>
        <v>Yes</v>
      </c>
      <c r="L186" s="9" t="str">
        <f>IFERROR(IF(MATCH(I186,#REF!,0)&gt;0,"Yes","No"),"No")</f>
        <v>No</v>
      </c>
      <c r="M186" s="10"/>
      <c r="N186" s="9" t="str">
        <f t="shared" si="5"/>
        <v>No</v>
      </c>
    </row>
    <row r="187" spans="1:14" ht="15.75" x14ac:dyDescent="0.25">
      <c r="A187" s="1" t="s">
        <v>931</v>
      </c>
      <c r="B187" s="1" t="s">
        <v>932</v>
      </c>
      <c r="C187" s="33">
        <v>453040</v>
      </c>
      <c r="D187" s="3" t="s">
        <v>933</v>
      </c>
      <c r="E187" s="4" t="s">
        <v>17</v>
      </c>
      <c r="F187" s="5" t="s">
        <v>934</v>
      </c>
      <c r="G187" s="5" t="s">
        <v>30</v>
      </c>
      <c r="H187" s="6">
        <v>76015</v>
      </c>
      <c r="I187" s="18" t="s">
        <v>31</v>
      </c>
      <c r="J187" s="7" t="str">
        <f t="shared" si="4"/>
        <v>No</v>
      </c>
      <c r="K187" s="8" t="str">
        <f>IFERROR(VLOOKUP('Criteria 3.1 (2(b))'!I187,'Licensed Psych Beds By County'!A$8:E$189,5),"No")</f>
        <v>Yes</v>
      </c>
      <c r="L187" s="9" t="str">
        <f>IFERROR(IF(MATCH(I187,#REF!,0)&gt;0,"Yes","No"),"No")</f>
        <v>No</v>
      </c>
      <c r="M187" s="10"/>
      <c r="N187" s="9" t="str">
        <f t="shared" si="5"/>
        <v>No</v>
      </c>
    </row>
    <row r="188" spans="1:14" ht="15.75" x14ac:dyDescent="0.25">
      <c r="A188" s="1" t="s">
        <v>935</v>
      </c>
      <c r="B188" s="1" t="s">
        <v>936</v>
      </c>
      <c r="C188" s="33">
        <v>673034</v>
      </c>
      <c r="D188" s="3" t="s">
        <v>937</v>
      </c>
      <c r="E188" s="4" t="s">
        <v>17</v>
      </c>
      <c r="F188" s="5" t="s">
        <v>938</v>
      </c>
      <c r="G188" s="5" t="s">
        <v>939</v>
      </c>
      <c r="H188" s="6">
        <v>77384</v>
      </c>
      <c r="I188" s="18" t="s">
        <v>77</v>
      </c>
      <c r="J188" s="7" t="str">
        <f t="shared" si="4"/>
        <v>No</v>
      </c>
      <c r="K188" s="8" t="str">
        <f>IFERROR(VLOOKUP('Criteria 3.1 (2(b))'!I188,'Licensed Psych Beds By County'!A$8:E$189,5),"No")</f>
        <v>No</v>
      </c>
      <c r="L188" s="9" t="str">
        <f>IFERROR(IF(MATCH(I188,#REF!,0)&gt;0,"Yes","No"),"No")</f>
        <v>No</v>
      </c>
      <c r="M188" s="10"/>
      <c r="N188" s="9" t="str">
        <f t="shared" si="5"/>
        <v>No</v>
      </c>
    </row>
    <row r="189" spans="1:14" ht="15.75" x14ac:dyDescent="0.25">
      <c r="A189" s="1" t="s">
        <v>940</v>
      </c>
      <c r="B189" s="1" t="s">
        <v>941</v>
      </c>
      <c r="C189" s="33">
        <v>673039</v>
      </c>
      <c r="D189" s="3" t="s">
        <v>942</v>
      </c>
      <c r="E189" s="4" t="s">
        <v>17</v>
      </c>
      <c r="F189" s="5" t="s">
        <v>943</v>
      </c>
      <c r="G189" s="5" t="s">
        <v>517</v>
      </c>
      <c r="H189" s="6">
        <v>79606</v>
      </c>
      <c r="I189" s="18" t="s">
        <v>518</v>
      </c>
      <c r="J189" s="7" t="str">
        <f t="shared" si="4"/>
        <v>No</v>
      </c>
      <c r="K189" s="8" t="str">
        <f>IFERROR(VLOOKUP('Criteria 3.1 (2(b))'!I189,'Licensed Psych Beds By County'!A$8:E$189,5),"No")</f>
        <v>No</v>
      </c>
      <c r="L189" s="9" t="str">
        <f>IFERROR(IF(MATCH(I189,#REF!,0)&gt;0,"Yes","No"),"No")</f>
        <v>No</v>
      </c>
      <c r="M189" s="10"/>
      <c r="N189" s="9" t="str">
        <f t="shared" si="5"/>
        <v>No</v>
      </c>
    </row>
    <row r="190" spans="1:14" ht="15.75" x14ac:dyDescent="0.25">
      <c r="A190" s="1" t="s">
        <v>944</v>
      </c>
      <c r="B190" s="1" t="s">
        <v>945</v>
      </c>
      <c r="C190" s="33">
        <v>673050</v>
      </c>
      <c r="D190" s="3" t="s">
        <v>946</v>
      </c>
      <c r="E190" s="4" t="s">
        <v>17</v>
      </c>
      <c r="F190" s="5" t="s">
        <v>947</v>
      </c>
      <c r="G190" s="5" t="s">
        <v>19</v>
      </c>
      <c r="H190" s="6">
        <v>77065</v>
      </c>
      <c r="I190" s="18" t="s">
        <v>20</v>
      </c>
      <c r="J190" s="7" t="str">
        <f t="shared" si="4"/>
        <v>No</v>
      </c>
      <c r="K190" s="8" t="str">
        <f>IFERROR(VLOOKUP('Criteria 3.1 (2(b))'!I190,'Licensed Psych Beds By County'!A$8:E$189,5),"No")</f>
        <v>Yes</v>
      </c>
      <c r="L190" s="9" t="str">
        <f>IFERROR(IF(MATCH(I190,#REF!,0)&gt;0,"Yes","No"),"No")</f>
        <v>No</v>
      </c>
      <c r="M190" s="10"/>
      <c r="N190" s="9" t="str">
        <f t="shared" si="5"/>
        <v>No</v>
      </c>
    </row>
    <row r="191" spans="1:14" ht="15.75" x14ac:dyDescent="0.25">
      <c r="A191" s="1" t="s">
        <v>948</v>
      </c>
      <c r="B191" s="1" t="s">
        <v>949</v>
      </c>
      <c r="C191" s="33">
        <v>673043</v>
      </c>
      <c r="D191" s="3" t="s">
        <v>950</v>
      </c>
      <c r="E191" s="4" t="s">
        <v>17</v>
      </c>
      <c r="F191" s="5" t="s">
        <v>951</v>
      </c>
      <c r="G191" s="5" t="s">
        <v>126</v>
      </c>
      <c r="H191" s="6">
        <v>75230</v>
      </c>
      <c r="I191" s="18" t="s">
        <v>126</v>
      </c>
      <c r="J191" s="7" t="str">
        <f t="shared" si="4"/>
        <v>No</v>
      </c>
      <c r="K191" s="8" t="str">
        <f>IFERROR(VLOOKUP('Criteria 3.1 (2(b))'!I191,'Licensed Psych Beds By County'!A$8:E$189,5),"No")</f>
        <v>Yes</v>
      </c>
      <c r="L191" s="9" t="str">
        <f>IFERROR(IF(MATCH(I191,#REF!,0)&gt;0,"Yes","No"),"No")</f>
        <v>No</v>
      </c>
      <c r="M191" s="10"/>
      <c r="N191" s="9" t="str">
        <f t="shared" si="5"/>
        <v>No</v>
      </c>
    </row>
    <row r="192" spans="1:14" ht="15.75" x14ac:dyDescent="0.25">
      <c r="A192" s="1" t="s">
        <v>952</v>
      </c>
      <c r="B192" s="1" t="s">
        <v>953</v>
      </c>
      <c r="C192" s="33">
        <v>673066</v>
      </c>
      <c r="D192" s="3" t="s">
        <v>954</v>
      </c>
      <c r="E192" s="4" t="s">
        <v>17</v>
      </c>
      <c r="F192" s="5" t="s">
        <v>955</v>
      </c>
      <c r="G192" s="5" t="s">
        <v>298</v>
      </c>
      <c r="H192" s="6">
        <v>77584</v>
      </c>
      <c r="I192" s="18" t="s">
        <v>299</v>
      </c>
      <c r="J192" s="7" t="str">
        <f t="shared" si="4"/>
        <v>No</v>
      </c>
      <c r="K192" s="8" t="str">
        <f>IFERROR(VLOOKUP('Criteria 3.1 (2(b))'!I192,'Licensed Psych Beds By County'!A$8:E$189,5),"No")</f>
        <v>No</v>
      </c>
      <c r="L192" s="9" t="str">
        <f>IFERROR(IF(MATCH(I192,#REF!,0)&gt;0,"Yes","No"),"No")</f>
        <v>No</v>
      </c>
      <c r="M192" s="10"/>
      <c r="N192" s="9" t="str">
        <f t="shared" si="5"/>
        <v>No</v>
      </c>
    </row>
    <row r="193" spans="1:14" ht="15.75" x14ac:dyDescent="0.25">
      <c r="A193" s="1" t="s">
        <v>956</v>
      </c>
      <c r="B193" s="1" t="s">
        <v>957</v>
      </c>
      <c r="C193" s="33">
        <v>673029</v>
      </c>
      <c r="D193" s="3" t="s">
        <v>958</v>
      </c>
      <c r="E193" s="4" t="s">
        <v>17</v>
      </c>
      <c r="F193" s="5" t="s">
        <v>959</v>
      </c>
      <c r="G193" s="5" t="s">
        <v>960</v>
      </c>
      <c r="H193" s="6">
        <v>75080</v>
      </c>
      <c r="I193" s="18" t="s">
        <v>126</v>
      </c>
      <c r="J193" s="7" t="str">
        <f t="shared" si="4"/>
        <v>No</v>
      </c>
      <c r="K193" s="8" t="str">
        <f>IFERROR(VLOOKUP('Criteria 3.1 (2(b))'!I193,'Licensed Psych Beds By County'!A$8:E$189,5),"No")</f>
        <v>Yes</v>
      </c>
      <c r="L193" s="9" t="str">
        <f>IFERROR(IF(MATCH(I193,#REF!,0)&gt;0,"Yes","No"),"No")</f>
        <v>No</v>
      </c>
      <c r="M193" s="10"/>
      <c r="N193" s="9" t="str">
        <f t="shared" si="5"/>
        <v>No</v>
      </c>
    </row>
    <row r="194" spans="1:14" ht="15.75" x14ac:dyDescent="0.25">
      <c r="A194" s="1" t="s">
        <v>961</v>
      </c>
      <c r="B194" s="1" t="s">
        <v>962</v>
      </c>
      <c r="C194" s="33">
        <v>673032</v>
      </c>
      <c r="D194" s="3" t="s">
        <v>963</v>
      </c>
      <c r="E194" s="4" t="s">
        <v>17</v>
      </c>
      <c r="F194" s="5" t="s">
        <v>964</v>
      </c>
      <c r="G194" s="5" t="s">
        <v>965</v>
      </c>
      <c r="H194" s="6">
        <v>78681</v>
      </c>
      <c r="I194" s="18" t="s">
        <v>269</v>
      </c>
      <c r="J194" s="7" t="str">
        <f t="shared" si="4"/>
        <v>No</v>
      </c>
      <c r="K194" s="8" t="str">
        <f>IFERROR(VLOOKUP('Criteria 3.1 (2(b))'!I194,'Licensed Psych Beds By County'!A$8:E$189,5),"No")</f>
        <v>Yes</v>
      </c>
      <c r="L194" s="9" t="str">
        <f>IFERROR(IF(MATCH(I194,#REF!,0)&gt;0,"Yes","No"),"No")</f>
        <v>No</v>
      </c>
      <c r="M194" s="10"/>
      <c r="N194" s="9" t="str">
        <f t="shared" si="5"/>
        <v>No</v>
      </c>
    </row>
    <row r="195" spans="1:14" ht="15.75" x14ac:dyDescent="0.25">
      <c r="A195" s="1" t="s">
        <v>966</v>
      </c>
      <c r="B195" s="1" t="s">
        <v>967</v>
      </c>
      <c r="C195" s="33">
        <v>673052</v>
      </c>
      <c r="D195" s="3" t="s">
        <v>968</v>
      </c>
      <c r="E195" s="4" t="s">
        <v>17</v>
      </c>
      <c r="F195" s="5" t="s">
        <v>969</v>
      </c>
      <c r="G195" s="5" t="s">
        <v>19</v>
      </c>
      <c r="H195" s="6">
        <v>77070</v>
      </c>
      <c r="I195" s="18" t="s">
        <v>20</v>
      </c>
      <c r="J195" s="7" t="str">
        <f t="shared" si="4"/>
        <v>No</v>
      </c>
      <c r="K195" s="8" t="str">
        <f>IFERROR(VLOOKUP('Criteria 3.1 (2(b))'!I195,'Licensed Psych Beds By County'!A$8:E$189,5),"No")</f>
        <v>Yes</v>
      </c>
      <c r="L195" s="9" t="str">
        <f>IFERROR(IF(MATCH(I195,#REF!,0)&gt;0,"Yes","No"),"No")</f>
        <v>No</v>
      </c>
      <c r="M195" s="10"/>
      <c r="N195" s="9" t="str">
        <f t="shared" si="5"/>
        <v>No</v>
      </c>
    </row>
    <row r="196" spans="1:14" ht="15.75" x14ac:dyDescent="0.25">
      <c r="A196" s="1" t="s">
        <v>970</v>
      </c>
      <c r="B196" s="1" t="s">
        <v>971</v>
      </c>
      <c r="C196" s="33">
        <v>453059</v>
      </c>
      <c r="D196" s="3" t="s">
        <v>972</v>
      </c>
      <c r="E196" s="4" t="s">
        <v>17</v>
      </c>
      <c r="F196" s="5" t="s">
        <v>973</v>
      </c>
      <c r="G196" s="5" t="s">
        <v>76</v>
      </c>
      <c r="H196" s="6">
        <v>77384</v>
      </c>
      <c r="I196" s="18" t="s">
        <v>77</v>
      </c>
      <c r="J196" s="7" t="str">
        <f t="shared" si="4"/>
        <v>No</v>
      </c>
      <c r="K196" s="8" t="str">
        <f>IFERROR(VLOOKUP('Criteria 3.1 (2(b))'!I196,'Licensed Psych Beds By County'!A$8:E$189,5),"No")</f>
        <v>No</v>
      </c>
      <c r="L196" s="9" t="str">
        <f>IFERROR(IF(MATCH(I196,#REF!,0)&gt;0,"Yes","No"),"No")</f>
        <v>No</v>
      </c>
      <c r="M196" s="10"/>
      <c r="N196" s="9" t="str">
        <f t="shared" si="5"/>
        <v>No</v>
      </c>
    </row>
    <row r="197" spans="1:14" ht="15.75" x14ac:dyDescent="0.25">
      <c r="A197" s="1" t="s">
        <v>974</v>
      </c>
      <c r="B197" s="1" t="s">
        <v>975</v>
      </c>
      <c r="C197" s="33">
        <v>453053</v>
      </c>
      <c r="D197" s="3" t="s">
        <v>976</v>
      </c>
      <c r="E197" s="4" t="s">
        <v>17</v>
      </c>
      <c r="F197" s="5" t="s">
        <v>977</v>
      </c>
      <c r="G197" s="5" t="s">
        <v>228</v>
      </c>
      <c r="H197" s="6">
        <v>75501</v>
      </c>
      <c r="I197" s="18" t="s">
        <v>229</v>
      </c>
      <c r="J197" s="7" t="str">
        <f t="shared" si="4"/>
        <v>No</v>
      </c>
      <c r="K197" s="8" t="str">
        <f>IFERROR(VLOOKUP('Criteria 3.1 (2(b))'!I197,'Licensed Psych Beds By County'!A$8:E$189,5),"No")</f>
        <v>Yes</v>
      </c>
      <c r="L197" s="9" t="str">
        <f>IFERROR(IF(MATCH(I197,#REF!,0)&gt;0,"Yes","No"),"No")</f>
        <v>No</v>
      </c>
      <c r="M197" s="10"/>
      <c r="N197" s="9" t="str">
        <f t="shared" si="5"/>
        <v>No</v>
      </c>
    </row>
    <row r="198" spans="1:14" ht="15.75" x14ac:dyDescent="0.25">
      <c r="A198" s="1" t="s">
        <v>978</v>
      </c>
      <c r="B198" s="1" t="s">
        <v>979</v>
      </c>
      <c r="C198" s="33">
        <v>453057</v>
      </c>
      <c r="D198" s="3" t="s">
        <v>980</v>
      </c>
      <c r="E198" s="4" t="s">
        <v>17</v>
      </c>
      <c r="F198" s="5" t="s">
        <v>981</v>
      </c>
      <c r="G198" s="5" t="s">
        <v>528</v>
      </c>
      <c r="H198" s="6">
        <v>79707</v>
      </c>
      <c r="I198" s="18" t="s">
        <v>528</v>
      </c>
      <c r="J198" s="7" t="str">
        <f t="shared" ref="J198:J261" si="6">IF(E198="CHILDRENS","Yes","No")</f>
        <v>No</v>
      </c>
      <c r="K198" s="8" t="str">
        <f>IFERROR(VLOOKUP('Criteria 3.1 (2(b))'!I198,'Licensed Psych Beds By County'!A$8:E$189,5),"No")</f>
        <v>Yes</v>
      </c>
      <c r="L198" s="9" t="str">
        <f>IFERROR(IF(MATCH(I198,#REF!,0)&gt;0,"Yes","No"),"No")</f>
        <v>No</v>
      </c>
      <c r="M198" s="10"/>
      <c r="N198" s="9" t="str">
        <f t="shared" ref="N198:N261" si="7">IF(AND(J198="Yes",K198="Yes",L198="Yes", M198="Yes"),"Yes","No")</f>
        <v>No</v>
      </c>
    </row>
    <row r="199" spans="1:14" ht="15.75" x14ac:dyDescent="0.25">
      <c r="A199" s="1" t="s">
        <v>982</v>
      </c>
      <c r="B199" s="1" t="s">
        <v>983</v>
      </c>
      <c r="C199" s="33">
        <v>451348</v>
      </c>
      <c r="D199" s="3" t="s">
        <v>984</v>
      </c>
      <c r="E199" s="4" t="s">
        <v>35</v>
      </c>
      <c r="F199" s="5" t="s">
        <v>985</v>
      </c>
      <c r="G199" s="5" t="s">
        <v>986</v>
      </c>
      <c r="H199" s="6">
        <v>76825</v>
      </c>
      <c r="I199" s="18" t="s">
        <v>987</v>
      </c>
      <c r="J199" s="7" t="str">
        <f t="shared" si="6"/>
        <v>No</v>
      </c>
      <c r="K199" s="8" t="str">
        <f>IFERROR(VLOOKUP('Criteria 3.1 (2(b))'!I199,'Licensed Psych Beds By County'!A$8:E$189,5),"No")</f>
        <v>No</v>
      </c>
      <c r="L199" s="9" t="str">
        <f>IFERROR(IF(MATCH(I199,#REF!,0)&gt;0,"Yes","No"),"No")</f>
        <v>No</v>
      </c>
      <c r="M199" s="10"/>
      <c r="N199" s="9" t="str">
        <f t="shared" si="7"/>
        <v>No</v>
      </c>
    </row>
    <row r="200" spans="1:14" ht="15.75" x14ac:dyDescent="0.25">
      <c r="A200" s="1" t="s">
        <v>988</v>
      </c>
      <c r="B200" s="1" t="s">
        <v>989</v>
      </c>
      <c r="C200" s="33">
        <v>450578</v>
      </c>
      <c r="D200" s="3" t="s">
        <v>990</v>
      </c>
      <c r="E200" s="4" t="s">
        <v>35</v>
      </c>
      <c r="F200" s="5" t="s">
        <v>991</v>
      </c>
      <c r="G200" s="5" t="s">
        <v>992</v>
      </c>
      <c r="H200" s="6">
        <v>79014</v>
      </c>
      <c r="I200" s="18" t="s">
        <v>993</v>
      </c>
      <c r="J200" s="7" t="str">
        <f t="shared" si="6"/>
        <v>No</v>
      </c>
      <c r="K200" s="8" t="str">
        <f>IFERROR(VLOOKUP('Criteria 3.1 (2(b))'!I200,'Licensed Psych Beds By County'!A$8:E$189,5),"No")</f>
        <v>No</v>
      </c>
      <c r="L200" s="9" t="str">
        <f>IFERROR(IF(MATCH(I200,#REF!,0)&gt;0,"Yes","No"),"No")</f>
        <v>No</v>
      </c>
      <c r="M200" s="10"/>
      <c r="N200" s="9" t="str">
        <f t="shared" si="7"/>
        <v>No</v>
      </c>
    </row>
    <row r="201" spans="1:14" ht="15.75" x14ac:dyDescent="0.25">
      <c r="A201" s="1" t="s">
        <v>994</v>
      </c>
      <c r="B201" s="1" t="s">
        <v>995</v>
      </c>
      <c r="C201" s="33">
        <v>450475</v>
      </c>
      <c r="D201" s="3" t="s">
        <v>996</v>
      </c>
      <c r="E201" s="4" t="s">
        <v>35</v>
      </c>
      <c r="F201" s="5" t="s">
        <v>997</v>
      </c>
      <c r="G201" s="5" t="s">
        <v>83</v>
      </c>
      <c r="H201" s="6">
        <v>75652</v>
      </c>
      <c r="I201" s="18" t="s">
        <v>998</v>
      </c>
      <c r="J201" s="7" t="str">
        <f t="shared" si="6"/>
        <v>No</v>
      </c>
      <c r="K201" s="8" t="str">
        <f>IFERROR(VLOOKUP('Criteria 3.1 (2(b))'!I201,'Licensed Psych Beds By County'!A$8:E$189,5),"No")</f>
        <v>No</v>
      </c>
      <c r="L201" s="9" t="str">
        <f>IFERROR(IF(MATCH(I201,#REF!,0)&gt;0,"Yes","No"),"No")</f>
        <v>No</v>
      </c>
      <c r="M201" s="10"/>
      <c r="N201" s="9" t="str">
        <f t="shared" si="7"/>
        <v>No</v>
      </c>
    </row>
    <row r="202" spans="1:14" ht="15.75" x14ac:dyDescent="0.25">
      <c r="A202" s="1" t="s">
        <v>999</v>
      </c>
      <c r="B202" s="1" t="s">
        <v>1000</v>
      </c>
      <c r="C202" s="33">
        <v>450229</v>
      </c>
      <c r="D202" s="3" t="s">
        <v>1001</v>
      </c>
      <c r="E202" s="4" t="s">
        <v>17</v>
      </c>
      <c r="F202" s="5" t="s">
        <v>1002</v>
      </c>
      <c r="G202" s="5" t="s">
        <v>517</v>
      </c>
      <c r="H202" s="6">
        <v>79601</v>
      </c>
      <c r="I202" s="18" t="s">
        <v>518</v>
      </c>
      <c r="J202" s="7" t="str">
        <f t="shared" si="6"/>
        <v>No</v>
      </c>
      <c r="K202" s="8" t="str">
        <f>IFERROR(VLOOKUP('Criteria 3.1 (2(b))'!I202,'Licensed Psych Beds By County'!A$8:E$189,5),"No")</f>
        <v>No</v>
      </c>
      <c r="L202" s="9" t="str">
        <f>IFERROR(IF(MATCH(I202,#REF!,0)&gt;0,"Yes","No"),"No")</f>
        <v>No</v>
      </c>
      <c r="M202" s="10"/>
      <c r="N202" s="9" t="str">
        <f t="shared" si="7"/>
        <v>No</v>
      </c>
    </row>
    <row r="203" spans="1:14" ht="15.75" x14ac:dyDescent="0.25">
      <c r="A203" s="1" t="s">
        <v>1003</v>
      </c>
      <c r="B203" s="1" t="s">
        <v>1004</v>
      </c>
      <c r="C203" s="33">
        <v>450587</v>
      </c>
      <c r="D203" s="3" t="s">
        <v>1005</v>
      </c>
      <c r="E203" s="4" t="s">
        <v>35</v>
      </c>
      <c r="F203" s="5" t="s">
        <v>1006</v>
      </c>
      <c r="G203" s="5" t="s">
        <v>1007</v>
      </c>
      <c r="H203" s="6">
        <v>76801</v>
      </c>
      <c r="I203" s="18" t="s">
        <v>1008</v>
      </c>
      <c r="J203" s="7" t="str">
        <f t="shared" si="6"/>
        <v>No</v>
      </c>
      <c r="K203" s="8" t="str">
        <f>IFERROR(VLOOKUP('Criteria 3.1 (2(b))'!I203,'Licensed Psych Beds By County'!A$8:E$189,5),"No")</f>
        <v>Yes</v>
      </c>
      <c r="L203" s="9" t="str">
        <f>IFERROR(IF(MATCH(I203,#REF!,0)&gt;0,"Yes","No"),"No")</f>
        <v>No</v>
      </c>
      <c r="M203" s="10"/>
      <c r="N203" s="9" t="str">
        <f t="shared" si="7"/>
        <v>No</v>
      </c>
    </row>
    <row r="204" spans="1:14" ht="15.75" x14ac:dyDescent="0.25">
      <c r="A204" s="1" t="s">
        <v>1009</v>
      </c>
      <c r="B204" s="1" t="s">
        <v>1010</v>
      </c>
      <c r="C204" s="33">
        <v>670076</v>
      </c>
      <c r="D204" s="3" t="s">
        <v>1011</v>
      </c>
      <c r="E204" s="4" t="s">
        <v>17</v>
      </c>
      <c r="F204" s="5" t="s">
        <v>1012</v>
      </c>
      <c r="G204" s="5" t="s">
        <v>1013</v>
      </c>
      <c r="H204" s="6">
        <v>75090</v>
      </c>
      <c r="I204" s="18" t="s">
        <v>1014</v>
      </c>
      <c r="J204" s="7" t="str">
        <f t="shared" si="6"/>
        <v>No</v>
      </c>
      <c r="K204" s="8" t="str">
        <f>IFERROR(VLOOKUP('Criteria 3.1 (2(b))'!I204,'Licensed Psych Beds By County'!A$8:E$189,5),"No")</f>
        <v>No</v>
      </c>
      <c r="L204" s="9" t="str">
        <f>IFERROR(IF(MATCH(I204,#REF!,0)&gt;0,"Yes","No"),"No")</f>
        <v>No</v>
      </c>
      <c r="M204" s="10"/>
      <c r="N204" s="9" t="str">
        <f t="shared" si="7"/>
        <v>No</v>
      </c>
    </row>
    <row r="205" spans="1:14" ht="15.75" x14ac:dyDescent="0.25">
      <c r="A205" s="1" t="s">
        <v>1015</v>
      </c>
      <c r="B205" s="1" t="s">
        <v>1016</v>
      </c>
      <c r="C205" s="33">
        <v>670080</v>
      </c>
      <c r="D205" s="3" t="s">
        <v>1017</v>
      </c>
      <c r="E205" s="4" t="s">
        <v>17</v>
      </c>
      <c r="F205" s="5" t="s">
        <v>1018</v>
      </c>
      <c r="G205" s="5" t="s">
        <v>1019</v>
      </c>
      <c r="H205" s="6">
        <v>76548</v>
      </c>
      <c r="I205" s="18" t="s">
        <v>762</v>
      </c>
      <c r="J205" s="7" t="str">
        <f t="shared" si="6"/>
        <v>No</v>
      </c>
      <c r="K205" s="8" t="str">
        <f>IFERROR(VLOOKUP('Criteria 3.1 (2(b))'!I205,'Licensed Psych Beds By County'!A$8:E$189,5),"No")</f>
        <v>No</v>
      </c>
      <c r="L205" s="9" t="str">
        <f>IFERROR(IF(MATCH(I205,#REF!,0)&gt;0,"Yes","No"),"No")</f>
        <v>No</v>
      </c>
      <c r="M205" s="10"/>
      <c r="N205" s="9" t="str">
        <f t="shared" si="7"/>
        <v>No</v>
      </c>
    </row>
    <row r="206" spans="1:14" ht="15.75" x14ac:dyDescent="0.25">
      <c r="A206" s="1" t="s">
        <v>1020</v>
      </c>
      <c r="B206" s="1" t="s">
        <v>1021</v>
      </c>
      <c r="C206" s="33">
        <v>450604</v>
      </c>
      <c r="D206" s="3" t="s">
        <v>1022</v>
      </c>
      <c r="E206" s="4" t="s">
        <v>35</v>
      </c>
      <c r="F206" s="5" t="s">
        <v>1023</v>
      </c>
      <c r="G206" s="5" t="s">
        <v>1024</v>
      </c>
      <c r="H206" s="6">
        <v>78624</v>
      </c>
      <c r="I206" s="18" t="s">
        <v>1025</v>
      </c>
      <c r="J206" s="7" t="str">
        <f t="shared" si="6"/>
        <v>No</v>
      </c>
      <c r="K206" s="8" t="str">
        <f>IFERROR(VLOOKUP('Criteria 3.1 (2(b))'!I206,'Licensed Psych Beds By County'!A$8:E$189,5),"No")</f>
        <v>No</v>
      </c>
      <c r="L206" s="9" t="str">
        <f>IFERROR(IF(MATCH(I206,#REF!,0)&gt;0,"Yes","No"),"No")</f>
        <v>No</v>
      </c>
      <c r="M206" s="10"/>
      <c r="N206" s="9" t="str">
        <f t="shared" si="7"/>
        <v>No</v>
      </c>
    </row>
    <row r="207" spans="1:14" ht="15.75" x14ac:dyDescent="0.25">
      <c r="A207" s="1" t="s">
        <v>1026</v>
      </c>
      <c r="B207" s="1" t="s">
        <v>1027</v>
      </c>
      <c r="C207" s="33">
        <v>450101</v>
      </c>
      <c r="D207" s="3" t="s">
        <v>1028</v>
      </c>
      <c r="E207" s="4" t="s">
        <v>17</v>
      </c>
      <c r="F207" s="5" t="s">
        <v>1029</v>
      </c>
      <c r="G207" s="5" t="s">
        <v>48</v>
      </c>
      <c r="H207" s="6">
        <v>76712</v>
      </c>
      <c r="I207" s="18" t="s">
        <v>49</v>
      </c>
      <c r="J207" s="7" t="str">
        <f t="shared" si="6"/>
        <v>No</v>
      </c>
      <c r="K207" s="8" t="str">
        <f>IFERROR(VLOOKUP('Criteria 3.1 (2(b))'!I207,'Licensed Psych Beds By County'!A$8:E$189,5),"No")</f>
        <v>Yes</v>
      </c>
      <c r="L207" s="9" t="str">
        <f>IFERROR(IF(MATCH(I207,#REF!,0)&gt;0,"Yes","No"),"No")</f>
        <v>No</v>
      </c>
      <c r="M207" s="10"/>
      <c r="N207" s="9" t="str">
        <f t="shared" si="7"/>
        <v>No</v>
      </c>
    </row>
    <row r="208" spans="1:14" ht="15.75" x14ac:dyDescent="0.25">
      <c r="A208" s="1" t="s">
        <v>1030</v>
      </c>
      <c r="B208" s="1" t="s">
        <v>1031</v>
      </c>
      <c r="C208" s="33">
        <v>452118</v>
      </c>
      <c r="D208" s="3" t="s">
        <v>1032</v>
      </c>
      <c r="E208" s="4" t="s">
        <v>17</v>
      </c>
      <c r="F208" s="5" t="s">
        <v>1033</v>
      </c>
      <c r="G208" s="5" t="s">
        <v>728</v>
      </c>
      <c r="H208" s="6">
        <v>77450</v>
      </c>
      <c r="I208" s="18" t="s">
        <v>20</v>
      </c>
      <c r="J208" s="7" t="str">
        <f t="shared" si="6"/>
        <v>No</v>
      </c>
      <c r="K208" s="8" t="str">
        <f>IFERROR(VLOOKUP('Criteria 3.1 (2(b))'!I208,'Licensed Psych Beds By County'!A$8:E$189,5),"No")</f>
        <v>Yes</v>
      </c>
      <c r="L208" s="9" t="str">
        <f>IFERROR(IF(MATCH(I208,#REF!,0)&gt;0,"Yes","No"),"No")</f>
        <v>No</v>
      </c>
      <c r="M208" s="10"/>
      <c r="N208" s="9" t="str">
        <f t="shared" si="7"/>
        <v>No</v>
      </c>
    </row>
    <row r="209" spans="1:14" ht="15.75" x14ac:dyDescent="0.25">
      <c r="A209" s="1" t="s">
        <v>1034</v>
      </c>
      <c r="B209" s="1" t="s">
        <v>1035</v>
      </c>
      <c r="C209" s="33">
        <v>450709</v>
      </c>
      <c r="D209" s="3" t="s">
        <v>1036</v>
      </c>
      <c r="E209" s="4" t="s">
        <v>17</v>
      </c>
      <c r="F209" s="5" t="s">
        <v>1037</v>
      </c>
      <c r="G209" s="5" t="s">
        <v>1038</v>
      </c>
      <c r="H209" s="6">
        <v>77058</v>
      </c>
      <c r="I209" s="18" t="s">
        <v>20</v>
      </c>
      <c r="J209" s="7" t="str">
        <f t="shared" si="6"/>
        <v>No</v>
      </c>
      <c r="K209" s="8" t="str">
        <f>IFERROR(VLOOKUP('Criteria 3.1 (2(b))'!I209,'Licensed Psych Beds By County'!A$8:E$189,5),"No")</f>
        <v>Yes</v>
      </c>
      <c r="L209" s="9" t="str">
        <f>IFERROR(IF(MATCH(I209,#REF!,0)&gt;0,"Yes","No"),"No")</f>
        <v>No</v>
      </c>
      <c r="M209" s="10"/>
      <c r="N209" s="9" t="str">
        <f t="shared" si="7"/>
        <v>No</v>
      </c>
    </row>
    <row r="210" spans="1:14" ht="15.75" x14ac:dyDescent="0.25">
      <c r="A210" s="1" t="s">
        <v>1039</v>
      </c>
      <c r="B210" s="1" t="s">
        <v>1040</v>
      </c>
      <c r="C210" s="33">
        <v>450638</v>
      </c>
      <c r="D210" s="3" t="s">
        <v>1041</v>
      </c>
      <c r="E210" s="4" t="s">
        <v>17</v>
      </c>
      <c r="F210" s="5" t="s">
        <v>1042</v>
      </c>
      <c r="G210" s="5" t="s">
        <v>19</v>
      </c>
      <c r="H210" s="6">
        <v>77090</v>
      </c>
      <c r="I210" s="18" t="s">
        <v>20</v>
      </c>
      <c r="J210" s="7" t="str">
        <f t="shared" si="6"/>
        <v>No</v>
      </c>
      <c r="K210" s="8" t="str">
        <f>IFERROR(VLOOKUP('Criteria 3.1 (2(b))'!I210,'Licensed Psych Beds By County'!A$8:E$189,5),"No")</f>
        <v>Yes</v>
      </c>
      <c r="L210" s="9" t="str">
        <f>IFERROR(IF(MATCH(I210,#REF!,0)&gt;0,"Yes","No"),"No")</f>
        <v>No</v>
      </c>
      <c r="M210" s="10"/>
      <c r="N210" s="9" t="str">
        <f t="shared" si="7"/>
        <v>No</v>
      </c>
    </row>
    <row r="211" spans="1:14" ht="15.75" x14ac:dyDescent="0.25">
      <c r="A211" s="1" t="s">
        <v>1043</v>
      </c>
      <c r="B211" s="1" t="s">
        <v>1044</v>
      </c>
      <c r="C211" s="33">
        <v>450659</v>
      </c>
      <c r="D211" s="3" t="s">
        <v>1045</v>
      </c>
      <c r="E211" s="4" t="s">
        <v>17</v>
      </c>
      <c r="F211" s="5" t="s">
        <v>1046</v>
      </c>
      <c r="G211" s="5" t="s">
        <v>19</v>
      </c>
      <c r="H211" s="6">
        <v>77004</v>
      </c>
      <c r="I211" s="18" t="s">
        <v>20</v>
      </c>
      <c r="J211" s="7" t="str">
        <f t="shared" si="6"/>
        <v>No</v>
      </c>
      <c r="K211" s="8" t="str">
        <f>IFERROR(VLOOKUP('Criteria 3.1 (2(b))'!I211,'Licensed Psych Beds By County'!A$8:E$189,5),"No")</f>
        <v>Yes</v>
      </c>
      <c r="L211" s="9" t="str">
        <f>IFERROR(IF(MATCH(I211,#REF!,0)&gt;0,"Yes","No"),"No")</f>
        <v>No</v>
      </c>
      <c r="M211" s="10"/>
      <c r="N211" s="9" t="str">
        <f t="shared" si="7"/>
        <v>No</v>
      </c>
    </row>
    <row r="212" spans="1:14" ht="15.75" x14ac:dyDescent="0.25">
      <c r="A212" s="1" t="s">
        <v>1047</v>
      </c>
      <c r="B212" s="1" t="s">
        <v>1048</v>
      </c>
      <c r="C212" s="33">
        <v>450352</v>
      </c>
      <c r="D212" s="3" t="s">
        <v>1049</v>
      </c>
      <c r="E212" s="4" t="s">
        <v>17</v>
      </c>
      <c r="F212" s="5" t="s">
        <v>1050</v>
      </c>
      <c r="G212" s="5" t="s">
        <v>1051</v>
      </c>
      <c r="H212" s="6">
        <v>75401</v>
      </c>
      <c r="I212" s="18" t="s">
        <v>1052</v>
      </c>
      <c r="J212" s="7" t="str">
        <f t="shared" si="6"/>
        <v>No</v>
      </c>
      <c r="K212" s="8" t="str">
        <f>IFERROR(VLOOKUP('Criteria 3.1 (2(b))'!I212,'Licensed Psych Beds By County'!A$8:E$189,5),"No")</f>
        <v>No</v>
      </c>
      <c r="L212" s="9" t="str">
        <f>IFERROR(IF(MATCH(I212,#REF!,0)&gt;0,"Yes","No"),"No")</f>
        <v>No</v>
      </c>
      <c r="M212" s="10"/>
      <c r="N212" s="9" t="str">
        <f t="shared" si="7"/>
        <v>No</v>
      </c>
    </row>
    <row r="213" spans="1:14" ht="15.75" x14ac:dyDescent="0.25">
      <c r="A213" s="1" t="s">
        <v>1053</v>
      </c>
      <c r="B213" s="1" t="s">
        <v>1054</v>
      </c>
      <c r="C213" s="33">
        <v>450347</v>
      </c>
      <c r="D213" s="3" t="s">
        <v>1055</v>
      </c>
      <c r="E213" s="4" t="s">
        <v>17</v>
      </c>
      <c r="F213" s="5" t="s">
        <v>1056</v>
      </c>
      <c r="G213" s="5" t="s">
        <v>1057</v>
      </c>
      <c r="H213" s="6">
        <v>77340</v>
      </c>
      <c r="I213" s="18" t="s">
        <v>1058</v>
      </c>
      <c r="J213" s="7" t="str">
        <f t="shared" si="6"/>
        <v>No</v>
      </c>
      <c r="K213" s="8" t="str">
        <f>IFERROR(VLOOKUP('Criteria 3.1 (2(b))'!I213,'Licensed Psych Beds By County'!A$8:E$189,5),"No")</f>
        <v>No</v>
      </c>
      <c r="L213" s="9" t="str">
        <f>IFERROR(IF(MATCH(I213,#REF!,0)&gt;0,"Yes","No"),"No")</f>
        <v>No</v>
      </c>
      <c r="M213" s="10"/>
      <c r="N213" s="9" t="str">
        <f t="shared" si="7"/>
        <v>No</v>
      </c>
    </row>
    <row r="214" spans="1:14" ht="15.75" x14ac:dyDescent="0.25">
      <c r="A214" s="1" t="s">
        <v>1059</v>
      </c>
      <c r="B214" s="1" t="s">
        <v>1060</v>
      </c>
      <c r="C214" s="33">
        <v>450874</v>
      </c>
      <c r="D214" s="3" t="s">
        <v>1061</v>
      </c>
      <c r="E214" s="4" t="s">
        <v>17</v>
      </c>
      <c r="F214" s="5" t="s">
        <v>1062</v>
      </c>
      <c r="G214" s="5" t="s">
        <v>161</v>
      </c>
      <c r="H214" s="6">
        <v>75063</v>
      </c>
      <c r="I214" s="18" t="s">
        <v>126</v>
      </c>
      <c r="J214" s="7" t="str">
        <f t="shared" si="6"/>
        <v>No</v>
      </c>
      <c r="K214" s="8" t="str">
        <f>IFERROR(VLOOKUP('Criteria 3.1 (2(b))'!I214,'Licensed Psych Beds By County'!A$8:E$189,5),"No")</f>
        <v>Yes</v>
      </c>
      <c r="L214" s="9" t="str">
        <f>IFERROR(IF(MATCH(I214,#REF!,0)&gt;0,"Yes","No"),"No")</f>
        <v>No</v>
      </c>
      <c r="M214" s="10"/>
      <c r="N214" s="9" t="str">
        <f t="shared" si="7"/>
        <v>No</v>
      </c>
    </row>
    <row r="215" spans="1:14" ht="15.75" x14ac:dyDescent="0.25">
      <c r="A215" s="1" t="s">
        <v>1063</v>
      </c>
      <c r="B215" s="1" t="s">
        <v>1064</v>
      </c>
      <c r="C215" s="33">
        <v>450241</v>
      </c>
      <c r="D215" s="3" t="s">
        <v>1065</v>
      </c>
      <c r="E215" s="4" t="s">
        <v>35</v>
      </c>
      <c r="F215" s="5" t="s">
        <v>1066</v>
      </c>
      <c r="G215" s="5" t="s">
        <v>1067</v>
      </c>
      <c r="H215" s="6">
        <v>76458</v>
      </c>
      <c r="I215" s="18" t="s">
        <v>1068</v>
      </c>
      <c r="J215" s="7" t="str">
        <f t="shared" si="6"/>
        <v>No</v>
      </c>
      <c r="K215" s="8" t="str">
        <f>IFERROR(VLOOKUP('Criteria 3.1 (2(b))'!I215,'Licensed Psych Beds By County'!A$8:E$189,5),"No")</f>
        <v>No</v>
      </c>
      <c r="L215" s="9" t="str">
        <f>IFERROR(IF(MATCH(I215,#REF!,0)&gt;0,"Yes","No"),"No")</f>
        <v>No</v>
      </c>
      <c r="M215" s="10"/>
      <c r="N215" s="9" t="str">
        <f t="shared" si="7"/>
        <v>No</v>
      </c>
    </row>
    <row r="216" spans="1:14" ht="15.75" x14ac:dyDescent="0.25">
      <c r="A216" s="1" t="s">
        <v>1069</v>
      </c>
      <c r="B216" s="1" t="s">
        <v>1070</v>
      </c>
      <c r="C216" s="33">
        <v>451363</v>
      </c>
      <c r="D216" s="3" t="s">
        <v>1071</v>
      </c>
      <c r="E216" s="4" t="s">
        <v>35</v>
      </c>
      <c r="F216" s="5" t="s">
        <v>1072</v>
      </c>
      <c r="G216" s="5" t="s">
        <v>1073</v>
      </c>
      <c r="H216" s="6">
        <v>77957</v>
      </c>
      <c r="I216" s="18" t="s">
        <v>1074</v>
      </c>
      <c r="J216" s="7" t="str">
        <f t="shared" si="6"/>
        <v>No</v>
      </c>
      <c r="K216" s="8" t="str">
        <f>IFERROR(VLOOKUP('Criteria 3.1 (2(b))'!I216,'Licensed Psych Beds By County'!A$8:E$189,5),"No")</f>
        <v>No</v>
      </c>
      <c r="L216" s="9" t="str">
        <f>IFERROR(IF(MATCH(I216,#REF!,0)&gt;0,"Yes","No"),"No")</f>
        <v>No</v>
      </c>
      <c r="M216" s="10"/>
      <c r="N216" s="9" t="str">
        <f t="shared" si="7"/>
        <v>No</v>
      </c>
    </row>
    <row r="217" spans="1:14" ht="15.75" x14ac:dyDescent="0.25">
      <c r="A217" s="1" t="s">
        <v>1075</v>
      </c>
      <c r="B217" s="1" t="s">
        <v>1076</v>
      </c>
      <c r="C217" s="33">
        <v>450194</v>
      </c>
      <c r="D217" s="3" t="s">
        <v>1077</v>
      </c>
      <c r="E217" s="4" t="s">
        <v>35</v>
      </c>
      <c r="F217" s="5" t="s">
        <v>1078</v>
      </c>
      <c r="G217" s="5" t="s">
        <v>1079</v>
      </c>
      <c r="H217" s="6">
        <v>75766</v>
      </c>
      <c r="I217" s="18" t="s">
        <v>1080</v>
      </c>
      <c r="J217" s="7" t="str">
        <f t="shared" si="6"/>
        <v>No</v>
      </c>
      <c r="K217" s="8" t="str">
        <f>IFERROR(VLOOKUP('Criteria 3.1 (2(b))'!I217,'Licensed Psych Beds By County'!A$8:E$189,5),"No")</f>
        <v>No</v>
      </c>
      <c r="L217" s="9" t="str">
        <f>IFERROR(IF(MATCH(I217,#REF!,0)&gt;0,"Yes","No"),"No")</f>
        <v>No</v>
      </c>
      <c r="M217" s="10"/>
      <c r="N217" s="9" t="str">
        <f t="shared" si="7"/>
        <v>No</v>
      </c>
    </row>
    <row r="218" spans="1:14" ht="15.75" x14ac:dyDescent="0.25">
      <c r="A218" s="1" t="s">
        <v>1081</v>
      </c>
      <c r="B218" s="1" t="s">
        <v>1082</v>
      </c>
      <c r="C218" s="33">
        <v>451364</v>
      </c>
      <c r="D218" s="3" t="s">
        <v>1083</v>
      </c>
      <c r="E218" s="4" t="s">
        <v>35</v>
      </c>
      <c r="F218" s="5" t="s">
        <v>1084</v>
      </c>
      <c r="G218" s="5" t="s">
        <v>1085</v>
      </c>
      <c r="H218" s="6">
        <v>78119</v>
      </c>
      <c r="I218" s="18" t="s">
        <v>1086</v>
      </c>
      <c r="J218" s="7" t="str">
        <f t="shared" si="6"/>
        <v>No</v>
      </c>
      <c r="K218" s="8" t="str">
        <f>IFERROR(VLOOKUP('Criteria 3.1 (2(b))'!I218,'Licensed Psych Beds By County'!A$8:E$189,5),"No")</f>
        <v>No</v>
      </c>
      <c r="L218" s="9" t="str">
        <f>IFERROR(IF(MATCH(I218,#REF!,0)&gt;0,"Yes","No"),"No")</f>
        <v>No</v>
      </c>
      <c r="M218" s="10"/>
      <c r="N218" s="9" t="str">
        <f t="shared" si="7"/>
        <v>No</v>
      </c>
    </row>
    <row r="219" spans="1:14" ht="15.75" x14ac:dyDescent="0.25">
      <c r="A219" s="1" t="s">
        <v>1087</v>
      </c>
      <c r="B219" s="1" t="s">
        <v>1088</v>
      </c>
      <c r="C219" s="33">
        <v>450827</v>
      </c>
      <c r="D219" s="3" t="s">
        <v>1089</v>
      </c>
      <c r="E219" s="4" t="s">
        <v>17</v>
      </c>
      <c r="F219" s="5" t="s">
        <v>1090</v>
      </c>
      <c r="G219" s="5" t="s">
        <v>430</v>
      </c>
      <c r="H219" s="6">
        <v>76310</v>
      </c>
      <c r="I219" s="18" t="s">
        <v>431</v>
      </c>
      <c r="J219" s="7" t="str">
        <f t="shared" si="6"/>
        <v>No</v>
      </c>
      <c r="K219" s="8" t="str">
        <f>IFERROR(VLOOKUP('Criteria 3.1 (2(b))'!I219,'Licensed Psych Beds By County'!A$8:E$189,5),"No")</f>
        <v>No</v>
      </c>
      <c r="L219" s="9" t="str">
        <f>IFERROR(IF(MATCH(I219,#REF!,0)&gt;0,"Yes","No"),"No")</f>
        <v>No</v>
      </c>
      <c r="M219" s="10"/>
      <c r="N219" s="9" t="str">
        <f t="shared" si="7"/>
        <v>No</v>
      </c>
    </row>
    <row r="220" spans="1:14" ht="15.75" x14ac:dyDescent="0.25">
      <c r="A220" s="1" t="s">
        <v>1091</v>
      </c>
      <c r="B220" s="1" t="s">
        <v>1092</v>
      </c>
      <c r="C220" s="33">
        <v>452016</v>
      </c>
      <c r="D220" s="3" t="s">
        <v>1093</v>
      </c>
      <c r="E220" s="4" t="s">
        <v>17</v>
      </c>
      <c r="F220" s="5" t="s">
        <v>1094</v>
      </c>
      <c r="G220" s="5" t="s">
        <v>195</v>
      </c>
      <c r="H220" s="6">
        <v>78229</v>
      </c>
      <c r="I220" s="18" t="s">
        <v>196</v>
      </c>
      <c r="J220" s="7" t="str">
        <f t="shared" si="6"/>
        <v>No</v>
      </c>
      <c r="K220" s="8" t="str">
        <f>IFERROR(VLOOKUP('Criteria 3.1 (2(b))'!I220,'Licensed Psych Beds By County'!A$8:E$189,5),"No")</f>
        <v>Yes</v>
      </c>
      <c r="L220" s="9" t="str">
        <f>IFERROR(IF(MATCH(I220,#REF!,0)&gt;0,"Yes","No"),"No")</f>
        <v>No</v>
      </c>
      <c r="M220" s="10"/>
      <c r="N220" s="9" t="str">
        <f t="shared" si="7"/>
        <v>No</v>
      </c>
    </row>
    <row r="221" spans="1:14" ht="15.75" x14ac:dyDescent="0.25">
      <c r="A221" s="1" t="s">
        <v>1095</v>
      </c>
      <c r="B221" s="1" t="s">
        <v>1096</v>
      </c>
      <c r="C221" s="33">
        <v>452071</v>
      </c>
      <c r="D221" s="3" t="s">
        <v>1097</v>
      </c>
      <c r="E221" s="4" t="s">
        <v>17</v>
      </c>
      <c r="F221" s="5" t="s">
        <v>1098</v>
      </c>
      <c r="G221" s="5" t="s">
        <v>126</v>
      </c>
      <c r="H221" s="6">
        <v>75218</v>
      </c>
      <c r="I221" s="18" t="s">
        <v>126</v>
      </c>
      <c r="J221" s="7" t="str">
        <f t="shared" si="6"/>
        <v>No</v>
      </c>
      <c r="K221" s="8" t="str">
        <f>IFERROR(VLOOKUP('Criteria 3.1 (2(b))'!I221,'Licensed Psych Beds By County'!A$8:E$189,5),"No")</f>
        <v>Yes</v>
      </c>
      <c r="L221" s="9" t="str">
        <f>IFERROR(IF(MATCH(I221,#REF!,0)&gt;0,"Yes","No"),"No")</f>
        <v>No</v>
      </c>
      <c r="M221" s="10"/>
      <c r="N221" s="9" t="str">
        <f t="shared" si="7"/>
        <v>No</v>
      </c>
    </row>
    <row r="222" spans="1:14" ht="15.75" x14ac:dyDescent="0.25">
      <c r="A222" s="1" t="s">
        <v>1099</v>
      </c>
      <c r="B222" s="1" t="s">
        <v>1100</v>
      </c>
      <c r="C222" s="33">
        <v>452023</v>
      </c>
      <c r="D222" s="3" t="s">
        <v>1101</v>
      </c>
      <c r="E222" s="4" t="s">
        <v>17</v>
      </c>
      <c r="F222" s="5" t="s">
        <v>1102</v>
      </c>
      <c r="G222" s="5" t="s">
        <v>19</v>
      </c>
      <c r="H222" s="6">
        <v>77030</v>
      </c>
      <c r="I222" s="18" t="s">
        <v>20</v>
      </c>
      <c r="J222" s="7" t="str">
        <f t="shared" si="6"/>
        <v>No</v>
      </c>
      <c r="K222" s="8" t="str">
        <f>IFERROR(VLOOKUP('Criteria 3.1 (2(b))'!I222,'Licensed Psych Beds By County'!A$8:E$189,5),"No")</f>
        <v>Yes</v>
      </c>
      <c r="L222" s="9" t="str">
        <f>IFERROR(IF(MATCH(I222,#REF!,0)&gt;0,"Yes","No"),"No")</f>
        <v>No</v>
      </c>
      <c r="M222" s="10"/>
      <c r="N222" s="9" t="str">
        <f t="shared" si="7"/>
        <v>No</v>
      </c>
    </row>
    <row r="223" spans="1:14" ht="15.75" x14ac:dyDescent="0.25">
      <c r="A223" s="1" t="s">
        <v>1103</v>
      </c>
      <c r="B223" s="1" t="s">
        <v>1104</v>
      </c>
      <c r="C223" s="33">
        <v>450775</v>
      </c>
      <c r="D223" s="3" t="s">
        <v>1105</v>
      </c>
      <c r="E223" s="4" t="s">
        <v>17</v>
      </c>
      <c r="F223" s="5" t="s">
        <v>1106</v>
      </c>
      <c r="G223" s="5" t="s">
        <v>1107</v>
      </c>
      <c r="H223" s="6">
        <v>77339</v>
      </c>
      <c r="I223" s="18" t="s">
        <v>20</v>
      </c>
      <c r="J223" s="7" t="str">
        <f t="shared" si="6"/>
        <v>No</v>
      </c>
      <c r="K223" s="8" t="str">
        <f>IFERROR(VLOOKUP('Criteria 3.1 (2(b))'!I223,'Licensed Psych Beds By County'!A$8:E$189,5),"No")</f>
        <v>Yes</v>
      </c>
      <c r="L223" s="9" t="str">
        <f>IFERROR(IF(MATCH(I223,#REF!,0)&gt;0,"Yes","No"),"No")</f>
        <v>No</v>
      </c>
      <c r="M223" s="10"/>
      <c r="N223" s="9" t="str">
        <f t="shared" si="7"/>
        <v>No</v>
      </c>
    </row>
    <row r="224" spans="1:14" ht="15.75" x14ac:dyDescent="0.25">
      <c r="A224" s="1" t="s">
        <v>1108</v>
      </c>
      <c r="B224" s="1" t="s">
        <v>1109</v>
      </c>
      <c r="C224" s="33">
        <v>450128</v>
      </c>
      <c r="D224" s="3" t="s">
        <v>1110</v>
      </c>
      <c r="E224" s="4" t="s">
        <v>17</v>
      </c>
      <c r="F224" s="5" t="s">
        <v>1111</v>
      </c>
      <c r="G224" s="5" t="s">
        <v>1112</v>
      </c>
      <c r="H224" s="6">
        <v>78596</v>
      </c>
      <c r="I224" s="18" t="s">
        <v>325</v>
      </c>
      <c r="J224" s="7" t="str">
        <f t="shared" si="6"/>
        <v>No</v>
      </c>
      <c r="K224" s="8" t="str">
        <f>IFERROR(VLOOKUP('Criteria 3.1 (2(b))'!I224,'Licensed Psych Beds By County'!A$8:E$189,5),"No")</f>
        <v>Yes</v>
      </c>
      <c r="L224" s="9" t="str">
        <f>IFERROR(IF(MATCH(I224,#REF!,0)&gt;0,"Yes","No"),"No")</f>
        <v>No</v>
      </c>
      <c r="M224" s="10"/>
      <c r="N224" s="9" t="str">
        <f t="shared" si="7"/>
        <v>No</v>
      </c>
    </row>
    <row r="225" spans="1:14" ht="15.75" x14ac:dyDescent="0.25">
      <c r="A225" s="1" t="s">
        <v>1113</v>
      </c>
      <c r="B225" s="1" t="s">
        <v>1114</v>
      </c>
      <c r="C225" s="33">
        <v>452073</v>
      </c>
      <c r="D225" s="3" t="s">
        <v>1115</v>
      </c>
      <c r="E225" s="4" t="s">
        <v>17</v>
      </c>
      <c r="F225" s="5" t="s">
        <v>1116</v>
      </c>
      <c r="G225" s="5" t="s">
        <v>195</v>
      </c>
      <c r="H225" s="6">
        <v>78205</v>
      </c>
      <c r="I225" s="18" t="s">
        <v>196</v>
      </c>
      <c r="J225" s="7" t="str">
        <f t="shared" si="6"/>
        <v>No</v>
      </c>
      <c r="K225" s="8" t="str">
        <f>IFERROR(VLOOKUP('Criteria 3.1 (2(b))'!I225,'Licensed Psych Beds By County'!A$8:E$189,5),"No")</f>
        <v>Yes</v>
      </c>
      <c r="L225" s="9" t="str">
        <f>IFERROR(IF(MATCH(I225,#REF!,0)&gt;0,"Yes","No"),"No")</f>
        <v>No</v>
      </c>
      <c r="M225" s="10"/>
      <c r="N225" s="9" t="str">
        <f t="shared" si="7"/>
        <v>No</v>
      </c>
    </row>
    <row r="226" spans="1:14" ht="15.75" x14ac:dyDescent="0.25">
      <c r="A226" s="1" t="s">
        <v>1117</v>
      </c>
      <c r="B226" s="1" t="s">
        <v>1118</v>
      </c>
      <c r="C226" s="33">
        <v>451394</v>
      </c>
      <c r="D226" s="3" t="s">
        <v>1119</v>
      </c>
      <c r="E226" s="4" t="s">
        <v>35</v>
      </c>
      <c r="F226" s="5" t="s">
        <v>1120</v>
      </c>
      <c r="G226" s="5" t="s">
        <v>1121</v>
      </c>
      <c r="H226" s="6">
        <v>79529</v>
      </c>
      <c r="I226" s="18" t="s">
        <v>1122</v>
      </c>
      <c r="J226" s="7" t="str">
        <f t="shared" si="6"/>
        <v>No</v>
      </c>
      <c r="K226" s="8" t="str">
        <f>IFERROR(VLOOKUP('Criteria 3.1 (2(b))'!I226,'Licensed Psych Beds By County'!A$8:E$189,5),"No")</f>
        <v>No</v>
      </c>
      <c r="L226" s="9" t="str">
        <f>IFERROR(IF(MATCH(I226,#REF!,0)&gt;0,"Yes","No"),"No")</f>
        <v>No</v>
      </c>
      <c r="M226" s="10"/>
      <c r="N226" s="9" t="str">
        <f t="shared" si="7"/>
        <v>No</v>
      </c>
    </row>
    <row r="227" spans="1:14" ht="15.75" x14ac:dyDescent="0.25">
      <c r="A227" s="1" t="s">
        <v>1123</v>
      </c>
      <c r="B227" s="1" t="s">
        <v>1124</v>
      </c>
      <c r="C227" s="33">
        <v>452067</v>
      </c>
      <c r="D227" s="3" t="s">
        <v>1125</v>
      </c>
      <c r="E227" s="4" t="s">
        <v>17</v>
      </c>
      <c r="F227" s="5" t="s">
        <v>1126</v>
      </c>
      <c r="G227" s="5" t="s">
        <v>126</v>
      </c>
      <c r="H227" s="6">
        <v>75235</v>
      </c>
      <c r="I227" s="18" t="s">
        <v>126</v>
      </c>
      <c r="J227" s="7" t="str">
        <f t="shared" si="6"/>
        <v>No</v>
      </c>
      <c r="K227" s="8" t="str">
        <f>IFERROR(VLOOKUP('Criteria 3.1 (2(b))'!I227,'Licensed Psych Beds By County'!A$8:E$189,5),"No")</f>
        <v>Yes</v>
      </c>
      <c r="L227" s="9" t="str">
        <f>IFERROR(IF(MATCH(I227,#REF!,0)&gt;0,"Yes","No"),"No")</f>
        <v>No</v>
      </c>
      <c r="M227" s="10"/>
      <c r="N227" s="9" t="str">
        <f t="shared" si="7"/>
        <v>No</v>
      </c>
    </row>
    <row r="228" spans="1:14" ht="15.75" x14ac:dyDescent="0.25">
      <c r="A228" s="1" t="s">
        <v>1127</v>
      </c>
      <c r="B228" s="1" t="s">
        <v>1128</v>
      </c>
      <c r="C228" s="33">
        <v>452068</v>
      </c>
      <c r="D228" s="3" t="s">
        <v>1129</v>
      </c>
      <c r="E228" s="4" t="s">
        <v>17</v>
      </c>
      <c r="F228" s="5" t="s">
        <v>1130</v>
      </c>
      <c r="G228" s="5" t="s">
        <v>430</v>
      </c>
      <c r="H228" s="6">
        <v>76301</v>
      </c>
      <c r="I228" s="18" t="s">
        <v>431</v>
      </c>
      <c r="J228" s="7" t="str">
        <f t="shared" si="6"/>
        <v>No</v>
      </c>
      <c r="K228" s="8" t="str">
        <f>IFERROR(VLOOKUP('Criteria 3.1 (2(b))'!I228,'Licensed Psych Beds By County'!A$8:E$189,5),"No")</f>
        <v>No</v>
      </c>
      <c r="L228" s="9" t="str">
        <f>IFERROR(IF(MATCH(I228,#REF!,0)&gt;0,"Yes","No"),"No")</f>
        <v>No</v>
      </c>
      <c r="M228" s="10"/>
      <c r="N228" s="9" t="str">
        <f t="shared" si="7"/>
        <v>No</v>
      </c>
    </row>
    <row r="229" spans="1:14" ht="15.75" x14ac:dyDescent="0.25">
      <c r="A229" s="1" t="s">
        <v>1131</v>
      </c>
      <c r="B229" s="1" t="s">
        <v>1132</v>
      </c>
      <c r="C229" s="33">
        <v>450742</v>
      </c>
      <c r="D229" s="3" t="s">
        <v>1133</v>
      </c>
      <c r="E229" s="4" t="s">
        <v>17</v>
      </c>
      <c r="F229" s="5" t="s">
        <v>1134</v>
      </c>
      <c r="G229" s="5" t="s">
        <v>1135</v>
      </c>
      <c r="H229" s="12">
        <v>75088</v>
      </c>
      <c r="I229" s="35" t="s">
        <v>126</v>
      </c>
      <c r="J229" s="7" t="str">
        <f t="shared" si="6"/>
        <v>No</v>
      </c>
      <c r="K229" s="8" t="str">
        <f>IFERROR(VLOOKUP('Criteria 3.1 (2(b))'!I229,'Licensed Psych Beds By County'!A$8:E$189,5),"No")</f>
        <v>Yes</v>
      </c>
      <c r="L229" s="9" t="str">
        <f>IFERROR(IF(MATCH(I229,#REF!,0)&gt;0,"Yes","No"),"No")</f>
        <v>No</v>
      </c>
      <c r="M229" s="10"/>
      <c r="N229" s="9" t="str">
        <f t="shared" si="7"/>
        <v>No</v>
      </c>
    </row>
    <row r="230" spans="1:14" ht="15.75" x14ac:dyDescent="0.25">
      <c r="A230" s="1" t="s">
        <v>1136</v>
      </c>
      <c r="B230" s="1" t="s">
        <v>1137</v>
      </c>
      <c r="C230" s="33">
        <v>450698</v>
      </c>
      <c r="D230" s="3" t="s">
        <v>1138</v>
      </c>
      <c r="E230" s="4" t="s">
        <v>35</v>
      </c>
      <c r="F230" s="5" t="s">
        <v>1139</v>
      </c>
      <c r="G230" s="5" t="s">
        <v>1140</v>
      </c>
      <c r="H230" s="6">
        <v>79339</v>
      </c>
      <c r="I230" s="18" t="s">
        <v>1141</v>
      </c>
      <c r="J230" s="7" t="str">
        <f t="shared" si="6"/>
        <v>No</v>
      </c>
      <c r="K230" s="8" t="str">
        <f>IFERROR(VLOOKUP('Criteria 3.1 (2(b))'!I230,'Licensed Psych Beds By County'!A$8:E$189,5),"No")</f>
        <v>No</v>
      </c>
      <c r="L230" s="9" t="str">
        <f>IFERROR(IF(MATCH(I230,#REF!,0)&gt;0,"Yes","No"),"No")</f>
        <v>No</v>
      </c>
      <c r="M230" s="10"/>
      <c r="N230" s="9" t="str">
        <f t="shared" si="7"/>
        <v>No</v>
      </c>
    </row>
    <row r="231" spans="1:14" ht="15.75" x14ac:dyDescent="0.25">
      <c r="A231" s="1" t="s">
        <v>1142</v>
      </c>
      <c r="B231" s="1" t="s">
        <v>1143</v>
      </c>
      <c r="C231" s="33">
        <v>670090</v>
      </c>
      <c r="D231" s="3" t="s">
        <v>1144</v>
      </c>
      <c r="E231" s="4" t="s">
        <v>17</v>
      </c>
      <c r="F231" s="5" t="s">
        <v>1145</v>
      </c>
      <c r="G231" s="5" t="s">
        <v>1146</v>
      </c>
      <c r="H231" s="6">
        <v>75146</v>
      </c>
      <c r="I231" s="18" t="s">
        <v>126</v>
      </c>
      <c r="J231" s="7" t="str">
        <f t="shared" si="6"/>
        <v>No</v>
      </c>
      <c r="K231" s="8" t="str">
        <f>IFERROR(VLOOKUP('Criteria 3.1 (2(b))'!I231,'Licensed Psych Beds By County'!A$8:E$189,5),"No")</f>
        <v>Yes</v>
      </c>
      <c r="L231" s="9" t="str">
        <f>IFERROR(IF(MATCH(I231,#REF!,0)&gt;0,"Yes","No"),"No")</f>
        <v>No</v>
      </c>
      <c r="M231" s="10"/>
      <c r="N231" s="9" t="str">
        <f t="shared" si="7"/>
        <v>No</v>
      </c>
    </row>
    <row r="232" spans="1:14" ht="15.75" x14ac:dyDescent="0.25">
      <c r="A232" s="1" t="s">
        <v>1147</v>
      </c>
      <c r="B232" s="1" t="s">
        <v>1148</v>
      </c>
      <c r="C232" s="33">
        <v>450643</v>
      </c>
      <c r="D232" s="3" t="s">
        <v>1149</v>
      </c>
      <c r="E232" s="4" t="s">
        <v>17</v>
      </c>
      <c r="F232" s="5" t="s">
        <v>1150</v>
      </c>
      <c r="G232" s="5" t="s">
        <v>1151</v>
      </c>
      <c r="H232" s="6">
        <v>78045</v>
      </c>
      <c r="I232" s="18" t="s">
        <v>1152</v>
      </c>
      <c r="J232" s="7" t="str">
        <f t="shared" si="6"/>
        <v>No</v>
      </c>
      <c r="K232" s="8" t="str">
        <f>IFERROR(VLOOKUP('Criteria 3.1 (2(b))'!I232,'Licensed Psych Beds By County'!A$8:E$189,5),"No")</f>
        <v>No</v>
      </c>
      <c r="L232" s="9" t="str">
        <f>IFERROR(IF(MATCH(I232,#REF!,0)&gt;0,"Yes","No"),"No")</f>
        <v>No</v>
      </c>
      <c r="M232" s="10"/>
      <c r="N232" s="9" t="str">
        <f t="shared" si="7"/>
        <v>No</v>
      </c>
    </row>
    <row r="233" spans="1:14" ht="15.75" x14ac:dyDescent="0.25">
      <c r="A233" s="1" t="s">
        <v>1153</v>
      </c>
      <c r="B233" s="1" t="s">
        <v>1154</v>
      </c>
      <c r="C233" s="33">
        <v>673059</v>
      </c>
      <c r="D233" s="3" t="s">
        <v>1155</v>
      </c>
      <c r="E233" s="4" t="s">
        <v>17</v>
      </c>
      <c r="F233" s="5" t="s">
        <v>1156</v>
      </c>
      <c r="G233" s="5" t="s">
        <v>1151</v>
      </c>
      <c r="H233" s="6">
        <v>78041</v>
      </c>
      <c r="I233" s="18" t="s">
        <v>1152</v>
      </c>
      <c r="J233" s="7" t="str">
        <f t="shared" si="6"/>
        <v>No</v>
      </c>
      <c r="K233" s="8" t="str">
        <f>IFERROR(VLOOKUP('Criteria 3.1 (2(b))'!I233,'Licensed Psych Beds By County'!A$8:E$189,5),"No")</f>
        <v>No</v>
      </c>
      <c r="L233" s="9" t="str">
        <f>IFERROR(IF(MATCH(I233,#REF!,0)&gt;0,"Yes","No"),"No")</f>
        <v>No</v>
      </c>
      <c r="M233" s="10"/>
      <c r="N233" s="9" t="str">
        <f t="shared" si="7"/>
        <v>No</v>
      </c>
    </row>
    <row r="234" spans="1:14" ht="15.75" x14ac:dyDescent="0.25">
      <c r="A234" s="1" t="s">
        <v>1157</v>
      </c>
      <c r="B234" s="1" t="s">
        <v>1158</v>
      </c>
      <c r="C234" s="33">
        <v>452096</v>
      </c>
      <c r="D234" s="3" t="s">
        <v>1159</v>
      </c>
      <c r="E234" s="4" t="s">
        <v>17</v>
      </c>
      <c r="F234" s="5" t="s">
        <v>1160</v>
      </c>
      <c r="G234" s="5" t="s">
        <v>1151</v>
      </c>
      <c r="H234" s="6">
        <v>78041</v>
      </c>
      <c r="I234" s="18" t="s">
        <v>1152</v>
      </c>
      <c r="J234" s="7" t="str">
        <f t="shared" si="6"/>
        <v>No</v>
      </c>
      <c r="K234" s="8" t="str">
        <f>IFERROR(VLOOKUP('Criteria 3.1 (2(b))'!I234,'Licensed Psych Beds By County'!A$8:E$189,5),"No")</f>
        <v>No</v>
      </c>
      <c r="L234" s="9" t="str">
        <f>IFERROR(IF(MATCH(I234,#REF!,0)&gt;0,"Yes","No"),"No")</f>
        <v>No</v>
      </c>
      <c r="M234" s="10"/>
      <c r="N234" s="9" t="str">
        <f t="shared" si="7"/>
        <v>No</v>
      </c>
    </row>
    <row r="235" spans="1:14" ht="15.75" x14ac:dyDescent="0.25">
      <c r="A235" s="1" t="s">
        <v>1161</v>
      </c>
      <c r="B235" s="1" t="s">
        <v>1162</v>
      </c>
      <c r="C235" s="33">
        <v>450029</v>
      </c>
      <c r="D235" s="3" t="s">
        <v>1163</v>
      </c>
      <c r="E235" s="4" t="s">
        <v>17</v>
      </c>
      <c r="F235" s="5" t="s">
        <v>1164</v>
      </c>
      <c r="G235" s="5" t="s">
        <v>1151</v>
      </c>
      <c r="H235" s="6">
        <v>78041</v>
      </c>
      <c r="I235" s="18" t="s">
        <v>1152</v>
      </c>
      <c r="J235" s="7" t="str">
        <f t="shared" si="6"/>
        <v>No</v>
      </c>
      <c r="K235" s="8" t="str">
        <f>IFERROR(VLOOKUP('Criteria 3.1 (2(b))'!I235,'Licensed Psych Beds By County'!A$8:E$189,5),"No")</f>
        <v>No</v>
      </c>
      <c r="L235" s="9" t="str">
        <f>IFERROR(IF(MATCH(I235,#REF!,0)&gt;0,"Yes","No"),"No")</f>
        <v>No</v>
      </c>
      <c r="M235" s="10"/>
      <c r="N235" s="9" t="str">
        <f t="shared" si="7"/>
        <v>No</v>
      </c>
    </row>
    <row r="236" spans="1:14" ht="15.75" x14ac:dyDescent="0.25">
      <c r="A236" s="1" t="s">
        <v>1165</v>
      </c>
      <c r="B236" s="1" t="s">
        <v>1166</v>
      </c>
      <c r="C236" s="33">
        <v>451376</v>
      </c>
      <c r="D236" s="3" t="s">
        <v>1167</v>
      </c>
      <c r="E236" s="4" t="s">
        <v>35</v>
      </c>
      <c r="F236" s="5" t="s">
        <v>1168</v>
      </c>
      <c r="G236" s="5" t="s">
        <v>1169</v>
      </c>
      <c r="H236" s="6">
        <v>77964</v>
      </c>
      <c r="I236" s="18" t="s">
        <v>1170</v>
      </c>
      <c r="J236" s="7" t="str">
        <f t="shared" si="6"/>
        <v>No</v>
      </c>
      <c r="K236" s="8" t="str">
        <f>IFERROR(VLOOKUP('Criteria 3.1 (2(b))'!I236,'Licensed Psych Beds By County'!A$8:E$189,5),"No")</f>
        <v>No</v>
      </c>
      <c r="L236" s="9" t="str">
        <f>IFERROR(IF(MATCH(I236,#REF!,0)&gt;0,"Yes","No"),"No")</f>
        <v>No</v>
      </c>
      <c r="M236" s="10"/>
      <c r="N236" s="9" t="str">
        <f t="shared" si="7"/>
        <v>No</v>
      </c>
    </row>
    <row r="237" spans="1:14" ht="15.75" x14ac:dyDescent="0.25">
      <c r="A237" s="1" t="s">
        <v>1171</v>
      </c>
      <c r="B237" s="1" t="s">
        <v>1172</v>
      </c>
      <c r="C237" s="33">
        <v>452042</v>
      </c>
      <c r="D237" s="3" t="s">
        <v>1173</v>
      </c>
      <c r="E237" s="4" t="s">
        <v>17</v>
      </c>
      <c r="F237" s="5" t="s">
        <v>364</v>
      </c>
      <c r="G237" s="5" t="s">
        <v>103</v>
      </c>
      <c r="H237" s="6">
        <v>77702</v>
      </c>
      <c r="I237" s="18" t="s">
        <v>104</v>
      </c>
      <c r="J237" s="7" t="str">
        <f t="shared" si="6"/>
        <v>No</v>
      </c>
      <c r="K237" s="8" t="str">
        <f>IFERROR(VLOOKUP('Criteria 3.1 (2(b))'!I237,'Licensed Psych Beds By County'!A$8:E$189,5),"No")</f>
        <v>No</v>
      </c>
      <c r="L237" s="9" t="str">
        <f>IFERROR(IF(MATCH(I237,#REF!,0)&gt;0,"Yes","No"),"No")</f>
        <v>No</v>
      </c>
      <c r="M237" s="10"/>
      <c r="N237" s="9" t="str">
        <f t="shared" si="7"/>
        <v>No</v>
      </c>
    </row>
    <row r="238" spans="1:14" ht="15.75" x14ac:dyDescent="0.25">
      <c r="A238" s="1" t="s">
        <v>1174</v>
      </c>
      <c r="B238" s="1" t="s">
        <v>1175</v>
      </c>
      <c r="C238" s="33">
        <v>451375</v>
      </c>
      <c r="D238" s="3" t="s">
        <v>1176</v>
      </c>
      <c r="E238" s="4" t="s">
        <v>35</v>
      </c>
      <c r="F238" s="5" t="s">
        <v>1177</v>
      </c>
      <c r="G238" s="5" t="s">
        <v>1178</v>
      </c>
      <c r="H238" s="6">
        <v>77575</v>
      </c>
      <c r="I238" s="18" t="s">
        <v>1178</v>
      </c>
      <c r="J238" s="7" t="str">
        <f t="shared" si="6"/>
        <v>No</v>
      </c>
      <c r="K238" s="8" t="str">
        <f>IFERROR(VLOOKUP('Criteria 3.1 (2(b))'!I238,'Licensed Psych Beds By County'!A$8:E$189,5),"No")</f>
        <v>No</v>
      </c>
      <c r="L238" s="9" t="str">
        <f>IFERROR(IF(MATCH(I238,#REF!,0)&gt;0,"Yes","No"),"No")</f>
        <v>No</v>
      </c>
      <c r="M238" s="10"/>
      <c r="N238" s="9" t="str">
        <f t="shared" si="7"/>
        <v>No</v>
      </c>
    </row>
    <row r="239" spans="1:14" ht="15.75" x14ac:dyDescent="0.25">
      <c r="A239" s="1" t="s">
        <v>1179</v>
      </c>
      <c r="B239" s="1" t="s">
        <v>1180</v>
      </c>
      <c r="C239" s="33">
        <v>451303</v>
      </c>
      <c r="D239" s="3" t="s">
        <v>1181</v>
      </c>
      <c r="E239" s="4" t="s">
        <v>35</v>
      </c>
      <c r="F239" s="5" t="s">
        <v>1182</v>
      </c>
      <c r="G239" s="5" t="s">
        <v>1183</v>
      </c>
      <c r="H239" s="6">
        <v>76642</v>
      </c>
      <c r="I239" s="18" t="s">
        <v>1184</v>
      </c>
      <c r="J239" s="7" t="str">
        <f t="shared" si="6"/>
        <v>No</v>
      </c>
      <c r="K239" s="8" t="str">
        <f>IFERROR(VLOOKUP('Criteria 3.1 (2(b))'!I239,'Licensed Psych Beds By County'!A$8:E$189,5),"No")</f>
        <v>No</v>
      </c>
      <c r="L239" s="9" t="str">
        <f>IFERROR(IF(MATCH(I239,#REF!,0)&gt;0,"Yes","No"),"No")</f>
        <v>No</v>
      </c>
      <c r="M239" s="10"/>
      <c r="N239" s="9" t="str">
        <f t="shared" si="7"/>
        <v>No</v>
      </c>
    </row>
    <row r="240" spans="1:14" ht="15.75" x14ac:dyDescent="0.25">
      <c r="A240" s="1" t="s">
        <v>1185</v>
      </c>
      <c r="B240" s="1">
        <v>1073183141</v>
      </c>
      <c r="C240" s="33">
        <v>450508</v>
      </c>
      <c r="D240" s="3" t="s">
        <v>1186</v>
      </c>
      <c r="E240" s="4" t="s">
        <v>35</v>
      </c>
      <c r="F240" s="5" t="s">
        <v>1187</v>
      </c>
      <c r="G240" s="5" t="s">
        <v>1188</v>
      </c>
      <c r="H240" s="6">
        <v>75961</v>
      </c>
      <c r="I240" s="18" t="s">
        <v>1188</v>
      </c>
      <c r="J240" s="7" t="str">
        <f t="shared" si="6"/>
        <v>No</v>
      </c>
      <c r="K240" s="8" t="str">
        <f>IFERROR(VLOOKUP('Criteria 3.1 (2(b))'!I240,'Licensed Psych Beds By County'!A$8:E$189,5),"No")</f>
        <v>Yes</v>
      </c>
      <c r="L240" s="9" t="str">
        <f>IFERROR(IF(MATCH(I240,#REF!,0)&gt;0,"Yes","No"),"No")</f>
        <v>No</v>
      </c>
      <c r="M240" s="10"/>
      <c r="N240" s="9" t="str">
        <f t="shared" si="7"/>
        <v>No</v>
      </c>
    </row>
    <row r="241" spans="1:14" ht="15.75" x14ac:dyDescent="0.25">
      <c r="A241" s="1" t="s">
        <v>1189</v>
      </c>
      <c r="B241" s="1" t="s">
        <v>1190</v>
      </c>
      <c r="C241" s="33">
        <v>451337</v>
      </c>
      <c r="D241" s="3" t="s">
        <v>1191</v>
      </c>
      <c r="E241" s="4" t="s">
        <v>35</v>
      </c>
      <c r="F241" s="5" t="s">
        <v>1192</v>
      </c>
      <c r="G241" s="5" t="s">
        <v>1193</v>
      </c>
      <c r="H241" s="6">
        <v>79241</v>
      </c>
      <c r="I241" s="18" t="s">
        <v>1194</v>
      </c>
      <c r="J241" s="7" t="str">
        <f t="shared" si="6"/>
        <v>No</v>
      </c>
      <c r="K241" s="8" t="str">
        <f>IFERROR(VLOOKUP('Criteria 3.1 (2(b))'!I241,'Licensed Psych Beds By County'!A$8:E$189,5),"No")</f>
        <v>No</v>
      </c>
      <c r="L241" s="9" t="str">
        <f>IFERROR(IF(MATCH(I241,#REF!,0)&gt;0,"Yes","No"),"No")</f>
        <v>No</v>
      </c>
      <c r="M241" s="10"/>
      <c r="N241" s="9" t="str">
        <f t="shared" si="7"/>
        <v>No</v>
      </c>
    </row>
    <row r="242" spans="1:14" ht="15.75" x14ac:dyDescent="0.25">
      <c r="A242" s="1" t="s">
        <v>1195</v>
      </c>
      <c r="B242" s="1" t="s">
        <v>1196</v>
      </c>
      <c r="C242" s="33">
        <v>450702</v>
      </c>
      <c r="D242" s="3" t="s">
        <v>1197</v>
      </c>
      <c r="E242" s="4" t="s">
        <v>17</v>
      </c>
      <c r="F242" s="5" t="s">
        <v>1198</v>
      </c>
      <c r="G242" s="5" t="s">
        <v>355</v>
      </c>
      <c r="H242" s="6">
        <v>75605</v>
      </c>
      <c r="I242" s="18" t="s">
        <v>356</v>
      </c>
      <c r="J242" s="7" t="str">
        <f t="shared" si="6"/>
        <v>No</v>
      </c>
      <c r="K242" s="8" t="str">
        <f>IFERROR(VLOOKUP('Criteria 3.1 (2(b))'!I242,'Licensed Psych Beds By County'!A$8:E$189,5),"No")</f>
        <v>Yes</v>
      </c>
      <c r="L242" s="9" t="str">
        <f>IFERROR(IF(MATCH(I242,#REF!,0)&gt;0,"Yes","No"),"No")</f>
        <v>No</v>
      </c>
      <c r="M242" s="10"/>
      <c r="N242" s="9" t="str">
        <f t="shared" si="7"/>
        <v>No</v>
      </c>
    </row>
    <row r="243" spans="1:14" ht="15.75" x14ac:dyDescent="0.25">
      <c r="A243" s="1" t="s">
        <v>1199</v>
      </c>
      <c r="B243" s="1" t="s">
        <v>1200</v>
      </c>
      <c r="C243" s="33">
        <v>450876</v>
      </c>
      <c r="D243" s="3" t="s">
        <v>1201</v>
      </c>
      <c r="E243" s="4" t="s">
        <v>17</v>
      </c>
      <c r="F243" s="5" t="s">
        <v>1202</v>
      </c>
      <c r="G243" s="5" t="s">
        <v>574</v>
      </c>
      <c r="H243" s="6">
        <v>79416</v>
      </c>
      <c r="I243" s="18" t="s">
        <v>574</v>
      </c>
      <c r="J243" s="7" t="str">
        <f t="shared" si="6"/>
        <v>No</v>
      </c>
      <c r="K243" s="8" t="str">
        <f>IFERROR(VLOOKUP('Criteria 3.1 (2(b))'!I243,'Licensed Psych Beds By County'!A$8:E$189,5),"No")</f>
        <v>Yes</v>
      </c>
      <c r="L243" s="9" t="str">
        <f>IFERROR(IF(MATCH(I243,#REF!,0)&gt;0,"Yes","No"),"No")</f>
        <v>No</v>
      </c>
      <c r="M243" s="10"/>
      <c r="N243" s="9" t="str">
        <f t="shared" si="7"/>
        <v>No</v>
      </c>
    </row>
    <row r="244" spans="1:14" ht="15.75" x14ac:dyDescent="0.25">
      <c r="A244" s="1" t="s">
        <v>1203</v>
      </c>
      <c r="B244" s="1" t="s">
        <v>1204</v>
      </c>
      <c r="C244" s="33">
        <v>450162</v>
      </c>
      <c r="D244" s="3" t="s">
        <v>1205</v>
      </c>
      <c r="E244" s="4" t="s">
        <v>17</v>
      </c>
      <c r="F244" s="5" t="s">
        <v>1206</v>
      </c>
      <c r="G244" s="5" t="s">
        <v>574</v>
      </c>
      <c r="H244" s="6">
        <v>79407</v>
      </c>
      <c r="I244" s="18" t="s">
        <v>574</v>
      </c>
      <c r="J244" s="7" t="str">
        <f t="shared" si="6"/>
        <v>No</v>
      </c>
      <c r="K244" s="8" t="str">
        <f>IFERROR(VLOOKUP('Criteria 3.1 (2(b))'!I244,'Licensed Psych Beds By County'!A$8:E$189,5),"No")</f>
        <v>Yes</v>
      </c>
      <c r="L244" s="9" t="str">
        <f>IFERROR(IF(MATCH(I244,#REF!,0)&gt;0,"Yes","No"),"No")</f>
        <v>No</v>
      </c>
      <c r="M244" s="10"/>
      <c r="N244" s="9" t="str">
        <f t="shared" si="7"/>
        <v>No</v>
      </c>
    </row>
    <row r="245" spans="1:14" ht="15.75" x14ac:dyDescent="0.25">
      <c r="A245" s="1" t="s">
        <v>1207</v>
      </c>
      <c r="B245" s="1" t="s">
        <v>1208</v>
      </c>
      <c r="C245" s="33">
        <v>451351</v>
      </c>
      <c r="D245" s="3" t="s">
        <v>1209</v>
      </c>
      <c r="E245" s="4" t="s">
        <v>35</v>
      </c>
      <c r="F245" s="5" t="s">
        <v>1210</v>
      </c>
      <c r="G245" s="5" t="s">
        <v>1211</v>
      </c>
      <c r="H245" s="6">
        <v>79373</v>
      </c>
      <c r="I245" s="18" t="s">
        <v>1212</v>
      </c>
      <c r="J245" s="7" t="str">
        <f t="shared" si="6"/>
        <v>No</v>
      </c>
      <c r="K245" s="8" t="str">
        <f>IFERROR(VLOOKUP('Criteria 3.1 (2(b))'!I245,'Licensed Psych Beds By County'!A$8:E$189,5),"No")</f>
        <v>No</v>
      </c>
      <c r="L245" s="9" t="str">
        <f>IFERROR(IF(MATCH(I245,#REF!,0)&gt;0,"Yes","No"),"No")</f>
        <v>No</v>
      </c>
      <c r="M245" s="10"/>
      <c r="N245" s="9" t="str">
        <f t="shared" si="7"/>
        <v>No</v>
      </c>
    </row>
    <row r="246" spans="1:14" ht="15.75" x14ac:dyDescent="0.25">
      <c r="A246" s="1" t="s">
        <v>1213</v>
      </c>
      <c r="B246" s="1" t="s">
        <v>1214</v>
      </c>
      <c r="C246" s="33">
        <v>451316</v>
      </c>
      <c r="D246" s="3" t="s">
        <v>1215</v>
      </c>
      <c r="E246" s="4" t="s">
        <v>35</v>
      </c>
      <c r="F246" s="5" t="s">
        <v>1216</v>
      </c>
      <c r="G246" s="5" t="s">
        <v>1217</v>
      </c>
      <c r="H246" s="6">
        <v>77864</v>
      </c>
      <c r="I246" s="18" t="s">
        <v>1218</v>
      </c>
      <c r="J246" s="7" t="str">
        <f t="shared" si="6"/>
        <v>No</v>
      </c>
      <c r="K246" s="8" t="str">
        <f>IFERROR(VLOOKUP('Criteria 3.1 (2(b))'!I246,'Licensed Psych Beds By County'!A$8:E$189,5),"No")</f>
        <v>No</v>
      </c>
      <c r="L246" s="9" t="str">
        <f>IFERROR(IF(MATCH(I246,#REF!,0)&gt;0,"Yes","No"),"No")</f>
        <v>No</v>
      </c>
      <c r="M246" s="10"/>
      <c r="N246" s="9" t="str">
        <f t="shared" si="7"/>
        <v>No</v>
      </c>
    </row>
    <row r="247" spans="1:14" ht="15.75" x14ac:dyDescent="0.25">
      <c r="A247" s="1" t="s">
        <v>1219</v>
      </c>
      <c r="B247" s="1" t="s">
        <v>1220</v>
      </c>
      <c r="C247" s="33">
        <v>451333</v>
      </c>
      <c r="D247" s="3" t="s">
        <v>1221</v>
      </c>
      <c r="E247" s="4" t="s">
        <v>35</v>
      </c>
      <c r="F247" s="5" t="s">
        <v>1222</v>
      </c>
      <c r="G247" s="5" t="s">
        <v>1223</v>
      </c>
      <c r="H247" s="6">
        <v>79782</v>
      </c>
      <c r="I247" s="18" t="s">
        <v>1224</v>
      </c>
      <c r="J247" s="7" t="str">
        <f t="shared" si="6"/>
        <v>No</v>
      </c>
      <c r="K247" s="8" t="str">
        <f>IFERROR(VLOOKUP('Criteria 3.1 (2(b))'!I247,'Licensed Psych Beds By County'!A$8:E$189,5),"No")</f>
        <v>No</v>
      </c>
      <c r="L247" s="9" t="str">
        <f>IFERROR(IF(MATCH(I247,#REF!,0)&gt;0,"Yes","No"),"No")</f>
        <v>No</v>
      </c>
      <c r="M247" s="10"/>
      <c r="N247" s="9" t="str">
        <f t="shared" si="7"/>
        <v>No</v>
      </c>
    </row>
    <row r="248" spans="1:14" ht="15.75" x14ac:dyDescent="0.25">
      <c r="A248" s="1" t="s">
        <v>1225</v>
      </c>
      <c r="B248" s="1" t="s">
        <v>1226</v>
      </c>
      <c r="C248" s="33">
        <v>450465</v>
      </c>
      <c r="D248" s="3" t="s">
        <v>1227</v>
      </c>
      <c r="E248" s="4" t="s">
        <v>35</v>
      </c>
      <c r="F248" s="5" t="s">
        <v>1228</v>
      </c>
      <c r="G248" s="5" t="s">
        <v>1229</v>
      </c>
      <c r="H248" s="6">
        <v>77414</v>
      </c>
      <c r="I248" s="18" t="s">
        <v>1230</v>
      </c>
      <c r="J248" s="7" t="str">
        <f t="shared" si="6"/>
        <v>No</v>
      </c>
      <c r="K248" s="8" t="str">
        <f>IFERROR(VLOOKUP('Criteria 3.1 (2(b))'!I248,'Licensed Psych Beds By County'!A$8:E$189,5),"No")</f>
        <v>Yes</v>
      </c>
      <c r="L248" s="9" t="str">
        <f>IFERROR(IF(MATCH(I248,#REF!,0)&gt;0,"Yes","No"),"No")</f>
        <v>No</v>
      </c>
      <c r="M248" s="10"/>
      <c r="N248" s="9" t="str">
        <f t="shared" si="7"/>
        <v>No</v>
      </c>
    </row>
    <row r="249" spans="1:14" ht="15.75" x14ac:dyDescent="0.25">
      <c r="A249" s="1" t="s">
        <v>1231</v>
      </c>
      <c r="B249" s="1" t="s">
        <v>1232</v>
      </c>
      <c r="C249" s="33">
        <v>670010</v>
      </c>
      <c r="D249" s="3" t="s">
        <v>1233</v>
      </c>
      <c r="E249" s="4" t="s">
        <v>17</v>
      </c>
      <c r="F249" s="5" t="s">
        <v>1234</v>
      </c>
      <c r="G249" s="5" t="s">
        <v>425</v>
      </c>
      <c r="H249" s="6">
        <v>76208</v>
      </c>
      <c r="I249" s="18" t="s">
        <v>425</v>
      </c>
      <c r="J249" s="7" t="str">
        <f t="shared" si="6"/>
        <v>No</v>
      </c>
      <c r="K249" s="8" t="str">
        <f>IFERROR(VLOOKUP('Criteria 3.1 (2(b))'!I249,'Licensed Psych Beds By County'!A$8:E$189,5),"No")</f>
        <v>Yes</v>
      </c>
      <c r="L249" s="9" t="str">
        <f>IFERROR(IF(MATCH(I249,#REF!,0)&gt;0,"Yes","No"),"No")</f>
        <v>No</v>
      </c>
      <c r="M249" s="10"/>
      <c r="N249" s="9" t="str">
        <f t="shared" si="7"/>
        <v>No</v>
      </c>
    </row>
    <row r="250" spans="1:14" ht="15.75" x14ac:dyDescent="0.25">
      <c r="A250" s="1" t="s">
        <v>1235</v>
      </c>
      <c r="B250" s="1" t="s">
        <v>1236</v>
      </c>
      <c r="C250" s="33">
        <v>451309</v>
      </c>
      <c r="D250" s="3" t="s">
        <v>1237</v>
      </c>
      <c r="E250" s="4" t="s">
        <v>35</v>
      </c>
      <c r="F250" s="5" t="s">
        <v>1238</v>
      </c>
      <c r="G250" s="5" t="s">
        <v>1239</v>
      </c>
      <c r="H250" s="6">
        <v>79752</v>
      </c>
      <c r="I250" s="18" t="s">
        <v>1240</v>
      </c>
      <c r="J250" s="7" t="str">
        <f t="shared" si="6"/>
        <v>No</v>
      </c>
      <c r="K250" s="8" t="str">
        <f>IFERROR(VLOOKUP('Criteria 3.1 (2(b))'!I250,'Licensed Psych Beds By County'!A$8:E$189,5),"No")</f>
        <v>No</v>
      </c>
      <c r="L250" s="9" t="str">
        <f>IFERROR(IF(MATCH(I250,#REF!,0)&gt;0,"Yes","No"),"No")</f>
        <v>No</v>
      </c>
      <c r="M250" s="10"/>
      <c r="N250" s="9" t="str">
        <f t="shared" si="7"/>
        <v>No</v>
      </c>
    </row>
    <row r="251" spans="1:14" ht="15.75" x14ac:dyDescent="0.25">
      <c r="A251" s="1" t="s">
        <v>1241</v>
      </c>
      <c r="B251" s="1" t="s">
        <v>1242</v>
      </c>
      <c r="C251" s="33">
        <v>450669</v>
      </c>
      <c r="D251" s="3" t="s">
        <v>1243</v>
      </c>
      <c r="E251" s="4" t="s">
        <v>17</v>
      </c>
      <c r="F251" s="5" t="s">
        <v>1244</v>
      </c>
      <c r="G251" s="5" t="s">
        <v>1245</v>
      </c>
      <c r="H251" s="6">
        <v>75057</v>
      </c>
      <c r="I251" s="18" t="s">
        <v>425</v>
      </c>
      <c r="J251" s="7" t="str">
        <f t="shared" si="6"/>
        <v>No</v>
      </c>
      <c r="K251" s="8" t="str">
        <f>IFERROR(VLOOKUP('Criteria 3.1 (2(b))'!I251,'Licensed Psych Beds By County'!A$8:E$189,5),"No")</f>
        <v>Yes</v>
      </c>
      <c r="L251" s="9" t="str">
        <f>IFERROR(IF(MATCH(I251,#REF!,0)&gt;0,"Yes","No"),"No")</f>
        <v>No</v>
      </c>
      <c r="M251" s="10"/>
      <c r="N251" s="9" t="str">
        <f t="shared" si="7"/>
        <v>No</v>
      </c>
    </row>
    <row r="252" spans="1:14" ht="15.75" x14ac:dyDescent="0.25">
      <c r="A252" s="1" t="s">
        <v>1246</v>
      </c>
      <c r="B252" s="1" t="s">
        <v>1247</v>
      </c>
      <c r="C252" s="33">
        <v>451330</v>
      </c>
      <c r="D252" s="3" t="s">
        <v>1248</v>
      </c>
      <c r="E252" s="4" t="s">
        <v>35</v>
      </c>
      <c r="F252" s="5" t="s">
        <v>1249</v>
      </c>
      <c r="G252" s="5" t="s">
        <v>1250</v>
      </c>
      <c r="H252" s="6">
        <v>78861</v>
      </c>
      <c r="I252" s="18" t="s">
        <v>1251</v>
      </c>
      <c r="J252" s="7" t="str">
        <f t="shared" si="6"/>
        <v>No</v>
      </c>
      <c r="K252" s="8" t="str">
        <f>IFERROR(VLOOKUP('Criteria 3.1 (2(b))'!I252,'Licensed Psych Beds By County'!A$8:E$189,5),"No")</f>
        <v>No</v>
      </c>
      <c r="L252" s="9" t="str">
        <f>IFERROR(IF(MATCH(I252,#REF!,0)&gt;0,"Yes","No"),"No")</f>
        <v>No</v>
      </c>
      <c r="M252" s="10"/>
      <c r="N252" s="9" t="str">
        <f t="shared" si="7"/>
        <v>No</v>
      </c>
    </row>
    <row r="253" spans="1:14" ht="15.75" x14ac:dyDescent="0.25">
      <c r="A253" s="1" t="s">
        <v>1252</v>
      </c>
      <c r="B253" s="1" t="s">
        <v>1253</v>
      </c>
      <c r="C253" s="33">
        <v>450184</v>
      </c>
      <c r="D253" s="3" t="s">
        <v>1254</v>
      </c>
      <c r="E253" s="4" t="s">
        <v>17</v>
      </c>
      <c r="F253" s="5" t="s">
        <v>1255</v>
      </c>
      <c r="G253" s="5" t="s">
        <v>19</v>
      </c>
      <c r="H253" s="6">
        <v>77008</v>
      </c>
      <c r="I253" s="18" t="s">
        <v>20</v>
      </c>
      <c r="J253" s="7" t="str">
        <f t="shared" si="6"/>
        <v>No</v>
      </c>
      <c r="K253" s="8" t="str">
        <f>IFERROR(VLOOKUP('Criteria 3.1 (2(b))'!I253,'Licensed Psych Beds By County'!A$8:E$189,5),"No")</f>
        <v>Yes</v>
      </c>
      <c r="L253" s="9" t="str">
        <f>IFERROR(IF(MATCH(I253,#REF!,0)&gt;0,"Yes","No"),"No")</f>
        <v>No</v>
      </c>
      <c r="M253" s="10"/>
      <c r="N253" s="9" t="str">
        <f t="shared" si="7"/>
        <v>No</v>
      </c>
    </row>
    <row r="254" spans="1:14" ht="15.75" x14ac:dyDescent="0.25">
      <c r="A254" s="1" t="s">
        <v>1256</v>
      </c>
      <c r="B254" s="1" t="s">
        <v>1257</v>
      </c>
      <c r="C254" s="33">
        <v>453025</v>
      </c>
      <c r="D254" s="3" t="s">
        <v>1258</v>
      </c>
      <c r="E254" s="4" t="s">
        <v>17</v>
      </c>
      <c r="F254" s="5" t="s">
        <v>1259</v>
      </c>
      <c r="G254" s="5" t="s">
        <v>19</v>
      </c>
      <c r="H254" s="6">
        <v>77030</v>
      </c>
      <c r="I254" s="18" t="s">
        <v>20</v>
      </c>
      <c r="J254" s="7" t="str">
        <f t="shared" si="6"/>
        <v>No</v>
      </c>
      <c r="K254" s="8" t="str">
        <f>IFERROR(VLOOKUP('Criteria 3.1 (2(b))'!I254,'Licensed Psych Beds By County'!A$8:E$189,5),"No")</f>
        <v>Yes</v>
      </c>
      <c r="L254" s="9" t="str">
        <f>IFERROR(IF(MATCH(I254,#REF!,0)&gt;0,"Yes","No"),"No")</f>
        <v>No</v>
      </c>
      <c r="M254" s="10"/>
      <c r="N254" s="9" t="str">
        <f t="shared" si="7"/>
        <v>No</v>
      </c>
    </row>
    <row r="255" spans="1:14" ht="15.75" x14ac:dyDescent="0.25">
      <c r="A255" s="1" t="s">
        <v>1260</v>
      </c>
      <c r="B255" s="1" t="s">
        <v>1261</v>
      </c>
      <c r="C255" s="33">
        <v>450848</v>
      </c>
      <c r="D255" s="3" t="s">
        <v>1262</v>
      </c>
      <c r="E255" s="4" t="s">
        <v>17</v>
      </c>
      <c r="F255" s="5" t="s">
        <v>1263</v>
      </c>
      <c r="G255" s="5" t="s">
        <v>42</v>
      </c>
      <c r="H255" s="6">
        <v>77479</v>
      </c>
      <c r="I255" s="18" t="s">
        <v>43</v>
      </c>
      <c r="J255" s="7" t="str">
        <f t="shared" si="6"/>
        <v>No</v>
      </c>
      <c r="K255" s="8" t="str">
        <f>IFERROR(VLOOKUP('Criteria 3.1 (2(b))'!I255,'Licensed Psych Beds By County'!A$8:E$189,5),"No")</f>
        <v>Yes</v>
      </c>
      <c r="L255" s="9" t="str">
        <f>IFERROR(IF(MATCH(I255,#REF!,0)&gt;0,"Yes","No"),"No")</f>
        <v>No</v>
      </c>
      <c r="M255" s="10"/>
      <c r="N255" s="9" t="str">
        <f t="shared" si="7"/>
        <v>No</v>
      </c>
    </row>
    <row r="256" spans="1:14" ht="15.75" x14ac:dyDescent="0.25">
      <c r="A256" s="1" t="s">
        <v>1264</v>
      </c>
      <c r="B256" s="1" t="s">
        <v>1265</v>
      </c>
      <c r="C256" s="33">
        <v>450068</v>
      </c>
      <c r="D256" s="3" t="s">
        <v>1266</v>
      </c>
      <c r="E256" s="4" t="s">
        <v>17</v>
      </c>
      <c r="F256" s="5" t="s">
        <v>1267</v>
      </c>
      <c r="G256" s="5" t="s">
        <v>19</v>
      </c>
      <c r="H256" s="6">
        <v>77030</v>
      </c>
      <c r="I256" s="18" t="s">
        <v>20</v>
      </c>
      <c r="J256" s="7" t="str">
        <f t="shared" si="6"/>
        <v>No</v>
      </c>
      <c r="K256" s="8" t="str">
        <f>IFERROR(VLOOKUP('Criteria 3.1 (2(b))'!I256,'Licensed Psych Beds By County'!A$8:E$189,5),"No")</f>
        <v>Yes</v>
      </c>
      <c r="L256" s="9" t="str">
        <f>IFERROR(IF(MATCH(I256,#REF!,0)&gt;0,"Yes","No"),"No")</f>
        <v>No</v>
      </c>
      <c r="M256" s="10"/>
      <c r="N256" s="9" t="str">
        <f t="shared" si="7"/>
        <v>No</v>
      </c>
    </row>
    <row r="257" spans="1:14" ht="15.75" x14ac:dyDescent="0.25">
      <c r="A257" s="1" t="s">
        <v>1268</v>
      </c>
      <c r="B257" s="1" t="s">
        <v>1269</v>
      </c>
      <c r="C257" s="33">
        <v>450847</v>
      </c>
      <c r="D257" s="3" t="s">
        <v>1270</v>
      </c>
      <c r="E257" s="4" t="s">
        <v>17</v>
      </c>
      <c r="F257" s="5" t="s">
        <v>1271</v>
      </c>
      <c r="G257" s="5" t="s">
        <v>728</v>
      </c>
      <c r="H257" s="6">
        <v>77494</v>
      </c>
      <c r="I257" s="18" t="s">
        <v>43</v>
      </c>
      <c r="J257" s="7" t="str">
        <f t="shared" si="6"/>
        <v>No</v>
      </c>
      <c r="K257" s="8" t="str">
        <f>IFERROR(VLOOKUP('Criteria 3.1 (2(b))'!I257,'Licensed Psych Beds By County'!A$8:E$189,5),"No")</f>
        <v>Yes</v>
      </c>
      <c r="L257" s="9" t="str">
        <f>IFERROR(IF(MATCH(I257,#REF!,0)&gt;0,"Yes","No"),"No")</f>
        <v>No</v>
      </c>
      <c r="M257" s="10"/>
      <c r="N257" s="9" t="str">
        <f t="shared" si="7"/>
        <v>No</v>
      </c>
    </row>
    <row r="258" spans="1:14" ht="15.75" x14ac:dyDescent="0.25">
      <c r="A258" s="1" t="s">
        <v>1272</v>
      </c>
      <c r="B258" s="1" t="s">
        <v>1273</v>
      </c>
      <c r="C258" s="33">
        <v>450610</v>
      </c>
      <c r="D258" s="3" t="s">
        <v>1274</v>
      </c>
      <c r="E258" s="4" t="s">
        <v>17</v>
      </c>
      <c r="F258" s="5" t="s">
        <v>1275</v>
      </c>
      <c r="G258" s="5" t="s">
        <v>19</v>
      </c>
      <c r="H258" s="6">
        <v>77024</v>
      </c>
      <c r="I258" s="18" t="s">
        <v>20</v>
      </c>
      <c r="J258" s="7" t="str">
        <f t="shared" si="6"/>
        <v>No</v>
      </c>
      <c r="K258" s="8" t="str">
        <f>IFERROR(VLOOKUP('Criteria 3.1 (2(b))'!I258,'Licensed Psych Beds By County'!A$8:E$189,5),"No")</f>
        <v>Yes</v>
      </c>
      <c r="L258" s="9" t="str">
        <f>IFERROR(IF(MATCH(I258,#REF!,0)&gt;0,"Yes","No"),"No")</f>
        <v>No</v>
      </c>
      <c r="M258" s="10"/>
      <c r="N258" s="9" t="str">
        <f t="shared" si="7"/>
        <v>No</v>
      </c>
    </row>
    <row r="259" spans="1:14" ht="15.75" x14ac:dyDescent="0.25">
      <c r="A259" s="1" t="s">
        <v>1276</v>
      </c>
      <c r="B259" s="1" t="s">
        <v>1277</v>
      </c>
      <c r="C259" s="33">
        <v>450684</v>
      </c>
      <c r="D259" s="3" t="s">
        <v>1278</v>
      </c>
      <c r="E259" s="4" t="s">
        <v>17</v>
      </c>
      <c r="F259" s="5" t="s">
        <v>1279</v>
      </c>
      <c r="G259" s="5" t="s">
        <v>746</v>
      </c>
      <c r="H259" s="6">
        <v>77338</v>
      </c>
      <c r="I259" s="18" t="s">
        <v>20</v>
      </c>
      <c r="J259" s="7" t="str">
        <f t="shared" si="6"/>
        <v>No</v>
      </c>
      <c r="K259" s="8" t="str">
        <f>IFERROR(VLOOKUP('Criteria 3.1 (2(b))'!I259,'Licensed Psych Beds By County'!A$8:E$189,5),"No")</f>
        <v>Yes</v>
      </c>
      <c r="L259" s="9" t="str">
        <f>IFERROR(IF(MATCH(I259,#REF!,0)&gt;0,"Yes","No"),"No")</f>
        <v>No</v>
      </c>
      <c r="M259" s="10"/>
      <c r="N259" s="9" t="str">
        <f t="shared" si="7"/>
        <v>No</v>
      </c>
    </row>
    <row r="260" spans="1:14" ht="15.75" x14ac:dyDescent="0.25">
      <c r="A260" s="1" t="s">
        <v>1280</v>
      </c>
      <c r="B260" s="1" t="s">
        <v>1281</v>
      </c>
      <c r="C260" s="33">
        <v>673038</v>
      </c>
      <c r="D260" s="3" t="s">
        <v>1282</v>
      </c>
      <c r="E260" s="4" t="s">
        <v>17</v>
      </c>
      <c r="F260" s="5" t="s">
        <v>1283</v>
      </c>
      <c r="G260" s="5" t="s">
        <v>728</v>
      </c>
      <c r="H260" s="6">
        <v>77450</v>
      </c>
      <c r="I260" s="18" t="s">
        <v>20</v>
      </c>
      <c r="J260" s="7" t="str">
        <f t="shared" si="6"/>
        <v>No</v>
      </c>
      <c r="K260" s="8" t="str">
        <f>IFERROR(VLOOKUP('Criteria 3.1 (2(b))'!I260,'Licensed Psych Beds By County'!A$8:E$189,5),"No")</f>
        <v>Yes</v>
      </c>
      <c r="L260" s="9" t="str">
        <f>IFERROR(IF(MATCH(I260,#REF!,0)&gt;0,"Yes","No"),"No")</f>
        <v>No</v>
      </c>
      <c r="M260" s="10"/>
      <c r="N260" s="9" t="str">
        <f t="shared" si="7"/>
        <v>No</v>
      </c>
    </row>
    <row r="261" spans="1:14" ht="15.75" x14ac:dyDescent="0.25">
      <c r="A261" s="1" t="s">
        <v>1284</v>
      </c>
      <c r="B261" s="1" t="s">
        <v>1285</v>
      </c>
      <c r="C261" s="33">
        <v>670005</v>
      </c>
      <c r="D261" s="3" t="s">
        <v>1286</v>
      </c>
      <c r="E261" s="4" t="s">
        <v>17</v>
      </c>
      <c r="F261" s="5" t="s">
        <v>1287</v>
      </c>
      <c r="G261" s="5" t="s">
        <v>1107</v>
      </c>
      <c r="H261" s="6">
        <v>77339</v>
      </c>
      <c r="I261" s="18" t="s">
        <v>20</v>
      </c>
      <c r="J261" s="7" t="str">
        <f t="shared" si="6"/>
        <v>No</v>
      </c>
      <c r="K261" s="8" t="str">
        <f>IFERROR(VLOOKUP('Criteria 3.1 (2(b))'!I261,'Licensed Psych Beds By County'!A$8:E$189,5),"No")</f>
        <v>Yes</v>
      </c>
      <c r="L261" s="9" t="str">
        <f>IFERROR(IF(MATCH(I261,#REF!,0)&gt;0,"Yes","No"),"No")</f>
        <v>No</v>
      </c>
      <c r="M261" s="10"/>
      <c r="N261" s="9" t="str">
        <f t="shared" si="7"/>
        <v>No</v>
      </c>
    </row>
    <row r="262" spans="1:14" ht="15.75" x14ac:dyDescent="0.25">
      <c r="A262" s="1" t="s">
        <v>1288</v>
      </c>
      <c r="B262" s="1" t="s">
        <v>1289</v>
      </c>
      <c r="C262" s="33">
        <v>450860</v>
      </c>
      <c r="D262" s="3" t="s">
        <v>1290</v>
      </c>
      <c r="E262" s="4" t="s">
        <v>17</v>
      </c>
      <c r="F262" s="5" t="s">
        <v>1291</v>
      </c>
      <c r="G262" s="5" t="s">
        <v>42</v>
      </c>
      <c r="H262" s="6">
        <v>77479</v>
      </c>
      <c r="I262" s="18" t="s">
        <v>43</v>
      </c>
      <c r="J262" s="7" t="str">
        <f t="shared" ref="J262:J325" si="8">IF(E262="CHILDRENS","Yes","No")</f>
        <v>No</v>
      </c>
      <c r="K262" s="8" t="str">
        <f>IFERROR(VLOOKUP('Criteria 3.1 (2(b))'!I262,'Licensed Psych Beds By County'!A$8:E$189,5),"No")</f>
        <v>Yes</v>
      </c>
      <c r="L262" s="9" t="str">
        <f>IFERROR(IF(MATCH(I262,#REF!,0)&gt;0,"Yes","No"),"No")</f>
        <v>No</v>
      </c>
      <c r="M262" s="10"/>
      <c r="N262" s="9" t="str">
        <f t="shared" ref="N262:N325" si="9">IF(AND(J262="Yes",K262="Yes",L262="Yes", M262="Yes"),"Yes","No")</f>
        <v>No</v>
      </c>
    </row>
    <row r="263" spans="1:14" ht="15.75" x14ac:dyDescent="0.25">
      <c r="A263" s="1" t="s">
        <v>1292</v>
      </c>
      <c r="B263" s="1" t="s">
        <v>1293</v>
      </c>
      <c r="C263" s="33">
        <v>450395</v>
      </c>
      <c r="D263" s="3" t="s">
        <v>1294</v>
      </c>
      <c r="E263" s="4" t="s">
        <v>35</v>
      </c>
      <c r="F263" s="5" t="s">
        <v>1295</v>
      </c>
      <c r="G263" s="5" t="s">
        <v>1296</v>
      </c>
      <c r="H263" s="6">
        <v>77351</v>
      </c>
      <c r="I263" s="18" t="s">
        <v>1297</v>
      </c>
      <c r="J263" s="7" t="str">
        <f t="shared" si="8"/>
        <v>No</v>
      </c>
      <c r="K263" s="8" t="str">
        <f>IFERROR(VLOOKUP('Criteria 3.1 (2(b))'!I263,'Licensed Psych Beds By County'!A$8:E$189,5),"No")</f>
        <v>No</v>
      </c>
      <c r="L263" s="9" t="str">
        <f>IFERROR(IF(MATCH(I263,#REF!,0)&gt;0,"Yes","No"),"No")</f>
        <v>No</v>
      </c>
      <c r="M263" s="10"/>
      <c r="N263" s="9" t="str">
        <f t="shared" si="9"/>
        <v>No</v>
      </c>
    </row>
    <row r="264" spans="1:14" ht="15.75" x14ac:dyDescent="0.25">
      <c r="A264" s="1" t="s">
        <v>1298</v>
      </c>
      <c r="B264" s="1" t="s">
        <v>1299</v>
      </c>
      <c r="C264" s="33">
        <v>451356</v>
      </c>
      <c r="D264" s="3" t="s">
        <v>1300</v>
      </c>
      <c r="E264" s="4" t="s">
        <v>35</v>
      </c>
      <c r="F264" s="5" t="s">
        <v>1301</v>
      </c>
      <c r="G264" s="5" t="s">
        <v>1302</v>
      </c>
      <c r="H264" s="6">
        <v>77979</v>
      </c>
      <c r="I264" s="18" t="s">
        <v>1303</v>
      </c>
      <c r="J264" s="7" t="str">
        <f t="shared" si="8"/>
        <v>No</v>
      </c>
      <c r="K264" s="8" t="str">
        <f>IFERROR(VLOOKUP('Criteria 3.1 (2(b))'!I264,'Licensed Psych Beds By County'!A$8:E$189,5),"No")</f>
        <v>No</v>
      </c>
      <c r="L264" s="9" t="str">
        <f>IFERROR(IF(MATCH(I264,#REF!,0)&gt;0,"Yes","No"),"No")</f>
        <v>No</v>
      </c>
      <c r="M264" s="10"/>
      <c r="N264" s="9" t="str">
        <f t="shared" si="9"/>
        <v>No</v>
      </c>
    </row>
    <row r="265" spans="1:14" ht="15.75" x14ac:dyDescent="0.25">
      <c r="A265" s="1" t="s">
        <v>1304</v>
      </c>
      <c r="B265" s="1" t="s">
        <v>1305</v>
      </c>
      <c r="C265" s="33">
        <v>450211</v>
      </c>
      <c r="D265" s="3" t="s">
        <v>1306</v>
      </c>
      <c r="E265" s="4" t="s">
        <v>35</v>
      </c>
      <c r="F265" s="5" t="s">
        <v>1307</v>
      </c>
      <c r="G265" s="5" t="s">
        <v>1308</v>
      </c>
      <c r="H265" s="6">
        <v>75904</v>
      </c>
      <c r="I265" s="18" t="s">
        <v>1309</v>
      </c>
      <c r="J265" s="7" t="str">
        <f t="shared" si="8"/>
        <v>No</v>
      </c>
      <c r="K265" s="8" t="str">
        <f>IFERROR(VLOOKUP('Criteria 3.1 (2(b))'!I265,'Licensed Psych Beds By County'!A$8:E$189,5),"No")</f>
        <v>No</v>
      </c>
      <c r="L265" s="9" t="str">
        <f>IFERROR(IF(MATCH(I265,#REF!,0)&gt;0,"Yes","No"),"No")</f>
        <v>No</v>
      </c>
      <c r="M265" s="10"/>
      <c r="N265" s="9" t="str">
        <f t="shared" si="9"/>
        <v>No</v>
      </c>
    </row>
    <row r="266" spans="1:14" ht="15.75" x14ac:dyDescent="0.25">
      <c r="A266" s="1" t="s">
        <v>1310</v>
      </c>
      <c r="B266" s="1" t="s">
        <v>1311</v>
      </c>
      <c r="C266" s="33">
        <v>451360</v>
      </c>
      <c r="D266" s="3" t="s">
        <v>1312</v>
      </c>
      <c r="E266" s="4" t="s">
        <v>35</v>
      </c>
      <c r="F266" s="5" t="s">
        <v>1313</v>
      </c>
      <c r="G266" s="5" t="s">
        <v>1314</v>
      </c>
      <c r="H266" s="6">
        <v>75972</v>
      </c>
      <c r="I266" s="18" t="s">
        <v>1314</v>
      </c>
      <c r="J266" s="7" t="str">
        <f t="shared" si="8"/>
        <v>No</v>
      </c>
      <c r="K266" s="8" t="str">
        <f>IFERROR(VLOOKUP('Criteria 3.1 (2(b))'!I266,'Licensed Psych Beds By County'!A$8:E$189,5),"No")</f>
        <v>No</v>
      </c>
      <c r="L266" s="9" t="str">
        <f>IFERROR(IF(MATCH(I266,#REF!,0)&gt;0,"Yes","No"),"No")</f>
        <v>No</v>
      </c>
      <c r="M266" s="10"/>
      <c r="N266" s="9" t="str">
        <f t="shared" si="9"/>
        <v>No</v>
      </c>
    </row>
    <row r="267" spans="1:14" ht="15.75" x14ac:dyDescent="0.25">
      <c r="A267" s="1" t="s">
        <v>1315</v>
      </c>
      <c r="B267" s="1" t="s">
        <v>1316</v>
      </c>
      <c r="C267" s="33">
        <v>452035</v>
      </c>
      <c r="D267" s="3" t="s">
        <v>1317</v>
      </c>
      <c r="E267" s="4" t="s">
        <v>17</v>
      </c>
      <c r="F267" s="5" t="s">
        <v>1318</v>
      </c>
      <c r="G267" s="5" t="s">
        <v>436</v>
      </c>
      <c r="H267" s="6">
        <v>79902</v>
      </c>
      <c r="I267" s="18" t="s">
        <v>436</v>
      </c>
      <c r="J267" s="7" t="str">
        <f t="shared" si="8"/>
        <v>No</v>
      </c>
      <c r="K267" s="8" t="str">
        <f>IFERROR(VLOOKUP('Criteria 3.1 (2(b))'!I267,'Licensed Psych Beds By County'!A$8:E$189,5),"No")</f>
        <v>Yes</v>
      </c>
      <c r="L267" s="9" t="str">
        <f>IFERROR(IF(MATCH(I267,#REF!,0)&gt;0,"Yes","No"),"No")</f>
        <v>No</v>
      </c>
      <c r="M267" s="10"/>
      <c r="N267" s="9" t="str">
        <f t="shared" si="9"/>
        <v>No</v>
      </c>
    </row>
    <row r="268" spans="1:14" ht="15.75" x14ac:dyDescent="0.25">
      <c r="A268" s="1" t="s">
        <v>1319</v>
      </c>
      <c r="B268" s="1" t="s">
        <v>1320</v>
      </c>
      <c r="C268" s="33">
        <v>452100</v>
      </c>
      <c r="D268" s="3" t="s">
        <v>1321</v>
      </c>
      <c r="E268" s="4" t="s">
        <v>17</v>
      </c>
      <c r="F268" s="5" t="s">
        <v>1322</v>
      </c>
      <c r="G268" s="5" t="s">
        <v>1323</v>
      </c>
      <c r="H268" s="6">
        <v>75149</v>
      </c>
      <c r="I268" s="18" t="s">
        <v>126</v>
      </c>
      <c r="J268" s="7" t="str">
        <f t="shared" si="8"/>
        <v>No</v>
      </c>
      <c r="K268" s="8" t="str">
        <f>IFERROR(VLOOKUP('Criteria 3.1 (2(b))'!I268,'Licensed Psych Beds By County'!A$8:E$189,5),"No")</f>
        <v>Yes</v>
      </c>
      <c r="L268" s="9" t="str">
        <f>IFERROR(IF(MATCH(I268,#REF!,0)&gt;0,"Yes","No"),"No")</f>
        <v>No</v>
      </c>
      <c r="M268" s="10"/>
      <c r="N268" s="9" t="str">
        <f t="shared" si="9"/>
        <v>No</v>
      </c>
    </row>
    <row r="269" spans="1:14" ht="15.75" x14ac:dyDescent="0.25">
      <c r="A269" s="1" t="s">
        <v>1324</v>
      </c>
      <c r="B269" s="1" t="s">
        <v>1325</v>
      </c>
      <c r="C269" s="33">
        <v>670122</v>
      </c>
      <c r="D269" s="3" t="s">
        <v>1326</v>
      </c>
      <c r="E269" s="4" t="s">
        <v>17</v>
      </c>
      <c r="F269" s="5" t="s">
        <v>1327</v>
      </c>
      <c r="G269" s="5" t="s">
        <v>1328</v>
      </c>
      <c r="H269" s="6">
        <v>77385</v>
      </c>
      <c r="I269" s="18" t="s">
        <v>77</v>
      </c>
      <c r="J269" s="7" t="str">
        <f t="shared" si="8"/>
        <v>No</v>
      </c>
      <c r="K269" s="8" t="str">
        <f>IFERROR(VLOOKUP('Criteria 3.1 (2(b))'!I269,'Licensed Psych Beds By County'!A$8:E$189,5),"No")</f>
        <v>No</v>
      </c>
      <c r="L269" s="9" t="str">
        <f>IFERROR(IF(MATCH(I269,#REF!,0)&gt;0,"Yes","No"),"No")</f>
        <v>No</v>
      </c>
      <c r="M269" s="10"/>
      <c r="N269" s="9" t="str">
        <f t="shared" si="9"/>
        <v>No</v>
      </c>
    </row>
    <row r="270" spans="1:14" ht="15.75" x14ac:dyDescent="0.25">
      <c r="A270" s="1" t="s">
        <v>1329</v>
      </c>
      <c r="B270" s="1" t="s">
        <v>1330</v>
      </c>
      <c r="C270" s="33">
        <v>670077</v>
      </c>
      <c r="D270" s="3" t="s">
        <v>1331</v>
      </c>
      <c r="E270" s="4" t="s">
        <v>17</v>
      </c>
      <c r="F270" s="5" t="s">
        <v>1332</v>
      </c>
      <c r="G270" s="5" t="s">
        <v>19</v>
      </c>
      <c r="H270" s="6">
        <v>77094</v>
      </c>
      <c r="I270" s="18" t="s">
        <v>20</v>
      </c>
      <c r="J270" s="7" t="str">
        <f t="shared" si="8"/>
        <v>No</v>
      </c>
      <c r="K270" s="8" t="str">
        <f>IFERROR(VLOOKUP('Criteria 3.1 (2(b))'!I270,'Licensed Psych Beds By County'!A$8:E$189,5),"No")</f>
        <v>Yes</v>
      </c>
      <c r="L270" s="9" t="str">
        <f>IFERROR(IF(MATCH(I270,#REF!,0)&gt;0,"Yes","No"),"No")</f>
        <v>No</v>
      </c>
      <c r="M270" s="10"/>
      <c r="N270" s="9" t="str">
        <f t="shared" si="9"/>
        <v>No</v>
      </c>
    </row>
    <row r="271" spans="1:14" ht="15.75" x14ac:dyDescent="0.25">
      <c r="A271" s="1" t="s">
        <v>1333</v>
      </c>
      <c r="B271" s="1" t="s">
        <v>1334</v>
      </c>
      <c r="C271" s="33">
        <v>450165</v>
      </c>
      <c r="D271" s="3" t="s">
        <v>1335</v>
      </c>
      <c r="E271" s="4" t="s">
        <v>35</v>
      </c>
      <c r="F271" s="5" t="s">
        <v>1336</v>
      </c>
      <c r="G271" s="5" t="s">
        <v>1337</v>
      </c>
      <c r="H271" s="6">
        <v>78026</v>
      </c>
      <c r="I271" s="18" t="s">
        <v>1338</v>
      </c>
      <c r="J271" s="7" t="str">
        <f t="shared" si="8"/>
        <v>No</v>
      </c>
      <c r="K271" s="8" t="str">
        <f>IFERROR(VLOOKUP('Criteria 3.1 (2(b))'!I271,'Licensed Psych Beds By County'!A$8:E$189,5),"No")</f>
        <v>No</v>
      </c>
      <c r="L271" s="9" t="str">
        <f>IFERROR(IF(MATCH(I271,#REF!,0)&gt;0,"Yes","No"),"No")</f>
        <v>No</v>
      </c>
      <c r="M271" s="10"/>
      <c r="N271" s="9" t="str">
        <f t="shared" si="9"/>
        <v>No</v>
      </c>
    </row>
    <row r="272" spans="1:14" ht="15.75" x14ac:dyDescent="0.25">
      <c r="A272" s="1" t="s">
        <v>1339</v>
      </c>
      <c r="B272" s="1" t="s">
        <v>1340</v>
      </c>
      <c r="C272" s="33">
        <v>670055</v>
      </c>
      <c r="D272" s="3" t="s">
        <v>1341</v>
      </c>
      <c r="E272" s="4" t="s">
        <v>17</v>
      </c>
      <c r="F272" s="5" t="s">
        <v>1342</v>
      </c>
      <c r="G272" s="5" t="s">
        <v>195</v>
      </c>
      <c r="H272" s="6">
        <v>78258</v>
      </c>
      <c r="I272" s="18" t="s">
        <v>196</v>
      </c>
      <c r="J272" s="7" t="str">
        <f t="shared" si="8"/>
        <v>No</v>
      </c>
      <c r="K272" s="8" t="str">
        <f>IFERROR(VLOOKUP('Criteria 3.1 (2(b))'!I272,'Licensed Psych Beds By County'!A$8:E$189,5),"No")</f>
        <v>Yes</v>
      </c>
      <c r="L272" s="9" t="str">
        <f>IFERROR(IF(MATCH(I272,#REF!,0)&gt;0,"Yes","No"),"No")</f>
        <v>No</v>
      </c>
      <c r="M272" s="10"/>
      <c r="N272" s="9" t="str">
        <f t="shared" si="9"/>
        <v>No</v>
      </c>
    </row>
    <row r="273" spans="1:14" ht="15.75" x14ac:dyDescent="0.25">
      <c r="A273" s="1" t="s">
        <v>1343</v>
      </c>
      <c r="B273" s="1" t="s">
        <v>1344</v>
      </c>
      <c r="C273" s="33">
        <v>450388</v>
      </c>
      <c r="D273" s="3" t="s">
        <v>1345</v>
      </c>
      <c r="E273" s="4" t="s">
        <v>17</v>
      </c>
      <c r="F273" s="5" t="s">
        <v>1346</v>
      </c>
      <c r="G273" s="5" t="s">
        <v>195</v>
      </c>
      <c r="H273" s="6">
        <v>78229</v>
      </c>
      <c r="I273" s="18" t="s">
        <v>196</v>
      </c>
      <c r="J273" s="7" t="str">
        <f t="shared" si="8"/>
        <v>No</v>
      </c>
      <c r="K273" s="8" t="str">
        <f>IFERROR(VLOOKUP('Criteria 3.1 (2(b))'!I273,'Licensed Psych Beds By County'!A$8:E$189,5),"No")</f>
        <v>Yes</v>
      </c>
      <c r="L273" s="9" t="str">
        <f>IFERROR(IF(MATCH(I273,#REF!,0)&gt;0,"Yes","No"),"No")</f>
        <v>No</v>
      </c>
      <c r="M273" s="10"/>
      <c r="N273" s="9" t="str">
        <f t="shared" si="9"/>
        <v>No</v>
      </c>
    </row>
    <row r="274" spans="1:14" ht="15.75" x14ac:dyDescent="0.25">
      <c r="A274" s="1" t="s">
        <v>1347</v>
      </c>
      <c r="B274" s="1" t="s">
        <v>1348</v>
      </c>
      <c r="C274" s="33">
        <v>450755</v>
      </c>
      <c r="D274" s="3" t="s">
        <v>1349</v>
      </c>
      <c r="E274" s="4" t="s">
        <v>35</v>
      </c>
      <c r="F274" s="5" t="s">
        <v>1350</v>
      </c>
      <c r="G274" s="5" t="s">
        <v>1351</v>
      </c>
      <c r="H274" s="6">
        <v>79336</v>
      </c>
      <c r="I274" s="18" t="s">
        <v>1352</v>
      </c>
      <c r="J274" s="7" t="str">
        <f t="shared" si="8"/>
        <v>No</v>
      </c>
      <c r="K274" s="8" t="str">
        <f>IFERROR(VLOOKUP('Criteria 3.1 (2(b))'!I274,'Licensed Psych Beds By County'!A$8:E$189,5),"No")</f>
        <v>No</v>
      </c>
      <c r="L274" s="9" t="str">
        <f>IFERROR(IF(MATCH(I274,#REF!,0)&gt;0,"Yes","No"),"No")</f>
        <v>No</v>
      </c>
      <c r="M274" s="10"/>
      <c r="N274" s="9" t="str">
        <f t="shared" si="9"/>
        <v>No</v>
      </c>
    </row>
    <row r="275" spans="1:14" ht="15.75" x14ac:dyDescent="0.25">
      <c r="A275" s="1" t="s">
        <v>1353</v>
      </c>
      <c r="B275" s="1" t="s">
        <v>1354</v>
      </c>
      <c r="C275" s="33">
        <v>450723</v>
      </c>
      <c r="D275" s="3" t="s">
        <v>1355</v>
      </c>
      <c r="E275" s="4" t="s">
        <v>17</v>
      </c>
      <c r="F275" s="5" t="s">
        <v>1356</v>
      </c>
      <c r="G275" s="5" t="s">
        <v>126</v>
      </c>
      <c r="H275" s="6">
        <v>75237</v>
      </c>
      <c r="I275" s="18" t="s">
        <v>126</v>
      </c>
      <c r="J275" s="7" t="str">
        <f t="shared" si="8"/>
        <v>No</v>
      </c>
      <c r="K275" s="8" t="str">
        <f>IFERROR(VLOOKUP('Criteria 3.1 (2(b))'!I275,'Licensed Psych Beds By County'!A$8:E$189,5),"No")</f>
        <v>Yes</v>
      </c>
      <c r="L275" s="9" t="str">
        <f>IFERROR(IF(MATCH(I275,#REF!,0)&gt;0,"Yes","No"),"No")</f>
        <v>No</v>
      </c>
      <c r="M275" s="10"/>
      <c r="N275" s="9" t="str">
        <f t="shared" si="9"/>
        <v>No</v>
      </c>
    </row>
    <row r="276" spans="1:14" ht="15.75" x14ac:dyDescent="0.25">
      <c r="A276" s="1" t="s">
        <v>1357</v>
      </c>
      <c r="B276" s="1" t="s">
        <v>1358</v>
      </c>
      <c r="C276" s="33">
        <v>670023</v>
      </c>
      <c r="D276" s="3" t="s">
        <v>1359</v>
      </c>
      <c r="E276" s="4" t="s">
        <v>17</v>
      </c>
      <c r="F276" s="5" t="s">
        <v>1360</v>
      </c>
      <c r="G276" s="5" t="s">
        <v>1361</v>
      </c>
      <c r="H276" s="6">
        <v>76063</v>
      </c>
      <c r="I276" s="18" t="s">
        <v>31</v>
      </c>
      <c r="J276" s="7" t="str">
        <f t="shared" si="8"/>
        <v>No</v>
      </c>
      <c r="K276" s="8" t="str">
        <f>IFERROR(VLOOKUP('Criteria 3.1 (2(b))'!I276,'Licensed Psych Beds By County'!A$8:E$189,5),"No")</f>
        <v>Yes</v>
      </c>
      <c r="L276" s="9" t="str">
        <f>IFERROR(IF(MATCH(I276,#REF!,0)&gt;0,"Yes","No"),"No")</f>
        <v>No</v>
      </c>
      <c r="M276" s="10"/>
      <c r="N276" s="9" t="str">
        <f t="shared" si="9"/>
        <v>No</v>
      </c>
    </row>
    <row r="277" spans="1:14" ht="15.75" x14ac:dyDescent="0.25">
      <c r="A277" s="1" t="s">
        <v>1362</v>
      </c>
      <c r="B277" s="1" t="s">
        <v>1363</v>
      </c>
      <c r="C277" s="33">
        <v>450539</v>
      </c>
      <c r="D277" s="3" t="s">
        <v>1364</v>
      </c>
      <c r="E277" s="4" t="s">
        <v>35</v>
      </c>
      <c r="F277" s="5" t="s">
        <v>1365</v>
      </c>
      <c r="G277" s="5" t="s">
        <v>1366</v>
      </c>
      <c r="H277" s="6">
        <v>79072</v>
      </c>
      <c r="I277" s="18" t="s">
        <v>1367</v>
      </c>
      <c r="J277" s="7" t="str">
        <f t="shared" si="8"/>
        <v>No</v>
      </c>
      <c r="K277" s="8" t="str">
        <f>IFERROR(VLOOKUP('Criteria 3.1 (2(b))'!I277,'Licensed Psych Beds By County'!A$8:E$189,5),"No")</f>
        <v>No</v>
      </c>
      <c r="L277" s="9" t="str">
        <f>IFERROR(IF(MATCH(I277,#REF!,0)&gt;0,"Yes","No"),"No")</f>
        <v>No</v>
      </c>
      <c r="M277" s="10"/>
      <c r="N277" s="9" t="str">
        <f t="shared" si="9"/>
        <v>No</v>
      </c>
    </row>
    <row r="278" spans="1:14" ht="15.75" x14ac:dyDescent="0.25">
      <c r="A278" s="1" t="s">
        <v>1368</v>
      </c>
      <c r="B278" s="1" t="s">
        <v>1369</v>
      </c>
      <c r="C278" s="33">
        <v>670300</v>
      </c>
      <c r="D278" s="3" t="s">
        <v>1370</v>
      </c>
      <c r="E278" s="4" t="s">
        <v>17</v>
      </c>
      <c r="F278" s="5" t="s">
        <v>1371</v>
      </c>
      <c r="G278" s="5" t="s">
        <v>1372</v>
      </c>
      <c r="H278" s="6" t="s">
        <v>1373</v>
      </c>
      <c r="I278" s="18" t="s">
        <v>172</v>
      </c>
      <c r="J278" s="7" t="str">
        <f t="shared" si="8"/>
        <v>No</v>
      </c>
      <c r="K278" s="8" t="str">
        <f>IFERROR(VLOOKUP('Criteria 3.1 (2(b))'!I278,'Licensed Psych Beds By County'!A$8:E$189,5),"No")</f>
        <v>No</v>
      </c>
      <c r="L278" s="9" t="str">
        <f>IFERROR(IF(MATCH(I278,#REF!,0)&gt;0,"Yes","No"),"No")</f>
        <v>No</v>
      </c>
      <c r="M278" s="10"/>
      <c r="N278" s="9" t="str">
        <f t="shared" si="9"/>
        <v>No</v>
      </c>
    </row>
    <row r="279" spans="1:14" ht="15.75" x14ac:dyDescent="0.25">
      <c r="A279" s="1" t="s">
        <v>1374</v>
      </c>
      <c r="B279" s="1" t="s">
        <v>1375</v>
      </c>
      <c r="C279" s="33">
        <v>670132</v>
      </c>
      <c r="D279" s="3" t="s">
        <v>1376</v>
      </c>
      <c r="E279" s="4" t="s">
        <v>17</v>
      </c>
      <c r="F279" s="5" t="s">
        <v>1377</v>
      </c>
      <c r="G279" s="5" t="s">
        <v>1378</v>
      </c>
      <c r="H279" s="6">
        <v>76092</v>
      </c>
      <c r="I279" s="18" t="s">
        <v>31</v>
      </c>
      <c r="J279" s="7" t="str">
        <f t="shared" si="8"/>
        <v>No</v>
      </c>
      <c r="K279" s="8" t="str">
        <f>IFERROR(VLOOKUP('Criteria 3.1 (2(b))'!I279,'Licensed Psych Beds By County'!A$8:E$189,5),"No")</f>
        <v>Yes</v>
      </c>
      <c r="L279" s="9" t="str">
        <f>IFERROR(IF(MATCH(I279,#REF!,0)&gt;0,"Yes","No"),"No")</f>
        <v>No</v>
      </c>
      <c r="M279" s="10"/>
      <c r="N279" s="9" t="str">
        <f t="shared" si="9"/>
        <v>No</v>
      </c>
    </row>
    <row r="280" spans="1:14" ht="15.75" x14ac:dyDescent="0.25">
      <c r="A280" s="1" t="s">
        <v>1379</v>
      </c>
      <c r="B280" s="1" t="s">
        <v>1380</v>
      </c>
      <c r="C280" s="33">
        <v>450051</v>
      </c>
      <c r="D280" s="3" t="s">
        <v>1381</v>
      </c>
      <c r="E280" s="4" t="s">
        <v>17</v>
      </c>
      <c r="F280" s="5" t="s">
        <v>1382</v>
      </c>
      <c r="G280" s="5" t="s">
        <v>126</v>
      </c>
      <c r="H280" s="6">
        <v>75203</v>
      </c>
      <c r="I280" s="18" t="s">
        <v>126</v>
      </c>
      <c r="J280" s="7" t="str">
        <f t="shared" si="8"/>
        <v>No</v>
      </c>
      <c r="K280" s="8" t="str">
        <f>IFERROR(VLOOKUP('Criteria 3.1 (2(b))'!I280,'Licensed Psych Beds By County'!A$8:E$189,5),"No")</f>
        <v>Yes</v>
      </c>
      <c r="L280" s="9" t="str">
        <f>IFERROR(IF(MATCH(I280,#REF!,0)&gt;0,"Yes","No"),"No")</f>
        <v>No</v>
      </c>
      <c r="M280" s="10"/>
      <c r="N280" s="9" t="str">
        <f t="shared" si="9"/>
        <v>No</v>
      </c>
    </row>
    <row r="281" spans="1:14" ht="15.75" x14ac:dyDescent="0.25">
      <c r="A281" s="1" t="s">
        <v>1383</v>
      </c>
      <c r="B281" s="1" t="s">
        <v>1384</v>
      </c>
      <c r="C281" s="33">
        <v>450537</v>
      </c>
      <c r="D281" s="3" t="s">
        <v>1385</v>
      </c>
      <c r="E281" s="4" t="s">
        <v>17</v>
      </c>
      <c r="F281" s="5" t="s">
        <v>1386</v>
      </c>
      <c r="G281" s="5" t="s">
        <v>960</v>
      </c>
      <c r="H281" s="6">
        <v>75082</v>
      </c>
      <c r="I281" s="18" t="s">
        <v>126</v>
      </c>
      <c r="J281" s="7" t="str">
        <f t="shared" si="8"/>
        <v>No</v>
      </c>
      <c r="K281" s="8" t="str">
        <f>IFERROR(VLOOKUP('Criteria 3.1 (2(b))'!I281,'Licensed Psych Beds By County'!A$8:E$189,5),"No")</f>
        <v>Yes</v>
      </c>
      <c r="L281" s="9" t="str">
        <f>IFERROR(IF(MATCH(I281,#REF!,0)&gt;0,"Yes","No"),"No")</f>
        <v>No</v>
      </c>
      <c r="M281" s="10"/>
      <c r="N281" s="9" t="str">
        <f t="shared" si="9"/>
        <v>No</v>
      </c>
    </row>
    <row r="282" spans="1:14" ht="15.75" x14ac:dyDescent="0.25">
      <c r="A282" s="1" t="s">
        <v>1387</v>
      </c>
      <c r="B282" s="1" t="s">
        <v>1388</v>
      </c>
      <c r="C282" s="33">
        <v>670069</v>
      </c>
      <c r="D282" s="3" t="s">
        <v>1389</v>
      </c>
      <c r="E282" s="4" t="s">
        <v>17</v>
      </c>
      <c r="F282" s="5" t="s">
        <v>1390</v>
      </c>
      <c r="G282" s="5" t="s">
        <v>137</v>
      </c>
      <c r="H282" s="6">
        <v>75070</v>
      </c>
      <c r="I282" s="18" t="s">
        <v>132</v>
      </c>
      <c r="J282" s="7" t="str">
        <f t="shared" si="8"/>
        <v>No</v>
      </c>
      <c r="K282" s="8" t="str">
        <f>IFERROR(VLOOKUP('Criteria 3.1 (2(b))'!I282,'Licensed Psych Beds By County'!A$8:E$189,5),"No")</f>
        <v>Yes</v>
      </c>
      <c r="L282" s="9" t="str">
        <f>IFERROR(IF(MATCH(I282,#REF!,0)&gt;0,"Yes","No"),"No")</f>
        <v>No</v>
      </c>
      <c r="M282" s="10"/>
      <c r="N282" s="9" t="str">
        <f t="shared" si="9"/>
        <v>No</v>
      </c>
    </row>
    <row r="283" spans="1:14" ht="15.75" x14ac:dyDescent="0.25">
      <c r="A283" s="1" t="s">
        <v>1391</v>
      </c>
      <c r="B283" s="1" t="s">
        <v>1392</v>
      </c>
      <c r="C283" s="33">
        <v>450820</v>
      </c>
      <c r="D283" s="3" t="s">
        <v>1393</v>
      </c>
      <c r="E283" s="4" t="s">
        <v>17</v>
      </c>
      <c r="F283" s="5" t="s">
        <v>1394</v>
      </c>
      <c r="G283" s="5" t="s">
        <v>42</v>
      </c>
      <c r="H283" s="6">
        <v>77479</v>
      </c>
      <c r="I283" s="18" t="s">
        <v>43</v>
      </c>
      <c r="J283" s="7" t="str">
        <f t="shared" si="8"/>
        <v>No</v>
      </c>
      <c r="K283" s="8" t="str">
        <f>IFERROR(VLOOKUP('Criteria 3.1 (2(b))'!I283,'Licensed Psych Beds By County'!A$8:E$189,5),"No")</f>
        <v>Yes</v>
      </c>
      <c r="L283" s="9" t="str">
        <f>IFERROR(IF(MATCH(I283,#REF!,0)&gt;0,"Yes","No"),"No")</f>
        <v>No</v>
      </c>
      <c r="M283" s="10"/>
      <c r="N283" s="9" t="str">
        <f t="shared" si="9"/>
        <v>No</v>
      </c>
    </row>
    <row r="284" spans="1:14" ht="15.75" x14ac:dyDescent="0.25">
      <c r="A284" s="1" t="s">
        <v>1395</v>
      </c>
      <c r="B284" s="1" t="s">
        <v>1396</v>
      </c>
      <c r="C284" s="33">
        <v>450844</v>
      </c>
      <c r="D284" s="3" t="s">
        <v>1397</v>
      </c>
      <c r="E284" s="4" t="s">
        <v>17</v>
      </c>
      <c r="F284" s="5" t="s">
        <v>1398</v>
      </c>
      <c r="G284" s="5" t="s">
        <v>19</v>
      </c>
      <c r="H284" s="6">
        <v>77070</v>
      </c>
      <c r="I284" s="18" t="s">
        <v>20</v>
      </c>
      <c r="J284" s="7" t="str">
        <f t="shared" si="8"/>
        <v>No</v>
      </c>
      <c r="K284" s="8" t="str">
        <f>IFERROR(VLOOKUP('Criteria 3.1 (2(b))'!I284,'Licensed Psych Beds By County'!A$8:E$189,5),"No")</f>
        <v>Yes</v>
      </c>
      <c r="L284" s="9" t="str">
        <f>IFERROR(IF(MATCH(I284,#REF!,0)&gt;0,"Yes","No"),"No")</f>
        <v>No</v>
      </c>
      <c r="M284" s="10"/>
      <c r="N284" s="9" t="str">
        <f t="shared" si="9"/>
        <v>No</v>
      </c>
    </row>
    <row r="285" spans="1:14" ht="15.75" x14ac:dyDescent="0.25">
      <c r="A285" s="1" t="s">
        <v>1399</v>
      </c>
      <c r="B285" s="1" t="s">
        <v>1400</v>
      </c>
      <c r="C285" s="33">
        <v>453306</v>
      </c>
      <c r="D285" s="3" t="s">
        <v>1401</v>
      </c>
      <c r="E285" s="4" t="s">
        <v>333</v>
      </c>
      <c r="F285" s="5" t="s">
        <v>1402</v>
      </c>
      <c r="G285" s="5" t="s">
        <v>574</v>
      </c>
      <c r="H285" s="6">
        <v>79410</v>
      </c>
      <c r="I285" s="18" t="s">
        <v>574</v>
      </c>
      <c r="J285" s="7" t="str">
        <f t="shared" si="8"/>
        <v>Yes</v>
      </c>
      <c r="K285" s="8" t="str">
        <f>IFERROR(VLOOKUP('Criteria 3.1 (2(b))'!I285,'Licensed Psych Beds By County'!A$8:E$189,5),"No")</f>
        <v>Yes</v>
      </c>
      <c r="L285" s="9" t="str">
        <f>IFERROR(IF(MATCH(I285,#REF!,0)&gt;0,"Yes","No"),"No")</f>
        <v>No</v>
      </c>
      <c r="M285" s="10" t="s">
        <v>5277</v>
      </c>
      <c r="N285" s="9" t="str">
        <f t="shared" si="9"/>
        <v>No</v>
      </c>
    </row>
    <row r="286" spans="1:14" ht="15.75" x14ac:dyDescent="0.25">
      <c r="A286" s="1" t="s">
        <v>1403</v>
      </c>
      <c r="B286" s="1" t="s">
        <v>1404</v>
      </c>
      <c r="C286" s="33">
        <v>450152</v>
      </c>
      <c r="D286" s="3" t="s">
        <v>1405</v>
      </c>
      <c r="E286" s="4" t="s">
        <v>17</v>
      </c>
      <c r="F286" s="5" t="s">
        <v>1406</v>
      </c>
      <c r="G286" s="5" t="s">
        <v>1407</v>
      </c>
      <c r="H286" s="6">
        <v>76549</v>
      </c>
      <c r="I286" s="18" t="s">
        <v>762</v>
      </c>
      <c r="J286" s="7" t="str">
        <f t="shared" si="8"/>
        <v>No</v>
      </c>
      <c r="K286" s="8" t="str">
        <f>IFERROR(VLOOKUP('Criteria 3.1 (2(b))'!I286,'Licensed Psych Beds By County'!A$8:E$189,5),"No")</f>
        <v>No</v>
      </c>
      <c r="L286" s="9" t="str">
        <f>IFERROR(IF(MATCH(I286,#REF!,0)&gt;0,"Yes","No"),"No")</f>
        <v>No</v>
      </c>
      <c r="M286" s="10"/>
      <c r="N286" s="9" t="str">
        <f t="shared" si="9"/>
        <v>No</v>
      </c>
    </row>
    <row r="287" spans="1:14" ht="15.75" x14ac:dyDescent="0.25">
      <c r="A287" s="1" t="s">
        <v>1408</v>
      </c>
      <c r="B287" s="1" t="s">
        <v>1409</v>
      </c>
      <c r="C287" s="33">
        <v>451323</v>
      </c>
      <c r="D287" s="3" t="s">
        <v>1410</v>
      </c>
      <c r="E287" s="4" t="s">
        <v>35</v>
      </c>
      <c r="F287" s="5" t="s">
        <v>1411</v>
      </c>
      <c r="G287" s="5" t="s">
        <v>1412</v>
      </c>
      <c r="H287" s="6">
        <v>76550</v>
      </c>
      <c r="I287" s="18" t="s">
        <v>1412</v>
      </c>
      <c r="J287" s="7" t="str">
        <f t="shared" si="8"/>
        <v>No</v>
      </c>
      <c r="K287" s="8" t="str">
        <f>IFERROR(VLOOKUP('Criteria 3.1 (2(b))'!I287,'Licensed Psych Beds By County'!A$8:E$189,5),"No")</f>
        <v>No</v>
      </c>
      <c r="L287" s="9" t="str">
        <f>IFERROR(IF(MATCH(I287,#REF!,0)&gt;0,"Yes","No"),"No")</f>
        <v>No</v>
      </c>
      <c r="M287" s="10"/>
      <c r="N287" s="9" t="str">
        <f t="shared" si="9"/>
        <v>No</v>
      </c>
    </row>
    <row r="288" spans="1:14" ht="15.75" x14ac:dyDescent="0.25">
      <c r="A288" s="1" t="s">
        <v>1413</v>
      </c>
      <c r="B288" s="1" t="s">
        <v>1414</v>
      </c>
      <c r="C288" s="33">
        <v>670058</v>
      </c>
      <c r="D288" s="3" t="s">
        <v>1415</v>
      </c>
      <c r="E288" s="4" t="s">
        <v>17</v>
      </c>
      <c r="F288" s="5" t="s">
        <v>1416</v>
      </c>
      <c r="G288" s="5" t="s">
        <v>42</v>
      </c>
      <c r="H288" s="6">
        <v>77479</v>
      </c>
      <c r="I288" s="18" t="s">
        <v>43</v>
      </c>
      <c r="J288" s="7" t="str">
        <f t="shared" si="8"/>
        <v>No</v>
      </c>
      <c r="K288" s="8" t="str">
        <f>IFERROR(VLOOKUP('Criteria 3.1 (2(b))'!I288,'Licensed Psych Beds By County'!A$8:E$189,5),"No")</f>
        <v>Yes</v>
      </c>
      <c r="L288" s="9" t="str">
        <f>IFERROR(IF(MATCH(I288,#REF!,0)&gt;0,"Yes","No"),"No")</f>
        <v>No</v>
      </c>
      <c r="M288" s="10"/>
      <c r="N288" s="9" t="str">
        <f t="shared" si="9"/>
        <v>No</v>
      </c>
    </row>
    <row r="289" spans="1:14" ht="15.75" x14ac:dyDescent="0.25">
      <c r="A289" s="1" t="s">
        <v>1417</v>
      </c>
      <c r="B289" s="1" t="s">
        <v>1418</v>
      </c>
      <c r="C289" s="33">
        <v>451396</v>
      </c>
      <c r="D289" s="3" t="s">
        <v>1419</v>
      </c>
      <c r="E289" s="4" t="s">
        <v>35</v>
      </c>
      <c r="F289" s="5" t="s">
        <v>1420</v>
      </c>
      <c r="G289" s="5" t="s">
        <v>1421</v>
      </c>
      <c r="H289" s="6">
        <v>78643</v>
      </c>
      <c r="I289" s="18" t="s">
        <v>1421</v>
      </c>
      <c r="J289" s="7" t="str">
        <f t="shared" si="8"/>
        <v>No</v>
      </c>
      <c r="K289" s="8" t="str">
        <f>IFERROR(VLOOKUP('Criteria 3.1 (2(b))'!I289,'Licensed Psych Beds By County'!A$8:E$189,5),"No")</f>
        <v>No</v>
      </c>
      <c r="L289" s="9" t="str">
        <f>IFERROR(IF(MATCH(I289,#REF!,0)&gt;0,"Yes","No"),"No")</f>
        <v>No</v>
      </c>
      <c r="M289" s="10"/>
      <c r="N289" s="9" t="str">
        <f t="shared" si="9"/>
        <v>No</v>
      </c>
    </row>
    <row r="290" spans="1:14" ht="15.75" x14ac:dyDescent="0.25">
      <c r="A290" s="1" t="s">
        <v>1422</v>
      </c>
      <c r="B290" s="1" t="s">
        <v>1423</v>
      </c>
      <c r="C290" s="33">
        <v>452083</v>
      </c>
      <c r="D290" s="3" t="s">
        <v>1424</v>
      </c>
      <c r="E290" s="4" t="s">
        <v>17</v>
      </c>
      <c r="F290" s="5" t="s">
        <v>1425</v>
      </c>
      <c r="G290" s="5" t="s">
        <v>1426</v>
      </c>
      <c r="H290" s="6">
        <v>77627</v>
      </c>
      <c r="I290" s="18" t="s">
        <v>104</v>
      </c>
      <c r="J290" s="7" t="str">
        <f t="shared" si="8"/>
        <v>No</v>
      </c>
      <c r="K290" s="8" t="str">
        <f>IFERROR(VLOOKUP('Criteria 3.1 (2(b))'!I290,'Licensed Psych Beds By County'!A$8:E$189,5),"No")</f>
        <v>No</v>
      </c>
      <c r="L290" s="9" t="str">
        <f>IFERROR(IF(MATCH(I290,#REF!,0)&gt;0,"Yes","No"),"No")</f>
        <v>No</v>
      </c>
      <c r="M290" s="10"/>
      <c r="N290" s="9" t="str">
        <f t="shared" si="9"/>
        <v>No</v>
      </c>
    </row>
    <row r="291" spans="1:14" ht="15.75" x14ac:dyDescent="0.25">
      <c r="A291" s="1" t="s">
        <v>1427</v>
      </c>
      <c r="B291" s="1" t="s">
        <v>1428</v>
      </c>
      <c r="C291" s="33">
        <v>450133</v>
      </c>
      <c r="D291" s="3" t="s">
        <v>1429</v>
      </c>
      <c r="E291" s="4" t="s">
        <v>17</v>
      </c>
      <c r="F291" s="5" t="s">
        <v>1430</v>
      </c>
      <c r="G291" s="5" t="s">
        <v>528</v>
      </c>
      <c r="H291" s="6">
        <v>79701</v>
      </c>
      <c r="I291" s="18" t="s">
        <v>528</v>
      </c>
      <c r="J291" s="7" t="str">
        <f t="shared" si="8"/>
        <v>No</v>
      </c>
      <c r="K291" s="8" t="str">
        <f>IFERROR(VLOOKUP('Criteria 3.1 (2(b))'!I291,'Licensed Psych Beds By County'!A$8:E$189,5),"No")</f>
        <v>Yes</v>
      </c>
      <c r="L291" s="9" t="str">
        <f>IFERROR(IF(MATCH(I291,#REF!,0)&gt;0,"Yes","No"),"No")</f>
        <v>No</v>
      </c>
      <c r="M291" s="10"/>
      <c r="N291" s="9" t="str">
        <f t="shared" si="9"/>
        <v>No</v>
      </c>
    </row>
    <row r="292" spans="1:14" ht="15.75" x14ac:dyDescent="0.25">
      <c r="A292" s="1" t="s">
        <v>1431</v>
      </c>
      <c r="B292" s="1" t="s">
        <v>1432</v>
      </c>
      <c r="C292" s="33">
        <v>450176</v>
      </c>
      <c r="D292" s="3" t="s">
        <v>1433</v>
      </c>
      <c r="E292" s="4" t="s">
        <v>17</v>
      </c>
      <c r="F292" s="5" t="s">
        <v>1434</v>
      </c>
      <c r="G292" s="5" t="s">
        <v>1435</v>
      </c>
      <c r="H292" s="6">
        <v>78572</v>
      </c>
      <c r="I292" s="18" t="s">
        <v>325</v>
      </c>
      <c r="J292" s="7" t="str">
        <f t="shared" si="8"/>
        <v>No</v>
      </c>
      <c r="K292" s="8" t="str">
        <f>IFERROR(VLOOKUP('Criteria 3.1 (2(b))'!I292,'Licensed Psych Beds By County'!A$8:E$189,5),"No")</f>
        <v>Yes</v>
      </c>
      <c r="L292" s="9" t="str">
        <f>IFERROR(IF(MATCH(I292,#REF!,0)&gt;0,"Yes","No"),"No")</f>
        <v>No</v>
      </c>
      <c r="M292" s="10"/>
      <c r="N292" s="9" t="str">
        <f t="shared" si="9"/>
        <v>No</v>
      </c>
    </row>
    <row r="293" spans="1:14" ht="15.75" x14ac:dyDescent="0.25">
      <c r="A293" s="1" t="s">
        <v>1436</v>
      </c>
      <c r="B293" s="1" t="s">
        <v>1437</v>
      </c>
      <c r="C293" s="33">
        <v>451342</v>
      </c>
      <c r="D293" s="3" t="s">
        <v>1438</v>
      </c>
      <c r="E293" s="4" t="s">
        <v>35</v>
      </c>
      <c r="F293" s="5" t="s">
        <v>1439</v>
      </c>
      <c r="G293" s="5" t="s">
        <v>1440</v>
      </c>
      <c r="H293" s="6">
        <v>79512</v>
      </c>
      <c r="I293" s="18" t="s">
        <v>1441</v>
      </c>
      <c r="J293" s="7" t="str">
        <f t="shared" si="8"/>
        <v>No</v>
      </c>
      <c r="K293" s="8" t="str">
        <f>IFERROR(VLOOKUP('Criteria 3.1 (2(b))'!I293,'Licensed Psych Beds By County'!A$8:E$189,5),"No")</f>
        <v>No</v>
      </c>
      <c r="L293" s="9" t="str">
        <f>IFERROR(IF(MATCH(I293,#REF!,0)&gt;0,"Yes","No"),"No")</f>
        <v>No</v>
      </c>
      <c r="M293" s="10"/>
      <c r="N293" s="9" t="str">
        <f t="shared" si="9"/>
        <v>No</v>
      </c>
    </row>
    <row r="294" spans="1:14" ht="15.75" x14ac:dyDescent="0.25">
      <c r="A294" s="1" t="s">
        <v>1442</v>
      </c>
      <c r="B294" s="1" t="s">
        <v>1443</v>
      </c>
      <c r="C294" s="33">
        <v>451386</v>
      </c>
      <c r="D294" s="3" t="s">
        <v>1444</v>
      </c>
      <c r="E294" s="4" t="s">
        <v>35</v>
      </c>
      <c r="F294" s="5" t="s">
        <v>1445</v>
      </c>
      <c r="G294" s="5" t="s">
        <v>1446</v>
      </c>
      <c r="H294" s="6">
        <v>79029</v>
      </c>
      <c r="I294" s="18" t="s">
        <v>1447</v>
      </c>
      <c r="J294" s="7" t="str">
        <f t="shared" si="8"/>
        <v>No</v>
      </c>
      <c r="K294" s="8" t="str">
        <f>IFERROR(VLOOKUP('Criteria 3.1 (2(b))'!I294,'Licensed Psych Beds By County'!A$8:E$189,5),"No")</f>
        <v>No</v>
      </c>
      <c r="L294" s="9" t="str">
        <f>IFERROR(IF(MATCH(I294,#REF!,0)&gt;0,"Yes","No"),"No")</f>
        <v>No</v>
      </c>
      <c r="M294" s="10"/>
      <c r="N294" s="9" t="str">
        <f t="shared" si="9"/>
        <v>No</v>
      </c>
    </row>
    <row r="295" spans="1:14" ht="15.75" x14ac:dyDescent="0.25">
      <c r="A295" s="1" t="s">
        <v>1448</v>
      </c>
      <c r="B295" s="1" t="s">
        <v>1449</v>
      </c>
      <c r="C295" s="33">
        <v>451319</v>
      </c>
      <c r="D295" s="3" t="s">
        <v>1450</v>
      </c>
      <c r="E295" s="4" t="s">
        <v>35</v>
      </c>
      <c r="F295" s="5" t="s">
        <v>1451</v>
      </c>
      <c r="G295" s="5" t="s">
        <v>1079</v>
      </c>
      <c r="H295" s="6">
        <v>75766</v>
      </c>
      <c r="I295" s="18" t="s">
        <v>1080</v>
      </c>
      <c r="J295" s="7" t="str">
        <f t="shared" si="8"/>
        <v>No</v>
      </c>
      <c r="K295" s="8" t="str">
        <f>IFERROR(VLOOKUP('Criteria 3.1 (2(b))'!I295,'Licensed Psych Beds By County'!A$8:E$189,5),"No")</f>
        <v>No</v>
      </c>
      <c r="L295" s="9" t="str">
        <f>IFERROR(IF(MATCH(I295,#REF!,0)&gt;0,"Yes","No"),"No")</f>
        <v>No</v>
      </c>
      <c r="M295" s="10"/>
      <c r="N295" s="9" t="str">
        <f t="shared" si="9"/>
        <v>No</v>
      </c>
    </row>
    <row r="296" spans="1:14" ht="15.75" x14ac:dyDescent="0.25">
      <c r="A296" s="1" t="s">
        <v>1452</v>
      </c>
      <c r="B296" s="1" t="s">
        <v>1453</v>
      </c>
      <c r="C296" s="33">
        <v>450102</v>
      </c>
      <c r="D296" s="3" t="s">
        <v>1454</v>
      </c>
      <c r="E296" s="4" t="s">
        <v>17</v>
      </c>
      <c r="F296" s="5" t="s">
        <v>1455</v>
      </c>
      <c r="G296" s="5" t="s">
        <v>511</v>
      </c>
      <c r="H296" s="6">
        <v>75701</v>
      </c>
      <c r="I296" s="18" t="s">
        <v>512</v>
      </c>
      <c r="J296" s="7" t="str">
        <f t="shared" si="8"/>
        <v>No</v>
      </c>
      <c r="K296" s="8" t="str">
        <f>IFERROR(VLOOKUP('Criteria 3.1 (2(b))'!I296,'Licensed Psych Beds By County'!A$8:E$189,5),"No")</f>
        <v>No</v>
      </c>
      <c r="L296" s="9" t="str">
        <f>IFERROR(IF(MATCH(I296,#REF!,0)&gt;0,"Yes","No"),"No")</f>
        <v>No</v>
      </c>
      <c r="M296" s="10"/>
      <c r="N296" s="9" t="str">
        <f t="shared" si="9"/>
        <v>No</v>
      </c>
    </row>
    <row r="297" spans="1:14" ht="15.75" x14ac:dyDescent="0.25">
      <c r="A297" s="1" t="s">
        <v>1456</v>
      </c>
      <c r="B297" s="1" t="s">
        <v>1457</v>
      </c>
      <c r="C297" s="33">
        <v>451381</v>
      </c>
      <c r="D297" s="3" t="s">
        <v>1458</v>
      </c>
      <c r="E297" s="4" t="s">
        <v>35</v>
      </c>
      <c r="F297" s="5" t="s">
        <v>1459</v>
      </c>
      <c r="G297" s="5" t="s">
        <v>1460</v>
      </c>
      <c r="H297" s="6">
        <v>75494</v>
      </c>
      <c r="I297" s="18" t="s">
        <v>1461</v>
      </c>
      <c r="J297" s="7" t="str">
        <f t="shared" si="8"/>
        <v>No</v>
      </c>
      <c r="K297" s="8" t="str">
        <f>IFERROR(VLOOKUP('Criteria 3.1 (2(b))'!I297,'Licensed Psych Beds By County'!A$8:E$189,5),"No")</f>
        <v>No</v>
      </c>
      <c r="L297" s="9" t="str">
        <f>IFERROR(IF(MATCH(I297,#REF!,0)&gt;0,"Yes","No"),"No")</f>
        <v>No</v>
      </c>
      <c r="M297" s="10"/>
      <c r="N297" s="9" t="str">
        <f t="shared" si="9"/>
        <v>No</v>
      </c>
    </row>
    <row r="298" spans="1:14" ht="15.75" x14ac:dyDescent="0.25">
      <c r="A298" s="1" t="s">
        <v>1462</v>
      </c>
      <c r="B298" s="1" t="s">
        <v>1463</v>
      </c>
      <c r="C298" s="33">
        <v>450422</v>
      </c>
      <c r="D298" s="3" t="s">
        <v>1464</v>
      </c>
      <c r="E298" s="4" t="s">
        <v>17</v>
      </c>
      <c r="F298" s="5" t="s">
        <v>1465</v>
      </c>
      <c r="G298" s="5" t="s">
        <v>126</v>
      </c>
      <c r="H298" s="6">
        <v>75204</v>
      </c>
      <c r="I298" s="18" t="s">
        <v>126</v>
      </c>
      <c r="J298" s="7" t="str">
        <f t="shared" si="8"/>
        <v>No</v>
      </c>
      <c r="K298" s="8" t="str">
        <f>IFERROR(VLOOKUP('Criteria 3.1 (2(b))'!I298,'Licensed Psych Beds By County'!A$8:E$189,5),"No")</f>
        <v>Yes</v>
      </c>
      <c r="L298" s="9" t="str">
        <f>IFERROR(IF(MATCH(I298,#REF!,0)&gt;0,"Yes","No"),"No")</f>
        <v>No</v>
      </c>
      <c r="M298" s="10"/>
      <c r="N298" s="9" t="str">
        <f t="shared" si="9"/>
        <v>No</v>
      </c>
    </row>
    <row r="299" spans="1:14" ht="15.75" x14ac:dyDescent="0.25">
      <c r="A299" s="1" t="s">
        <v>1466</v>
      </c>
      <c r="B299" s="1" t="s">
        <v>1467</v>
      </c>
      <c r="C299" s="33">
        <v>451335</v>
      </c>
      <c r="D299" s="3" t="s">
        <v>1468</v>
      </c>
      <c r="E299" s="4" t="s">
        <v>35</v>
      </c>
      <c r="F299" s="5" t="s">
        <v>1469</v>
      </c>
      <c r="G299" s="5" t="s">
        <v>1470</v>
      </c>
      <c r="H299" s="6">
        <v>76252</v>
      </c>
      <c r="I299" s="18" t="s">
        <v>816</v>
      </c>
      <c r="J299" s="7" t="str">
        <f t="shared" si="8"/>
        <v>No</v>
      </c>
      <c r="K299" s="8" t="str">
        <f>IFERROR(VLOOKUP('Criteria 3.1 (2(b))'!I299,'Licensed Psych Beds By County'!A$8:E$189,5),"No")</f>
        <v>No</v>
      </c>
      <c r="L299" s="9" t="str">
        <f>IFERROR(IF(MATCH(I299,#REF!,0)&gt;0,"Yes","No"),"No")</f>
        <v>No</v>
      </c>
      <c r="M299" s="10"/>
      <c r="N299" s="9" t="str">
        <f t="shared" si="9"/>
        <v>No</v>
      </c>
    </row>
    <row r="300" spans="1:14" ht="15.75" x14ac:dyDescent="0.25">
      <c r="A300" s="1" t="s">
        <v>1471</v>
      </c>
      <c r="B300" s="1" t="s">
        <v>1472</v>
      </c>
      <c r="C300" s="33">
        <v>450656</v>
      </c>
      <c r="D300" s="3" t="s">
        <v>1473</v>
      </c>
      <c r="E300" s="4" t="s">
        <v>35</v>
      </c>
      <c r="F300" s="5" t="s">
        <v>1474</v>
      </c>
      <c r="G300" s="5" t="s">
        <v>1188</v>
      </c>
      <c r="H300" s="6">
        <v>75965</v>
      </c>
      <c r="I300" s="18" t="s">
        <v>1188</v>
      </c>
      <c r="J300" s="7" t="str">
        <f t="shared" si="8"/>
        <v>No</v>
      </c>
      <c r="K300" s="8" t="str">
        <f>IFERROR(VLOOKUP('Criteria 3.1 (2(b))'!I300,'Licensed Psych Beds By County'!A$8:E$189,5),"No")</f>
        <v>Yes</v>
      </c>
      <c r="L300" s="9" t="str">
        <f>IFERROR(IF(MATCH(I300,#REF!,0)&gt;0,"Yes","No"),"No")</f>
        <v>No</v>
      </c>
      <c r="M300" s="10"/>
      <c r="N300" s="9" t="str">
        <f t="shared" si="9"/>
        <v>No</v>
      </c>
    </row>
    <row r="301" spans="1:14" ht="15.75" x14ac:dyDescent="0.25">
      <c r="A301" s="1" t="s">
        <v>1475</v>
      </c>
      <c r="B301" s="1" t="s">
        <v>1476</v>
      </c>
      <c r="C301" s="33">
        <v>450447</v>
      </c>
      <c r="D301" s="3" t="s">
        <v>1477</v>
      </c>
      <c r="E301" s="4" t="s">
        <v>35</v>
      </c>
      <c r="F301" s="5" t="s">
        <v>1478</v>
      </c>
      <c r="G301" s="5" t="s">
        <v>1479</v>
      </c>
      <c r="H301" s="6">
        <v>75110</v>
      </c>
      <c r="I301" s="18" t="s">
        <v>1480</v>
      </c>
      <c r="J301" s="7" t="str">
        <f t="shared" si="8"/>
        <v>No</v>
      </c>
      <c r="K301" s="8" t="str">
        <f>IFERROR(VLOOKUP('Criteria 3.1 (2(b))'!I301,'Licensed Psych Beds By County'!A$8:E$189,5),"No")</f>
        <v>No</v>
      </c>
      <c r="L301" s="9" t="str">
        <f>IFERROR(IF(MATCH(I301,#REF!,0)&gt;0,"Yes","No"),"No")</f>
        <v>No</v>
      </c>
      <c r="M301" s="10"/>
      <c r="N301" s="9" t="str">
        <f t="shared" si="9"/>
        <v>No</v>
      </c>
    </row>
    <row r="302" spans="1:14" ht="15.75" x14ac:dyDescent="0.25">
      <c r="A302" s="1" t="s">
        <v>1481</v>
      </c>
      <c r="B302" s="1" t="s">
        <v>1482</v>
      </c>
      <c r="C302" s="33">
        <v>452038</v>
      </c>
      <c r="D302" s="3" t="s">
        <v>1483</v>
      </c>
      <c r="E302" s="4" t="s">
        <v>17</v>
      </c>
      <c r="F302" s="5" t="s">
        <v>1484</v>
      </c>
      <c r="G302" s="5" t="s">
        <v>70</v>
      </c>
      <c r="H302" s="6">
        <v>78745</v>
      </c>
      <c r="I302" s="18" t="s">
        <v>71</v>
      </c>
      <c r="J302" s="7" t="str">
        <f t="shared" si="8"/>
        <v>No</v>
      </c>
      <c r="K302" s="8" t="str">
        <f>IFERROR(VLOOKUP('Criteria 3.1 (2(b))'!I302,'Licensed Psych Beds By County'!A$8:E$189,5),"No")</f>
        <v>Yes</v>
      </c>
      <c r="L302" s="9" t="str">
        <f>IFERROR(IF(MATCH(I302,#REF!,0)&gt;0,"Yes","No"),"No")</f>
        <v>No</v>
      </c>
      <c r="M302" s="10"/>
      <c r="N302" s="9" t="str">
        <f t="shared" si="9"/>
        <v>No</v>
      </c>
    </row>
    <row r="303" spans="1:14" ht="15.75" x14ac:dyDescent="0.25">
      <c r="A303" s="1" t="s">
        <v>1485</v>
      </c>
      <c r="B303" s="1" t="s">
        <v>1486</v>
      </c>
      <c r="C303" s="33">
        <v>673049</v>
      </c>
      <c r="D303" s="3" t="s">
        <v>1487</v>
      </c>
      <c r="E303" s="4" t="s">
        <v>17</v>
      </c>
      <c r="F303" s="5" t="s">
        <v>1488</v>
      </c>
      <c r="G303" s="5" t="s">
        <v>1489</v>
      </c>
      <c r="H303" s="6">
        <v>78130</v>
      </c>
      <c r="I303" s="18" t="s">
        <v>1490</v>
      </c>
      <c r="J303" s="7" t="str">
        <f t="shared" si="8"/>
        <v>No</v>
      </c>
      <c r="K303" s="8" t="str">
        <f>IFERROR(VLOOKUP('Criteria 3.1 (2(b))'!I303,'Licensed Psych Beds By County'!A$8:E$189,5),"No")</f>
        <v>No</v>
      </c>
      <c r="L303" s="9" t="str">
        <f>IFERROR(IF(MATCH(I303,#REF!,0)&gt;0,"Yes","No"),"No")</f>
        <v>No</v>
      </c>
      <c r="M303" s="10"/>
      <c r="N303" s="9" t="str">
        <f t="shared" si="9"/>
        <v>No</v>
      </c>
    </row>
    <row r="304" spans="1:14" ht="15.75" x14ac:dyDescent="0.25">
      <c r="A304" s="1" t="s">
        <v>1491</v>
      </c>
      <c r="B304" s="1" t="s">
        <v>1492</v>
      </c>
      <c r="C304" s="33">
        <v>452057</v>
      </c>
      <c r="D304" s="3" t="s">
        <v>1493</v>
      </c>
      <c r="E304" s="4" t="s">
        <v>17</v>
      </c>
      <c r="F304" s="5" t="s">
        <v>1494</v>
      </c>
      <c r="G304" s="5" t="s">
        <v>939</v>
      </c>
      <c r="H304" s="6">
        <v>77384</v>
      </c>
      <c r="I304" s="18" t="s">
        <v>77</v>
      </c>
      <c r="J304" s="7" t="str">
        <f t="shared" si="8"/>
        <v>No</v>
      </c>
      <c r="K304" s="8" t="str">
        <f>IFERROR(VLOOKUP('Criteria 3.1 (2(b))'!I304,'Licensed Psych Beds By County'!A$8:E$189,5),"No")</f>
        <v>No</v>
      </c>
      <c r="L304" s="9" t="str">
        <f>IFERROR(IF(MATCH(I304,#REF!,0)&gt;0,"Yes","No"),"No")</f>
        <v>No</v>
      </c>
      <c r="M304" s="10"/>
      <c r="N304" s="9" t="str">
        <f t="shared" si="9"/>
        <v>No</v>
      </c>
    </row>
    <row r="305" spans="1:14" ht="15.75" x14ac:dyDescent="0.25">
      <c r="A305" s="1" t="s">
        <v>1495</v>
      </c>
      <c r="B305" s="1" t="s">
        <v>1496</v>
      </c>
      <c r="C305" s="33">
        <v>451395</v>
      </c>
      <c r="D305" s="3" t="s">
        <v>1497</v>
      </c>
      <c r="E305" s="4" t="s">
        <v>35</v>
      </c>
      <c r="F305" s="5" t="s">
        <v>1498</v>
      </c>
      <c r="G305" s="5" t="s">
        <v>1499</v>
      </c>
      <c r="H305" s="6">
        <v>76645</v>
      </c>
      <c r="I305" s="18" t="s">
        <v>1500</v>
      </c>
      <c r="J305" s="7" t="str">
        <f t="shared" si="8"/>
        <v>No</v>
      </c>
      <c r="K305" s="8" t="str">
        <f>IFERROR(VLOOKUP('Criteria 3.1 (2(b))'!I305,'Licensed Psych Beds By County'!A$8:E$189,5),"No")</f>
        <v>No</v>
      </c>
      <c r="L305" s="9" t="str">
        <f>IFERROR(IF(MATCH(I305,#REF!,0)&gt;0,"Yes","No"),"No")</f>
        <v>No</v>
      </c>
      <c r="M305" s="10"/>
      <c r="N305" s="9" t="str">
        <f t="shared" si="9"/>
        <v>No</v>
      </c>
    </row>
    <row r="306" spans="1:14" ht="15.75" x14ac:dyDescent="0.25">
      <c r="A306" s="1" t="s">
        <v>1501</v>
      </c>
      <c r="B306" s="1" t="s">
        <v>1502</v>
      </c>
      <c r="C306" s="33">
        <v>450641</v>
      </c>
      <c r="D306" s="3" t="s">
        <v>1503</v>
      </c>
      <c r="E306" s="4" t="s">
        <v>35</v>
      </c>
      <c r="F306" s="5" t="s">
        <v>1504</v>
      </c>
      <c r="G306" s="5" t="s">
        <v>1505</v>
      </c>
      <c r="H306" s="6">
        <v>76255</v>
      </c>
      <c r="I306" s="18" t="s">
        <v>1506</v>
      </c>
      <c r="J306" s="7" t="str">
        <f t="shared" si="8"/>
        <v>No</v>
      </c>
      <c r="K306" s="8" t="str">
        <f>IFERROR(VLOOKUP('Criteria 3.1 (2(b))'!I306,'Licensed Psych Beds By County'!A$8:E$189,5),"No")</f>
        <v>No</v>
      </c>
      <c r="L306" s="9" t="str">
        <f>IFERROR(IF(MATCH(I306,#REF!,0)&gt;0,"Yes","No"),"No")</f>
        <v>No</v>
      </c>
      <c r="M306" s="10"/>
      <c r="N306" s="9" t="str">
        <f t="shared" si="9"/>
        <v>No</v>
      </c>
    </row>
    <row r="307" spans="1:14" ht="15.75" x14ac:dyDescent="0.25">
      <c r="A307" s="1" t="s">
        <v>1507</v>
      </c>
      <c r="B307" s="1" t="s">
        <v>1508</v>
      </c>
      <c r="C307" s="33">
        <v>670049</v>
      </c>
      <c r="D307" s="3" t="s">
        <v>1509</v>
      </c>
      <c r="E307" s="4" t="s">
        <v>17</v>
      </c>
      <c r="F307" s="5" t="s">
        <v>1510</v>
      </c>
      <c r="G307" s="5" t="s">
        <v>126</v>
      </c>
      <c r="H307" s="6">
        <v>75231</v>
      </c>
      <c r="I307" s="18" t="s">
        <v>126</v>
      </c>
      <c r="J307" s="7" t="str">
        <f t="shared" si="8"/>
        <v>No</v>
      </c>
      <c r="K307" s="8" t="str">
        <f>IFERROR(VLOOKUP('Criteria 3.1 (2(b))'!I307,'Licensed Psych Beds By County'!A$8:E$189,5),"No")</f>
        <v>Yes</v>
      </c>
      <c r="L307" s="9" t="str">
        <f>IFERROR(IF(MATCH(I307,#REF!,0)&gt;0,"Yes","No"),"No")</f>
        <v>No</v>
      </c>
      <c r="M307" s="10"/>
      <c r="N307" s="9" t="str">
        <f t="shared" si="9"/>
        <v>No</v>
      </c>
    </row>
    <row r="308" spans="1:14" ht="15.75" x14ac:dyDescent="0.25">
      <c r="A308" s="15" t="s">
        <v>1511</v>
      </c>
      <c r="B308" s="15" t="s">
        <v>1512</v>
      </c>
      <c r="C308" s="34">
        <v>670280</v>
      </c>
      <c r="D308" s="3" t="s">
        <v>1513</v>
      </c>
      <c r="E308" s="4" t="s">
        <v>17</v>
      </c>
      <c r="F308" s="5" t="s">
        <v>1514</v>
      </c>
      <c r="G308" s="5" t="s">
        <v>1515</v>
      </c>
      <c r="H308" s="6">
        <v>77379</v>
      </c>
      <c r="I308" s="18" t="s">
        <v>20</v>
      </c>
      <c r="J308" s="7" t="str">
        <f t="shared" si="8"/>
        <v>No</v>
      </c>
      <c r="K308" s="8" t="str">
        <f>IFERROR(VLOOKUP('Criteria 3.1 (2(b))'!I308,'Licensed Psych Beds By County'!A$8:E$189,5),"No")</f>
        <v>Yes</v>
      </c>
      <c r="L308" s="9" t="str">
        <f>IFERROR(IF(MATCH(I308,#REF!,0)&gt;0,"Yes","No"),"No")</f>
        <v>No</v>
      </c>
      <c r="M308" s="10"/>
      <c r="N308" s="9" t="str">
        <f t="shared" si="9"/>
        <v>No</v>
      </c>
    </row>
    <row r="309" spans="1:14" ht="15.75" x14ac:dyDescent="0.25">
      <c r="A309" s="1" t="s">
        <v>1516</v>
      </c>
      <c r="B309" s="1" t="s">
        <v>1517</v>
      </c>
      <c r="C309" s="33">
        <v>450670</v>
      </c>
      <c r="D309" s="3" t="s">
        <v>1518</v>
      </c>
      <c r="E309" s="4" t="s">
        <v>17</v>
      </c>
      <c r="F309" s="5" t="s">
        <v>1519</v>
      </c>
      <c r="G309" s="5" t="s">
        <v>1520</v>
      </c>
      <c r="H309" s="6">
        <v>77375</v>
      </c>
      <c r="I309" s="18" t="s">
        <v>20</v>
      </c>
      <c r="J309" s="7" t="str">
        <f t="shared" si="8"/>
        <v>No</v>
      </c>
      <c r="K309" s="8" t="str">
        <f>IFERROR(VLOOKUP('Criteria 3.1 (2(b))'!I309,'Licensed Psych Beds By County'!A$8:E$189,5),"No")</f>
        <v>Yes</v>
      </c>
      <c r="L309" s="9" t="str">
        <f>IFERROR(IF(MATCH(I309,#REF!,0)&gt;0,"Yes","No"),"No")</f>
        <v>No</v>
      </c>
      <c r="M309" s="10"/>
      <c r="N309" s="9" t="str">
        <f t="shared" si="9"/>
        <v>No</v>
      </c>
    </row>
    <row r="310" spans="1:14" ht="15.75" x14ac:dyDescent="0.25">
      <c r="A310" s="1" t="s">
        <v>1521</v>
      </c>
      <c r="B310" s="1" t="s">
        <v>1522</v>
      </c>
      <c r="C310" s="33">
        <v>451315</v>
      </c>
      <c r="D310" s="3" t="s">
        <v>1523</v>
      </c>
      <c r="E310" s="4" t="s">
        <v>35</v>
      </c>
      <c r="F310" s="5" t="s">
        <v>1524</v>
      </c>
      <c r="G310" s="5" t="s">
        <v>1525</v>
      </c>
      <c r="H310" s="6">
        <v>79567</v>
      </c>
      <c r="I310" s="18" t="s">
        <v>98</v>
      </c>
      <c r="J310" s="7" t="str">
        <f t="shared" si="8"/>
        <v>No</v>
      </c>
      <c r="K310" s="8" t="str">
        <f>IFERROR(VLOOKUP('Criteria 3.1 (2(b))'!I310,'Licensed Psych Beds By County'!A$8:E$189,5),"No")</f>
        <v>No</v>
      </c>
      <c r="L310" s="9" t="str">
        <f>IFERROR(IF(MATCH(I310,#REF!,0)&gt;0,"Yes","No"),"No")</f>
        <v>No</v>
      </c>
      <c r="M310" s="10"/>
      <c r="N310" s="9" t="str">
        <f t="shared" si="9"/>
        <v>No</v>
      </c>
    </row>
    <row r="311" spans="1:14" ht="15.75" x14ac:dyDescent="0.25">
      <c r="A311" s="1" t="s">
        <v>1526</v>
      </c>
      <c r="B311" s="1" t="s">
        <v>1527</v>
      </c>
      <c r="C311" s="33">
        <v>670103</v>
      </c>
      <c r="D311" s="3" t="s">
        <v>1528</v>
      </c>
      <c r="E311" s="4" t="s">
        <v>17</v>
      </c>
      <c r="F311" s="5" t="s">
        <v>1529</v>
      </c>
      <c r="G311" s="5" t="s">
        <v>115</v>
      </c>
      <c r="H311" s="6">
        <v>76177</v>
      </c>
      <c r="I311" s="18" t="s">
        <v>31</v>
      </c>
      <c r="J311" s="7" t="str">
        <f t="shared" si="8"/>
        <v>No</v>
      </c>
      <c r="K311" s="8" t="str">
        <f>IFERROR(VLOOKUP('Criteria 3.1 (2(b))'!I311,'Licensed Psych Beds By County'!A$8:E$189,5),"No")</f>
        <v>Yes</v>
      </c>
      <c r="L311" s="9" t="str">
        <f>IFERROR(IF(MATCH(I311,#REF!,0)&gt;0,"Yes","No"),"No")</f>
        <v>No</v>
      </c>
      <c r="M311" s="10"/>
      <c r="N311" s="9" t="str">
        <f t="shared" si="9"/>
        <v>No</v>
      </c>
    </row>
    <row r="312" spans="1:14" ht="15.75" x14ac:dyDescent="0.25">
      <c r="A312" s="1" t="s">
        <v>1530</v>
      </c>
      <c r="B312" s="1" t="s">
        <v>1531</v>
      </c>
      <c r="C312" s="33">
        <v>451334</v>
      </c>
      <c r="D312" s="3" t="s">
        <v>1532</v>
      </c>
      <c r="E312" s="4" t="s">
        <v>35</v>
      </c>
      <c r="F312" s="5" t="s">
        <v>1533</v>
      </c>
      <c r="G312" s="5" t="s">
        <v>1534</v>
      </c>
      <c r="H312" s="6">
        <v>79096</v>
      </c>
      <c r="I312" s="18" t="s">
        <v>1534</v>
      </c>
      <c r="J312" s="7" t="str">
        <f t="shared" si="8"/>
        <v>No</v>
      </c>
      <c r="K312" s="8" t="str">
        <f>IFERROR(VLOOKUP('Criteria 3.1 (2(b))'!I312,'Licensed Psych Beds By County'!A$8:E$189,5),"No")</f>
        <v>No</v>
      </c>
      <c r="L312" s="9" t="str">
        <f>IFERROR(IF(MATCH(I312,#REF!,0)&gt;0,"Yes","No"),"No")</f>
        <v>No</v>
      </c>
      <c r="M312" s="10"/>
      <c r="N312" s="9" t="str">
        <f t="shared" si="9"/>
        <v>No</v>
      </c>
    </row>
    <row r="313" spans="1:14" ht="15.75" x14ac:dyDescent="0.25">
      <c r="A313" s="1" t="s">
        <v>1535</v>
      </c>
      <c r="B313" s="1" t="s">
        <v>1536</v>
      </c>
      <c r="C313" s="33">
        <v>450209</v>
      </c>
      <c r="D313" s="3" t="s">
        <v>1537</v>
      </c>
      <c r="E313" s="4" t="s">
        <v>17</v>
      </c>
      <c r="F313" s="5" t="s">
        <v>1538</v>
      </c>
      <c r="G313" s="5" t="s">
        <v>234</v>
      </c>
      <c r="H313" s="6">
        <v>79106</v>
      </c>
      <c r="I313" s="18" t="s">
        <v>235</v>
      </c>
      <c r="J313" s="7" t="str">
        <f t="shared" si="8"/>
        <v>No</v>
      </c>
      <c r="K313" s="8" t="str">
        <f>IFERROR(VLOOKUP('Criteria 3.1 (2(b))'!I313,'Licensed Psych Beds By County'!A$8:E$189,5),"No")</f>
        <v>No</v>
      </c>
      <c r="L313" s="9" t="str">
        <f>IFERROR(IF(MATCH(I313,#REF!,0)&gt;0,"Yes","No"),"No")</f>
        <v>No</v>
      </c>
      <c r="M313" s="10"/>
      <c r="N313" s="9" t="str">
        <f t="shared" si="9"/>
        <v>No</v>
      </c>
    </row>
    <row r="314" spans="1:14" ht="15.75" x14ac:dyDescent="0.25">
      <c r="A314" s="1" t="s">
        <v>1539</v>
      </c>
      <c r="B314" s="1" t="s">
        <v>1540</v>
      </c>
      <c r="C314" s="33">
        <v>450330</v>
      </c>
      <c r="D314" s="3" t="s">
        <v>1541</v>
      </c>
      <c r="E314" s="4" t="s">
        <v>17</v>
      </c>
      <c r="F314" s="5" t="s">
        <v>1542</v>
      </c>
      <c r="G314" s="5" t="s">
        <v>1543</v>
      </c>
      <c r="H314" s="6">
        <v>77469</v>
      </c>
      <c r="I314" s="18" t="s">
        <v>43</v>
      </c>
      <c r="J314" s="7" t="str">
        <f t="shared" si="8"/>
        <v>No</v>
      </c>
      <c r="K314" s="8" t="str">
        <f>IFERROR(VLOOKUP('Criteria 3.1 (2(b))'!I314,'Licensed Psych Beds By County'!A$8:E$189,5),"No")</f>
        <v>Yes</v>
      </c>
      <c r="L314" s="9" t="str">
        <f>IFERROR(IF(MATCH(I314,#REF!,0)&gt;0,"Yes","No"),"No")</f>
        <v>No</v>
      </c>
      <c r="M314" s="10"/>
      <c r="N314" s="9" t="str">
        <f t="shared" si="9"/>
        <v>No</v>
      </c>
    </row>
    <row r="315" spans="1:14" ht="15.75" x14ac:dyDescent="0.25">
      <c r="A315" s="1" t="s">
        <v>1544</v>
      </c>
      <c r="B315" s="1" t="s">
        <v>1545</v>
      </c>
      <c r="C315" s="33">
        <v>451359</v>
      </c>
      <c r="D315" s="3" t="s">
        <v>1546</v>
      </c>
      <c r="E315" s="4" t="s">
        <v>35</v>
      </c>
      <c r="F315" s="5" t="s">
        <v>1547</v>
      </c>
      <c r="G315" s="5" t="s">
        <v>1548</v>
      </c>
      <c r="H315" s="6">
        <v>79070</v>
      </c>
      <c r="I315" s="18" t="s">
        <v>1549</v>
      </c>
      <c r="J315" s="7" t="str">
        <f t="shared" si="8"/>
        <v>No</v>
      </c>
      <c r="K315" s="8" t="str">
        <f>IFERROR(VLOOKUP('Criteria 3.1 (2(b))'!I315,'Licensed Psych Beds By County'!A$8:E$189,5),"No")</f>
        <v>No</v>
      </c>
      <c r="L315" s="9" t="str">
        <f>IFERROR(IF(MATCH(I315,#REF!,0)&gt;0,"Yes","No"),"No")</f>
        <v>No</v>
      </c>
      <c r="M315" s="10"/>
      <c r="N315" s="9" t="str">
        <f t="shared" si="9"/>
        <v>No</v>
      </c>
    </row>
    <row r="316" spans="1:14" ht="15.75" x14ac:dyDescent="0.25">
      <c r="A316" s="1" t="s">
        <v>1550</v>
      </c>
      <c r="B316" s="1" t="s">
        <v>1551</v>
      </c>
      <c r="C316" s="33">
        <v>450661</v>
      </c>
      <c r="D316" s="3" t="s">
        <v>1552</v>
      </c>
      <c r="E316" s="4" t="s">
        <v>17</v>
      </c>
      <c r="F316" s="5" t="s">
        <v>1553</v>
      </c>
      <c r="G316" s="5" t="s">
        <v>522</v>
      </c>
      <c r="H316" s="6">
        <v>79761</v>
      </c>
      <c r="I316" s="18" t="s">
        <v>523</v>
      </c>
      <c r="J316" s="7" t="str">
        <f t="shared" si="8"/>
        <v>No</v>
      </c>
      <c r="K316" s="8" t="str">
        <f>IFERROR(VLOOKUP('Criteria 3.1 (2(b))'!I316,'Licensed Psych Beds By County'!A$8:E$189,5),"No")</f>
        <v>No</v>
      </c>
      <c r="L316" s="9" t="str">
        <f>IFERROR(IF(MATCH(I316,#REF!,0)&gt;0,"Yes","No"),"No")</f>
        <v>No</v>
      </c>
      <c r="M316" s="10"/>
      <c r="N316" s="9" t="str">
        <f t="shared" si="9"/>
        <v>No</v>
      </c>
    </row>
    <row r="317" spans="1:14" ht="15.75" x14ac:dyDescent="0.25">
      <c r="A317" s="1" t="s">
        <v>1554</v>
      </c>
      <c r="B317" s="1" t="s">
        <v>1555</v>
      </c>
      <c r="C317" s="33">
        <v>451354</v>
      </c>
      <c r="D317" s="3" t="s">
        <v>1556</v>
      </c>
      <c r="E317" s="4" t="s">
        <v>35</v>
      </c>
      <c r="F317" s="5" t="s">
        <v>1557</v>
      </c>
      <c r="G317" s="5" t="s">
        <v>1558</v>
      </c>
      <c r="H317" s="6">
        <v>76374</v>
      </c>
      <c r="I317" s="18" t="s">
        <v>847</v>
      </c>
      <c r="J317" s="7" t="str">
        <f t="shared" si="8"/>
        <v>No</v>
      </c>
      <c r="K317" s="8" t="str">
        <f>IFERROR(VLOOKUP('Criteria 3.1 (2(b))'!I317,'Licensed Psych Beds By County'!A$8:E$189,5),"No")</f>
        <v>No</v>
      </c>
      <c r="L317" s="9" t="str">
        <f>IFERROR(IF(MATCH(I317,#REF!,0)&gt;0,"Yes","No"),"No")</f>
        <v>No</v>
      </c>
      <c r="M317" s="10"/>
      <c r="N317" s="9" t="str">
        <f t="shared" si="9"/>
        <v>No</v>
      </c>
    </row>
    <row r="318" spans="1:14" ht="15.75" x14ac:dyDescent="0.25">
      <c r="A318" s="1" t="s">
        <v>1559</v>
      </c>
      <c r="B318" s="1" t="s">
        <v>1560</v>
      </c>
      <c r="C318" s="33">
        <v>450856</v>
      </c>
      <c r="D318" s="3" t="s">
        <v>1561</v>
      </c>
      <c r="E318" s="4" t="s">
        <v>17</v>
      </c>
      <c r="F318" s="5" t="s">
        <v>1562</v>
      </c>
      <c r="G318" s="5" t="s">
        <v>195</v>
      </c>
      <c r="H318" s="6">
        <v>78258</v>
      </c>
      <c r="I318" s="18" t="s">
        <v>196</v>
      </c>
      <c r="J318" s="7" t="str">
        <f t="shared" si="8"/>
        <v>No</v>
      </c>
      <c r="K318" s="8" t="str">
        <f>IFERROR(VLOOKUP('Criteria 3.1 (2(b))'!I318,'Licensed Psych Beds By County'!A$8:E$189,5),"No")</f>
        <v>Yes</v>
      </c>
      <c r="L318" s="9" t="str">
        <f>IFERROR(IF(MATCH(I318,#REF!,0)&gt;0,"Yes","No"),"No")</f>
        <v>No</v>
      </c>
      <c r="M318" s="10"/>
      <c r="N318" s="9" t="str">
        <f t="shared" si="9"/>
        <v>No</v>
      </c>
    </row>
    <row r="319" spans="1:14" ht="15.75" x14ac:dyDescent="0.25">
      <c r="A319" s="1" t="s">
        <v>1563</v>
      </c>
      <c r="B319" s="1" t="s">
        <v>1564</v>
      </c>
      <c r="C319" s="33">
        <v>450804</v>
      </c>
      <c r="D319" s="3" t="s">
        <v>1565</v>
      </c>
      <c r="E319" s="4" t="s">
        <v>17</v>
      </c>
      <c r="F319" s="5" t="s">
        <v>1566</v>
      </c>
      <c r="G319" s="5" t="s">
        <v>19</v>
      </c>
      <c r="H319" s="6">
        <v>77030</v>
      </c>
      <c r="I319" s="18" t="s">
        <v>20</v>
      </c>
      <c r="J319" s="7" t="str">
        <f t="shared" si="8"/>
        <v>No</v>
      </c>
      <c r="K319" s="8" t="str">
        <f>IFERROR(VLOOKUP('Criteria 3.1 (2(b))'!I319,'Licensed Psych Beds By County'!A$8:E$189,5),"No")</f>
        <v>Yes</v>
      </c>
      <c r="L319" s="9" t="str">
        <f>IFERROR(IF(MATCH(I319,#REF!,0)&gt;0,"Yes","No"),"No")</f>
        <v>No</v>
      </c>
      <c r="M319" s="10"/>
      <c r="N319" s="9" t="str">
        <f t="shared" si="9"/>
        <v>No</v>
      </c>
    </row>
    <row r="320" spans="1:14" ht="15.75" x14ac:dyDescent="0.25">
      <c r="A320" s="1" t="s">
        <v>1567</v>
      </c>
      <c r="B320" s="1" t="s">
        <v>1568</v>
      </c>
      <c r="C320" s="33">
        <v>451332</v>
      </c>
      <c r="D320" s="3" t="s">
        <v>1569</v>
      </c>
      <c r="E320" s="4" t="s">
        <v>35</v>
      </c>
      <c r="F320" s="5" t="s">
        <v>1570</v>
      </c>
      <c r="G320" s="14" t="s">
        <v>1571</v>
      </c>
      <c r="H320" s="6">
        <v>77465</v>
      </c>
      <c r="I320" s="35" t="s">
        <v>1230</v>
      </c>
      <c r="J320" s="7" t="str">
        <f t="shared" si="8"/>
        <v>No</v>
      </c>
      <c r="K320" s="8" t="str">
        <f>IFERROR(VLOOKUP('Criteria 3.1 (2(b))'!I320,'Licensed Psych Beds By County'!A$8:E$189,5),"No")</f>
        <v>Yes</v>
      </c>
      <c r="L320" s="9" t="str">
        <f>IFERROR(IF(MATCH(I320,#REF!,0)&gt;0,"Yes","No"),"No")</f>
        <v>No</v>
      </c>
      <c r="M320" s="10"/>
      <c r="N320" s="9" t="str">
        <f t="shared" si="9"/>
        <v>No</v>
      </c>
    </row>
    <row r="321" spans="1:14" ht="15.75" x14ac:dyDescent="0.25">
      <c r="A321" s="1" t="s">
        <v>1572</v>
      </c>
      <c r="B321" s="1" t="s">
        <v>1573</v>
      </c>
      <c r="C321" s="33">
        <v>450747</v>
      </c>
      <c r="D321" s="3" t="s">
        <v>1574</v>
      </c>
      <c r="E321" s="4" t="s">
        <v>35</v>
      </c>
      <c r="F321" s="5" t="s">
        <v>1575</v>
      </c>
      <c r="G321" s="5" t="s">
        <v>1576</v>
      </c>
      <c r="H321" s="6">
        <v>75801</v>
      </c>
      <c r="I321" s="18" t="s">
        <v>1577</v>
      </c>
      <c r="J321" s="7" t="str">
        <f t="shared" si="8"/>
        <v>No</v>
      </c>
      <c r="K321" s="8" t="str">
        <f>IFERROR(VLOOKUP('Criteria 3.1 (2(b))'!I321,'Licensed Psych Beds By County'!A$8:E$189,5),"No")</f>
        <v>No</v>
      </c>
      <c r="L321" s="9" t="str">
        <f>IFERROR(IF(MATCH(I321,#REF!,0)&gt;0,"Yes","No"),"No")</f>
        <v>No</v>
      </c>
      <c r="M321" s="10"/>
      <c r="N321" s="9" t="str">
        <f t="shared" si="9"/>
        <v>No</v>
      </c>
    </row>
    <row r="322" spans="1:14" ht="15.75" x14ac:dyDescent="0.25">
      <c r="A322" s="1" t="s">
        <v>1578</v>
      </c>
      <c r="B322" s="1" t="s">
        <v>1579</v>
      </c>
      <c r="C322" s="33">
        <v>450565</v>
      </c>
      <c r="D322" s="3" t="s">
        <v>1580</v>
      </c>
      <c r="E322" s="4" t="s">
        <v>35</v>
      </c>
      <c r="F322" s="5" t="s">
        <v>1581</v>
      </c>
      <c r="G322" s="5" t="s">
        <v>1582</v>
      </c>
      <c r="H322" s="6">
        <v>76067</v>
      </c>
      <c r="I322" s="18" t="s">
        <v>1583</v>
      </c>
      <c r="J322" s="7" t="str">
        <f t="shared" si="8"/>
        <v>No</v>
      </c>
      <c r="K322" s="8" t="str">
        <f>IFERROR(VLOOKUP('Criteria 3.1 (2(b))'!I322,'Licensed Psych Beds By County'!A$8:E$189,5),"No")</f>
        <v>No</v>
      </c>
      <c r="L322" s="9" t="str">
        <f>IFERROR(IF(MATCH(I322,#REF!,0)&gt;0,"Yes","No"),"No")</f>
        <v>No</v>
      </c>
      <c r="M322" s="10"/>
      <c r="N322" s="9" t="str">
        <f t="shared" si="9"/>
        <v>No</v>
      </c>
    </row>
    <row r="323" spans="1:14" ht="15.75" x14ac:dyDescent="0.25">
      <c r="A323" s="1" t="s">
        <v>1584</v>
      </c>
      <c r="B323" s="1" t="s">
        <v>1585</v>
      </c>
      <c r="C323" s="33">
        <v>673069</v>
      </c>
      <c r="D323" s="3" t="s">
        <v>1586</v>
      </c>
      <c r="E323" s="4" t="s">
        <v>17</v>
      </c>
      <c r="F323" s="5" t="s">
        <v>1587</v>
      </c>
      <c r="G323" s="5" t="s">
        <v>965</v>
      </c>
      <c r="H323" s="6">
        <v>78665</v>
      </c>
      <c r="I323" s="18" t="s">
        <v>269</v>
      </c>
      <c r="J323" s="7" t="str">
        <f t="shared" si="8"/>
        <v>No</v>
      </c>
      <c r="K323" s="8" t="str">
        <f>IFERROR(VLOOKUP('Criteria 3.1 (2(b))'!I323,'Licensed Psych Beds By County'!A$8:E$189,5),"No")</f>
        <v>Yes</v>
      </c>
      <c r="L323" s="9" t="str">
        <f>IFERROR(IF(MATCH(I323,#REF!,0)&gt;0,"Yes","No"),"No")</f>
        <v>No</v>
      </c>
      <c r="M323" s="10"/>
      <c r="N323" s="9" t="str">
        <f t="shared" si="9"/>
        <v>No</v>
      </c>
    </row>
    <row r="324" spans="1:14" ht="15.75" x14ac:dyDescent="0.25">
      <c r="A324" s="1" t="s">
        <v>1588</v>
      </c>
      <c r="B324" s="1" t="s">
        <v>1589</v>
      </c>
      <c r="C324" s="33">
        <v>452059</v>
      </c>
      <c r="D324" s="3" t="s">
        <v>1590</v>
      </c>
      <c r="E324" s="4" t="s">
        <v>17</v>
      </c>
      <c r="F324" s="5" t="s">
        <v>1591</v>
      </c>
      <c r="G324" s="5" t="s">
        <v>195</v>
      </c>
      <c r="H324" s="6">
        <v>78240</v>
      </c>
      <c r="I324" s="18" t="s">
        <v>196</v>
      </c>
      <c r="J324" s="7" t="str">
        <f t="shared" si="8"/>
        <v>No</v>
      </c>
      <c r="K324" s="8" t="str">
        <f>IFERROR(VLOOKUP('Criteria 3.1 (2(b))'!I324,'Licensed Psych Beds By County'!A$8:E$189,5),"No")</f>
        <v>Yes</v>
      </c>
      <c r="L324" s="9" t="str">
        <f>IFERROR(IF(MATCH(I324,#REF!,0)&gt;0,"Yes","No"),"No")</f>
        <v>No</v>
      </c>
      <c r="M324" s="10"/>
      <c r="N324" s="9" t="str">
        <f t="shared" si="9"/>
        <v>No</v>
      </c>
    </row>
    <row r="325" spans="1:14" ht="15.75" x14ac:dyDescent="0.25">
      <c r="A325" s="1" t="s">
        <v>1592</v>
      </c>
      <c r="B325" s="1" t="s">
        <v>1593</v>
      </c>
      <c r="C325" s="33">
        <v>453048</v>
      </c>
      <c r="D325" s="3" t="s">
        <v>1594</v>
      </c>
      <c r="E325" s="4" t="s">
        <v>17</v>
      </c>
      <c r="F325" s="5" t="s">
        <v>1595</v>
      </c>
      <c r="G325" s="5" t="s">
        <v>103</v>
      </c>
      <c r="H325" s="6">
        <v>77707</v>
      </c>
      <c r="I325" s="18" t="s">
        <v>104</v>
      </c>
      <c r="J325" s="7" t="str">
        <f t="shared" si="8"/>
        <v>No</v>
      </c>
      <c r="K325" s="8" t="str">
        <f>IFERROR(VLOOKUP('Criteria 3.1 (2(b))'!I325,'Licensed Psych Beds By County'!A$8:E$189,5),"No")</f>
        <v>No</v>
      </c>
      <c r="L325" s="9" t="str">
        <f>IFERROR(IF(MATCH(I325,#REF!,0)&gt;0,"Yes","No"),"No")</f>
        <v>No</v>
      </c>
      <c r="M325" s="10"/>
      <c r="N325" s="9" t="str">
        <f t="shared" si="9"/>
        <v>No</v>
      </c>
    </row>
    <row r="326" spans="1:14" ht="15.75" x14ac:dyDescent="0.25">
      <c r="A326" s="1" t="s">
        <v>1596</v>
      </c>
      <c r="B326" s="1" t="s">
        <v>1593</v>
      </c>
      <c r="C326" s="33">
        <v>453048</v>
      </c>
      <c r="D326" s="3" t="s">
        <v>1597</v>
      </c>
      <c r="E326" s="4" t="s">
        <v>17</v>
      </c>
      <c r="F326" s="5" t="s">
        <v>1598</v>
      </c>
      <c r="G326" s="5" t="s">
        <v>103</v>
      </c>
      <c r="H326" s="6">
        <v>77707</v>
      </c>
      <c r="I326" s="18" t="s">
        <v>104</v>
      </c>
      <c r="J326" s="7" t="str">
        <f t="shared" ref="J326:J389" si="10">IF(E326="CHILDRENS","Yes","No")</f>
        <v>No</v>
      </c>
      <c r="K326" s="8" t="str">
        <f>IFERROR(VLOOKUP('Criteria 3.1 (2(b))'!I326,'Licensed Psych Beds By County'!A$8:E$189,5),"No")</f>
        <v>No</v>
      </c>
      <c r="L326" s="9" t="str">
        <f>IFERROR(IF(MATCH(I326,#REF!,0)&gt;0,"Yes","No"),"No")</f>
        <v>No</v>
      </c>
      <c r="M326" s="10"/>
      <c r="N326" s="9" t="str">
        <f t="shared" ref="N326:N389" si="11">IF(AND(J326="Yes",K326="Yes",L326="Yes", M326="Yes"),"Yes","No")</f>
        <v>No</v>
      </c>
    </row>
    <row r="327" spans="1:14" ht="15.75" x14ac:dyDescent="0.25">
      <c r="A327" s="1" t="s">
        <v>1599</v>
      </c>
      <c r="B327" s="1">
        <v>1467853051</v>
      </c>
      <c r="C327" s="33">
        <v>452086</v>
      </c>
      <c r="D327" s="3" t="s">
        <v>1600</v>
      </c>
      <c r="E327" s="4" t="s">
        <v>17</v>
      </c>
      <c r="F327" s="5" t="s">
        <v>1601</v>
      </c>
      <c r="G327" s="5" t="s">
        <v>109</v>
      </c>
      <c r="H327" s="6">
        <v>78401</v>
      </c>
      <c r="I327" s="18" t="s">
        <v>110</v>
      </c>
      <c r="J327" s="7" t="str">
        <f t="shared" si="10"/>
        <v>No</v>
      </c>
      <c r="K327" s="8" t="str">
        <f>IFERROR(VLOOKUP('Criteria 3.1 (2(b))'!I327,'Licensed Psych Beds By County'!A$8:E$189,5),"No")</f>
        <v>Yes</v>
      </c>
      <c r="L327" s="9" t="str">
        <f>IFERROR(IF(MATCH(I327,#REF!,0)&gt;0,"Yes","No"),"No")</f>
        <v>No</v>
      </c>
      <c r="M327" s="10"/>
      <c r="N327" s="9" t="str">
        <f t="shared" si="11"/>
        <v>No</v>
      </c>
    </row>
    <row r="328" spans="1:14" ht="15.75" x14ac:dyDescent="0.25">
      <c r="A328" s="1" t="s">
        <v>1602</v>
      </c>
      <c r="B328" s="1" t="s">
        <v>1603</v>
      </c>
      <c r="C328" s="33">
        <v>452061</v>
      </c>
      <c r="D328" s="3" t="s">
        <v>1604</v>
      </c>
      <c r="E328" s="4" t="s">
        <v>17</v>
      </c>
      <c r="F328" s="5" t="s">
        <v>1605</v>
      </c>
      <c r="G328" s="5" t="s">
        <v>228</v>
      </c>
      <c r="H328" s="6">
        <v>75503</v>
      </c>
      <c r="I328" s="18" t="s">
        <v>229</v>
      </c>
      <c r="J328" s="7" t="str">
        <f t="shared" si="10"/>
        <v>No</v>
      </c>
      <c r="K328" s="8" t="str">
        <f>IFERROR(VLOOKUP('Criteria 3.1 (2(b))'!I328,'Licensed Psych Beds By County'!A$8:E$189,5),"No")</f>
        <v>Yes</v>
      </c>
      <c r="L328" s="9" t="str">
        <f>IFERROR(IF(MATCH(I328,#REF!,0)&gt;0,"Yes","No"),"No")</f>
        <v>No</v>
      </c>
      <c r="M328" s="10"/>
      <c r="N328" s="9" t="str">
        <f t="shared" si="11"/>
        <v>No</v>
      </c>
    </row>
    <row r="329" spans="1:14" ht="15.75" x14ac:dyDescent="0.25">
      <c r="A329" s="1" t="s">
        <v>1606</v>
      </c>
      <c r="B329" s="1" t="s">
        <v>1607</v>
      </c>
      <c r="C329" s="33">
        <v>450400</v>
      </c>
      <c r="D329" s="3" t="s">
        <v>1608</v>
      </c>
      <c r="E329" s="4" t="s">
        <v>35</v>
      </c>
      <c r="F329" s="5" t="s">
        <v>1609</v>
      </c>
      <c r="G329" s="5" t="s">
        <v>1610</v>
      </c>
      <c r="H329" s="6">
        <v>76667</v>
      </c>
      <c r="I329" s="18" t="s">
        <v>1184</v>
      </c>
      <c r="J329" s="7" t="str">
        <f t="shared" si="10"/>
        <v>No</v>
      </c>
      <c r="K329" s="8" t="str">
        <f>IFERROR(VLOOKUP('Criteria 3.1 (2(b))'!I329,'Licensed Psych Beds By County'!A$8:E$189,5),"No")</f>
        <v>No</v>
      </c>
      <c r="L329" s="9" t="str">
        <f>IFERROR(IF(MATCH(I329,#REF!,0)&gt;0,"Yes","No"),"No")</f>
        <v>No</v>
      </c>
      <c r="M329" s="10"/>
      <c r="N329" s="9" t="str">
        <f t="shared" si="11"/>
        <v>No</v>
      </c>
    </row>
    <row r="330" spans="1:14" ht="15.75" x14ac:dyDescent="0.25">
      <c r="A330" s="1" t="s">
        <v>1611</v>
      </c>
      <c r="B330" s="1" t="s">
        <v>1612</v>
      </c>
      <c r="C330" s="33">
        <v>451300</v>
      </c>
      <c r="D330" s="3" t="s">
        <v>1613</v>
      </c>
      <c r="E330" s="4" t="s">
        <v>35</v>
      </c>
      <c r="F330" s="5" t="s">
        <v>1614</v>
      </c>
      <c r="G330" s="5" t="s">
        <v>1615</v>
      </c>
      <c r="H330" s="6">
        <v>79035</v>
      </c>
      <c r="I330" s="18" t="s">
        <v>1616</v>
      </c>
      <c r="J330" s="7" t="str">
        <f t="shared" si="10"/>
        <v>No</v>
      </c>
      <c r="K330" s="8" t="str">
        <f>IFERROR(VLOOKUP('Criteria 3.1 (2(b))'!I330,'Licensed Psych Beds By County'!A$8:E$189,5),"No")</f>
        <v>No</v>
      </c>
      <c r="L330" s="9" t="str">
        <f>IFERROR(IF(MATCH(I330,#REF!,0)&gt;0,"Yes","No"),"No")</f>
        <v>No</v>
      </c>
      <c r="M330" s="10"/>
      <c r="N330" s="9" t="str">
        <f t="shared" si="11"/>
        <v>No</v>
      </c>
    </row>
    <row r="331" spans="1:14" ht="15.75" x14ac:dyDescent="0.25">
      <c r="A331" s="1" t="s">
        <v>1617</v>
      </c>
      <c r="B331" s="1" t="s">
        <v>1618</v>
      </c>
      <c r="C331" s="33">
        <v>451389</v>
      </c>
      <c r="D331" s="3" t="s">
        <v>1619</v>
      </c>
      <c r="E331" s="4" t="s">
        <v>35</v>
      </c>
      <c r="F331" s="5" t="s">
        <v>1620</v>
      </c>
      <c r="G331" s="5" t="s">
        <v>1621</v>
      </c>
      <c r="H331" s="6">
        <v>79735</v>
      </c>
      <c r="I331" s="18" t="s">
        <v>822</v>
      </c>
      <c r="J331" s="7" t="str">
        <f t="shared" si="10"/>
        <v>No</v>
      </c>
      <c r="K331" s="8" t="str">
        <f>IFERROR(VLOOKUP('Criteria 3.1 (2(b))'!I331,'Licensed Psych Beds By County'!A$8:E$189,5),"No")</f>
        <v>No</v>
      </c>
      <c r="L331" s="9" t="str">
        <f>IFERROR(IF(MATCH(I331,#REF!,0)&gt;0,"Yes","No"),"No")</f>
        <v>No</v>
      </c>
      <c r="M331" s="10"/>
      <c r="N331" s="9" t="str">
        <f t="shared" si="11"/>
        <v>No</v>
      </c>
    </row>
    <row r="332" spans="1:14" ht="15.75" x14ac:dyDescent="0.25">
      <c r="A332" s="1" t="s">
        <v>1622</v>
      </c>
      <c r="B332" s="1" t="s">
        <v>1623</v>
      </c>
      <c r="C332" s="33">
        <v>450891</v>
      </c>
      <c r="D332" s="3" t="s">
        <v>1624</v>
      </c>
      <c r="E332" s="4" t="s">
        <v>17</v>
      </c>
      <c r="F332" s="5" t="s">
        <v>1625</v>
      </c>
      <c r="G332" s="5" t="s">
        <v>166</v>
      </c>
      <c r="H332" s="6">
        <v>75093</v>
      </c>
      <c r="I332" s="18" t="s">
        <v>132</v>
      </c>
      <c r="J332" s="7" t="str">
        <f t="shared" si="10"/>
        <v>No</v>
      </c>
      <c r="K332" s="8" t="str">
        <f>IFERROR(VLOOKUP('Criteria 3.1 (2(b))'!I332,'Licensed Psych Beds By County'!A$8:E$189,5),"No")</f>
        <v>Yes</v>
      </c>
      <c r="L332" s="9" t="str">
        <f>IFERROR(IF(MATCH(I332,#REF!,0)&gt;0,"Yes","No"),"No")</f>
        <v>No</v>
      </c>
      <c r="M332" s="10"/>
      <c r="N332" s="9" t="str">
        <f t="shared" si="11"/>
        <v>No</v>
      </c>
    </row>
    <row r="333" spans="1:14" ht="15.75" x14ac:dyDescent="0.25">
      <c r="A333" s="1" t="s">
        <v>1626</v>
      </c>
      <c r="B333" s="1" t="s">
        <v>1627</v>
      </c>
      <c r="C333" s="33">
        <v>450875</v>
      </c>
      <c r="D333" s="3" t="s">
        <v>1628</v>
      </c>
      <c r="E333" s="4" t="s">
        <v>17</v>
      </c>
      <c r="F333" s="5" t="s">
        <v>1629</v>
      </c>
      <c r="G333" s="5" t="s">
        <v>234</v>
      </c>
      <c r="H333" s="6">
        <v>79124</v>
      </c>
      <c r="I333" s="18" t="s">
        <v>235</v>
      </c>
      <c r="J333" s="7" t="str">
        <f t="shared" si="10"/>
        <v>No</v>
      </c>
      <c r="K333" s="8" t="str">
        <f>IFERROR(VLOOKUP('Criteria 3.1 (2(b))'!I333,'Licensed Psych Beds By County'!A$8:E$189,5),"No")</f>
        <v>No</v>
      </c>
      <c r="L333" s="9" t="str">
        <f>IFERROR(IF(MATCH(I333,#REF!,0)&gt;0,"Yes","No"),"No")</f>
        <v>No</v>
      </c>
      <c r="M333" s="10"/>
      <c r="N333" s="9" t="str">
        <f t="shared" si="11"/>
        <v>No</v>
      </c>
    </row>
    <row r="334" spans="1:14" ht="15.75" x14ac:dyDescent="0.25">
      <c r="A334" s="1" t="s">
        <v>1630</v>
      </c>
      <c r="B334" s="1" t="s">
        <v>1631</v>
      </c>
      <c r="C334" s="33">
        <v>450484</v>
      </c>
      <c r="D334" s="3" t="s">
        <v>1632</v>
      </c>
      <c r="E334" s="4" t="s">
        <v>35</v>
      </c>
      <c r="F334" s="5" t="s">
        <v>1633</v>
      </c>
      <c r="G334" s="5" t="s">
        <v>1308</v>
      </c>
      <c r="H334" s="6">
        <v>75904</v>
      </c>
      <c r="I334" s="18" t="s">
        <v>1309</v>
      </c>
      <c r="J334" s="7" t="str">
        <f t="shared" si="10"/>
        <v>No</v>
      </c>
      <c r="K334" s="8" t="str">
        <f>IFERROR(VLOOKUP('Criteria 3.1 (2(b))'!I334,'Licensed Psych Beds By County'!A$8:E$189,5),"No")</f>
        <v>No</v>
      </c>
      <c r="L334" s="9" t="str">
        <f>IFERROR(IF(MATCH(I334,#REF!,0)&gt;0,"Yes","No"),"No")</f>
        <v>No</v>
      </c>
      <c r="M334" s="10"/>
      <c r="N334" s="9" t="str">
        <f t="shared" si="11"/>
        <v>No</v>
      </c>
    </row>
    <row r="335" spans="1:14" ht="15.75" x14ac:dyDescent="0.25">
      <c r="A335" s="16" t="s">
        <v>1634</v>
      </c>
      <c r="B335" s="17" t="s">
        <v>1635</v>
      </c>
      <c r="C335" s="34">
        <v>450678</v>
      </c>
      <c r="D335" s="3" t="s">
        <v>1636</v>
      </c>
      <c r="E335" s="4" t="s">
        <v>17</v>
      </c>
      <c r="F335" s="5" t="s">
        <v>1637</v>
      </c>
      <c r="G335" s="5" t="s">
        <v>126</v>
      </c>
      <c r="H335" s="6">
        <v>75218</v>
      </c>
      <c r="I335" s="18" t="s">
        <v>126</v>
      </c>
      <c r="J335" s="7" t="str">
        <f t="shared" si="10"/>
        <v>No</v>
      </c>
      <c r="K335" s="8" t="str">
        <f>IFERROR(VLOOKUP('Criteria 3.1 (2(b))'!I335,'Licensed Psych Beds By County'!A$8:E$189,5),"No")</f>
        <v>Yes</v>
      </c>
      <c r="L335" s="9" t="str">
        <f>IFERROR(IF(MATCH(I335,#REF!,0)&gt;0,"Yes","No"),"No")</f>
        <v>No</v>
      </c>
      <c r="M335" s="10"/>
      <c r="N335" s="9" t="str">
        <f t="shared" si="11"/>
        <v>No</v>
      </c>
    </row>
    <row r="336" spans="1:14" ht="15.75" x14ac:dyDescent="0.25">
      <c r="A336" s="1" t="s">
        <v>1638</v>
      </c>
      <c r="B336" s="1" t="s">
        <v>1639</v>
      </c>
      <c r="C336" s="33">
        <v>451367</v>
      </c>
      <c r="D336" s="3" t="s">
        <v>1640</v>
      </c>
      <c r="E336" s="4" t="s">
        <v>35</v>
      </c>
      <c r="F336" s="5" t="s">
        <v>1641</v>
      </c>
      <c r="G336" s="5" t="s">
        <v>1642</v>
      </c>
      <c r="H336" s="6">
        <v>75686</v>
      </c>
      <c r="I336" s="18" t="s">
        <v>1643</v>
      </c>
      <c r="J336" s="7" t="str">
        <f t="shared" si="10"/>
        <v>No</v>
      </c>
      <c r="K336" s="8" t="str">
        <f>IFERROR(VLOOKUP('Criteria 3.1 (2(b))'!I336,'Licensed Psych Beds By County'!A$8:E$189,5),"No")</f>
        <v>No</v>
      </c>
      <c r="L336" s="9" t="str">
        <f>IFERROR(IF(MATCH(I336,#REF!,0)&gt;0,"Yes","No"),"No")</f>
        <v>No</v>
      </c>
      <c r="M336" s="10"/>
      <c r="N336" s="9" t="str">
        <f t="shared" si="11"/>
        <v>No</v>
      </c>
    </row>
    <row r="337" spans="1:14" ht="15.75" x14ac:dyDescent="0.25">
      <c r="A337" s="1" t="s">
        <v>1644</v>
      </c>
      <c r="B337" s="1" t="s">
        <v>1645</v>
      </c>
      <c r="C337" s="33">
        <v>452046</v>
      </c>
      <c r="D337" s="3" t="s">
        <v>1646</v>
      </c>
      <c r="E337" s="4" t="s">
        <v>17</v>
      </c>
      <c r="F337" s="5" t="s">
        <v>1647</v>
      </c>
      <c r="G337" s="5" t="s">
        <v>19</v>
      </c>
      <c r="H337" s="6">
        <v>77004</v>
      </c>
      <c r="I337" s="18" t="s">
        <v>20</v>
      </c>
      <c r="J337" s="7" t="str">
        <f t="shared" si="10"/>
        <v>No</v>
      </c>
      <c r="K337" s="8" t="str">
        <f>IFERROR(VLOOKUP('Criteria 3.1 (2(b))'!I337,'Licensed Psych Beds By County'!A$8:E$189,5),"No")</f>
        <v>Yes</v>
      </c>
      <c r="L337" s="9" t="str">
        <f>IFERROR(IF(MATCH(I337,#REF!,0)&gt;0,"Yes","No"),"No")</f>
        <v>No</v>
      </c>
      <c r="M337" s="10"/>
      <c r="N337" s="9" t="str">
        <f t="shared" si="11"/>
        <v>No</v>
      </c>
    </row>
    <row r="338" spans="1:14" ht="15.75" x14ac:dyDescent="0.25">
      <c r="A338" s="1" t="s">
        <v>1648</v>
      </c>
      <c r="B338" s="1" t="s">
        <v>1649</v>
      </c>
      <c r="C338" s="33">
        <v>673025</v>
      </c>
      <c r="D338" s="3" t="s">
        <v>1650</v>
      </c>
      <c r="E338" s="4" t="s">
        <v>17</v>
      </c>
      <c r="F338" s="5" t="s">
        <v>1651</v>
      </c>
      <c r="G338" s="5" t="s">
        <v>1652</v>
      </c>
      <c r="H338" s="6">
        <v>75013</v>
      </c>
      <c r="I338" s="18" t="s">
        <v>132</v>
      </c>
      <c r="J338" s="7" t="str">
        <f t="shared" si="10"/>
        <v>No</v>
      </c>
      <c r="K338" s="8" t="str">
        <f>IFERROR(VLOOKUP('Criteria 3.1 (2(b))'!I338,'Licensed Psych Beds By County'!A$8:E$189,5),"No")</f>
        <v>Yes</v>
      </c>
      <c r="L338" s="9" t="str">
        <f>IFERROR(IF(MATCH(I338,#REF!,0)&gt;0,"Yes","No"),"No")</f>
        <v>No</v>
      </c>
      <c r="M338" s="10"/>
      <c r="N338" s="9" t="str">
        <f t="shared" si="11"/>
        <v>No</v>
      </c>
    </row>
    <row r="339" spans="1:14" ht="15.75" x14ac:dyDescent="0.25">
      <c r="A339" s="1" t="s">
        <v>1653</v>
      </c>
      <c r="B339" s="1" t="s">
        <v>1654</v>
      </c>
      <c r="C339" s="33">
        <v>452062</v>
      </c>
      <c r="D339" s="3" t="s">
        <v>1655</v>
      </c>
      <c r="E339" s="4" t="s">
        <v>35</v>
      </c>
      <c r="F339" s="5" t="s">
        <v>1656</v>
      </c>
      <c r="G339" s="5" t="s">
        <v>1657</v>
      </c>
      <c r="H339" s="6">
        <v>78648</v>
      </c>
      <c r="I339" s="18" t="s">
        <v>240</v>
      </c>
      <c r="J339" s="7" t="str">
        <f t="shared" si="10"/>
        <v>No</v>
      </c>
      <c r="K339" s="8" t="str">
        <f>IFERROR(VLOOKUP('Criteria 3.1 (2(b))'!I339,'Licensed Psych Beds By County'!A$8:E$189,5),"No")</f>
        <v>No</v>
      </c>
      <c r="L339" s="9" t="str">
        <f>IFERROR(IF(MATCH(I339,#REF!,0)&gt;0,"Yes","No"),"No")</f>
        <v>No</v>
      </c>
      <c r="M339" s="10"/>
      <c r="N339" s="9" t="str">
        <f t="shared" si="11"/>
        <v>No</v>
      </c>
    </row>
    <row r="340" spans="1:14" ht="15.75" x14ac:dyDescent="0.25">
      <c r="A340" s="1" t="s">
        <v>1658</v>
      </c>
      <c r="B340" s="1" t="s">
        <v>1659</v>
      </c>
      <c r="C340" s="33">
        <v>453035</v>
      </c>
      <c r="D340" s="3" t="s">
        <v>1660</v>
      </c>
      <c r="E340" s="4" t="s">
        <v>17</v>
      </c>
      <c r="F340" s="5" t="s">
        <v>1661</v>
      </c>
      <c r="G340" s="5" t="s">
        <v>195</v>
      </c>
      <c r="H340" s="6">
        <v>78229</v>
      </c>
      <c r="I340" s="18" t="s">
        <v>196</v>
      </c>
      <c r="J340" s="7" t="str">
        <f t="shared" si="10"/>
        <v>No</v>
      </c>
      <c r="K340" s="8" t="str">
        <f>IFERROR(VLOOKUP('Criteria 3.1 (2(b))'!I340,'Licensed Psych Beds By County'!A$8:E$189,5),"No")</f>
        <v>Yes</v>
      </c>
      <c r="L340" s="9" t="str">
        <f>IFERROR(IF(MATCH(I340,#REF!,0)&gt;0,"Yes","No"),"No")</f>
        <v>No</v>
      </c>
      <c r="M340" s="10"/>
      <c r="N340" s="9" t="str">
        <f t="shared" si="11"/>
        <v>No</v>
      </c>
    </row>
    <row r="341" spans="1:14" ht="15.75" x14ac:dyDescent="0.25">
      <c r="A341" s="1" t="s">
        <v>1662</v>
      </c>
      <c r="B341" s="1" t="s">
        <v>1663</v>
      </c>
      <c r="C341" s="33">
        <v>452094</v>
      </c>
      <c r="D341" s="3" t="s">
        <v>1664</v>
      </c>
      <c r="E341" s="4" t="s">
        <v>17</v>
      </c>
      <c r="F341" s="5" t="s">
        <v>1665</v>
      </c>
      <c r="G341" s="5" t="s">
        <v>415</v>
      </c>
      <c r="H341" s="6">
        <v>77904</v>
      </c>
      <c r="I341" s="18" t="s">
        <v>415</v>
      </c>
      <c r="J341" s="7" t="str">
        <f t="shared" si="10"/>
        <v>No</v>
      </c>
      <c r="K341" s="8" t="str">
        <f>IFERROR(VLOOKUP('Criteria 3.1 (2(b))'!I341,'Licensed Psych Beds By County'!A$8:E$189,5),"No")</f>
        <v>Yes</v>
      </c>
      <c r="L341" s="9" t="str">
        <f>IFERROR(IF(MATCH(I341,#REF!,0)&gt;0,"Yes","No"),"No")</f>
        <v>No</v>
      </c>
      <c r="M341" s="10"/>
      <c r="N341" s="9" t="str">
        <f t="shared" si="11"/>
        <v>No</v>
      </c>
    </row>
    <row r="342" spans="1:14" ht="15.75" x14ac:dyDescent="0.25">
      <c r="A342" s="1" t="s">
        <v>1666</v>
      </c>
      <c r="B342" s="1" t="s">
        <v>1667</v>
      </c>
      <c r="C342" s="33">
        <v>452106</v>
      </c>
      <c r="D342" s="3" t="s">
        <v>1668</v>
      </c>
      <c r="E342" s="4" t="s">
        <v>17</v>
      </c>
      <c r="F342" s="5" t="s">
        <v>1669</v>
      </c>
      <c r="G342" s="5" t="s">
        <v>1489</v>
      </c>
      <c r="H342" s="6">
        <v>78130</v>
      </c>
      <c r="I342" s="18" t="s">
        <v>1490</v>
      </c>
      <c r="J342" s="7" t="str">
        <f t="shared" si="10"/>
        <v>No</v>
      </c>
      <c r="K342" s="8" t="str">
        <f>IFERROR(VLOOKUP('Criteria 3.1 (2(b))'!I342,'Licensed Psych Beds By County'!A$8:E$189,5),"No")</f>
        <v>No</v>
      </c>
      <c r="L342" s="9" t="str">
        <f>IFERROR(IF(MATCH(I342,#REF!,0)&gt;0,"Yes","No"),"No")</f>
        <v>No</v>
      </c>
      <c r="M342" s="10"/>
      <c r="N342" s="9" t="str">
        <f t="shared" si="11"/>
        <v>No</v>
      </c>
    </row>
    <row r="343" spans="1:14" ht="15.75" x14ac:dyDescent="0.25">
      <c r="A343" s="1" t="s">
        <v>1670</v>
      </c>
      <c r="B343" s="1" t="s">
        <v>1671</v>
      </c>
      <c r="C343" s="33">
        <v>673067</v>
      </c>
      <c r="D343" s="3" t="s">
        <v>1672</v>
      </c>
      <c r="E343" s="4" t="s">
        <v>17</v>
      </c>
      <c r="F343" s="5" t="s">
        <v>1601</v>
      </c>
      <c r="G343" s="5" t="s">
        <v>109</v>
      </c>
      <c r="H343" s="6">
        <v>78401</v>
      </c>
      <c r="I343" s="18" t="s">
        <v>110</v>
      </c>
      <c r="J343" s="7" t="str">
        <f t="shared" si="10"/>
        <v>No</v>
      </c>
      <c r="K343" s="8" t="str">
        <f>IFERROR(VLOOKUP('Criteria 3.1 (2(b))'!I343,'Licensed Psych Beds By County'!A$8:E$189,5),"No")</f>
        <v>Yes</v>
      </c>
      <c r="L343" s="9" t="str">
        <f>IFERROR(IF(MATCH(I343,#REF!,0)&gt;0,"Yes","No"),"No")</f>
        <v>No</v>
      </c>
      <c r="M343" s="10"/>
      <c r="N343" s="9" t="str">
        <f t="shared" si="11"/>
        <v>No</v>
      </c>
    </row>
    <row r="344" spans="1:14" ht="15.75" x14ac:dyDescent="0.25">
      <c r="A344" s="1" t="s">
        <v>1673</v>
      </c>
      <c r="B344" s="1" t="s">
        <v>1674</v>
      </c>
      <c r="C344" s="33">
        <v>452056</v>
      </c>
      <c r="D344" s="3" t="s">
        <v>1675</v>
      </c>
      <c r="E344" s="4" t="s">
        <v>17</v>
      </c>
      <c r="F344" s="5" t="s">
        <v>1676</v>
      </c>
      <c r="G344" s="5" t="s">
        <v>415</v>
      </c>
      <c r="H344" s="6">
        <v>77901</v>
      </c>
      <c r="I344" s="18" t="s">
        <v>415</v>
      </c>
      <c r="J344" s="7" t="str">
        <f t="shared" si="10"/>
        <v>No</v>
      </c>
      <c r="K344" s="8" t="str">
        <f>IFERROR(VLOOKUP('Criteria 3.1 (2(b))'!I344,'Licensed Psych Beds By County'!A$8:E$189,5),"No")</f>
        <v>Yes</v>
      </c>
      <c r="L344" s="9" t="str">
        <f>IFERROR(IF(MATCH(I344,#REF!,0)&gt;0,"Yes","No"),"No")</f>
        <v>No</v>
      </c>
      <c r="M344" s="10"/>
      <c r="N344" s="9" t="str">
        <f t="shared" si="11"/>
        <v>No</v>
      </c>
    </row>
    <row r="345" spans="1:14" ht="15.75" x14ac:dyDescent="0.25">
      <c r="A345" s="1" t="s">
        <v>1677</v>
      </c>
      <c r="B345" s="1" t="s">
        <v>1678</v>
      </c>
      <c r="C345" s="33">
        <v>451347</v>
      </c>
      <c r="D345" s="3" t="s">
        <v>1679</v>
      </c>
      <c r="E345" s="4" t="s">
        <v>35</v>
      </c>
      <c r="F345" s="5" t="s">
        <v>1680</v>
      </c>
      <c r="G345" s="5" t="s">
        <v>1681</v>
      </c>
      <c r="H345" s="6">
        <v>76834</v>
      </c>
      <c r="I345" s="18" t="s">
        <v>1681</v>
      </c>
      <c r="J345" s="7" t="str">
        <f t="shared" si="10"/>
        <v>No</v>
      </c>
      <c r="K345" s="8" t="str">
        <f>IFERROR(VLOOKUP('Criteria 3.1 (2(b))'!I345,'Licensed Psych Beds By County'!A$8:E$189,5),"No")</f>
        <v>No</v>
      </c>
      <c r="L345" s="9" t="str">
        <f>IFERROR(IF(MATCH(I345,#REF!,0)&gt;0,"Yes","No"),"No")</f>
        <v>No</v>
      </c>
      <c r="M345" s="10"/>
      <c r="N345" s="9" t="str">
        <f t="shared" si="11"/>
        <v>No</v>
      </c>
    </row>
    <row r="346" spans="1:14" ht="15.75" x14ac:dyDescent="0.25">
      <c r="A346" s="1" t="s">
        <v>1682</v>
      </c>
      <c r="B346" s="1" t="s">
        <v>1683</v>
      </c>
      <c r="C346" s="33">
        <v>451304</v>
      </c>
      <c r="D346" s="3" t="s">
        <v>1684</v>
      </c>
      <c r="E346" s="4" t="s">
        <v>35</v>
      </c>
      <c r="F346" s="5" t="s">
        <v>1685</v>
      </c>
      <c r="G346" s="5" t="s">
        <v>1686</v>
      </c>
      <c r="H346" s="6">
        <v>76936</v>
      </c>
      <c r="I346" s="18" t="s">
        <v>1687</v>
      </c>
      <c r="J346" s="7" t="str">
        <f t="shared" si="10"/>
        <v>No</v>
      </c>
      <c r="K346" s="8" t="str">
        <f>IFERROR(VLOOKUP('Criteria 3.1 (2(b))'!I346,'Licensed Psych Beds By County'!A$8:E$189,5),"No")</f>
        <v>No</v>
      </c>
      <c r="L346" s="9" t="str">
        <f>IFERROR(IF(MATCH(I346,#REF!,0)&gt;0,"Yes","No"),"No")</f>
        <v>No</v>
      </c>
      <c r="M346" s="10"/>
      <c r="N346" s="9" t="str">
        <f t="shared" si="11"/>
        <v>No</v>
      </c>
    </row>
    <row r="347" spans="1:14" ht="15.75" x14ac:dyDescent="0.25">
      <c r="A347" s="1" t="s">
        <v>1688</v>
      </c>
      <c r="B347" s="1" t="s">
        <v>1689</v>
      </c>
      <c r="C347" s="33">
        <v>451361</v>
      </c>
      <c r="D347" s="3" t="s">
        <v>1690</v>
      </c>
      <c r="E347" s="4" t="s">
        <v>35</v>
      </c>
      <c r="F347" s="5" t="s">
        <v>1691</v>
      </c>
      <c r="G347" s="5" t="s">
        <v>993</v>
      </c>
      <c r="H347" s="6">
        <v>75948</v>
      </c>
      <c r="I347" s="18" t="s">
        <v>1692</v>
      </c>
      <c r="J347" s="7" t="str">
        <f t="shared" si="10"/>
        <v>No</v>
      </c>
      <c r="K347" s="8" t="str">
        <f>IFERROR(VLOOKUP('Criteria 3.1 (2(b))'!I347,'Licensed Psych Beds By County'!A$8:E$189,5),"No")</f>
        <v>No</v>
      </c>
      <c r="L347" s="9" t="str">
        <f>IFERROR(IF(MATCH(I347,#REF!,0)&gt;0,"Yes","No"),"No")</f>
        <v>No</v>
      </c>
      <c r="M347" s="10"/>
      <c r="N347" s="9" t="str">
        <f t="shared" si="11"/>
        <v>No</v>
      </c>
    </row>
    <row r="348" spans="1:14" ht="15.75" x14ac:dyDescent="0.25">
      <c r="A348" s="1" t="s">
        <v>1693</v>
      </c>
      <c r="B348" s="1" t="s">
        <v>1694</v>
      </c>
      <c r="C348" s="33">
        <v>451355</v>
      </c>
      <c r="D348" s="3" t="s">
        <v>1695</v>
      </c>
      <c r="E348" s="4" t="s">
        <v>35</v>
      </c>
      <c r="F348" s="5" t="s">
        <v>1696</v>
      </c>
      <c r="G348" s="5" t="s">
        <v>1697</v>
      </c>
      <c r="H348" s="6">
        <v>79095</v>
      </c>
      <c r="I348" s="18" t="s">
        <v>1698</v>
      </c>
      <c r="J348" s="7" t="str">
        <f t="shared" si="10"/>
        <v>No</v>
      </c>
      <c r="K348" s="8" t="str">
        <f>IFERROR(VLOOKUP('Criteria 3.1 (2(b))'!I348,'Licensed Psych Beds By County'!A$8:E$189,5),"No")</f>
        <v>No</v>
      </c>
      <c r="L348" s="9" t="str">
        <f>IFERROR(IF(MATCH(I348,#REF!,0)&gt;0,"Yes","No"),"No")</f>
        <v>No</v>
      </c>
      <c r="M348" s="10"/>
      <c r="N348" s="9" t="str">
        <f t="shared" si="11"/>
        <v>No</v>
      </c>
    </row>
    <row r="349" spans="1:14" ht="15.75" x14ac:dyDescent="0.25">
      <c r="A349" s="1" t="s">
        <v>1699</v>
      </c>
      <c r="B349" s="1" t="s">
        <v>1700</v>
      </c>
      <c r="C349" s="33">
        <v>451306</v>
      </c>
      <c r="D349" s="3" t="s">
        <v>1701</v>
      </c>
      <c r="E349" s="4" t="s">
        <v>35</v>
      </c>
      <c r="F349" s="5" t="s">
        <v>1702</v>
      </c>
      <c r="G349" s="5" t="s">
        <v>1703</v>
      </c>
      <c r="H349" s="6">
        <v>76849</v>
      </c>
      <c r="I349" s="18" t="s">
        <v>1704</v>
      </c>
      <c r="J349" s="7" t="str">
        <f t="shared" si="10"/>
        <v>No</v>
      </c>
      <c r="K349" s="8" t="str">
        <f>IFERROR(VLOOKUP('Criteria 3.1 (2(b))'!I349,'Licensed Psych Beds By County'!A$8:E$189,5),"No")</f>
        <v>No</v>
      </c>
      <c r="L349" s="9" t="str">
        <f>IFERROR(IF(MATCH(I349,#REF!,0)&gt;0,"Yes","No"),"No")</f>
        <v>No</v>
      </c>
      <c r="M349" s="10"/>
      <c r="N349" s="9" t="str">
        <f t="shared" si="11"/>
        <v>No</v>
      </c>
    </row>
    <row r="350" spans="1:14" ht="15.75" x14ac:dyDescent="0.25">
      <c r="A350" s="1" t="s">
        <v>1705</v>
      </c>
      <c r="B350" s="1" t="s">
        <v>1706</v>
      </c>
      <c r="C350" s="33">
        <v>451372</v>
      </c>
      <c r="D350" s="3" t="s">
        <v>1707</v>
      </c>
      <c r="E350" s="4" t="s">
        <v>35</v>
      </c>
      <c r="F350" s="5" t="s">
        <v>1708</v>
      </c>
      <c r="G350" s="5" t="s">
        <v>1709</v>
      </c>
      <c r="H350" s="6">
        <v>79347</v>
      </c>
      <c r="I350" s="18" t="s">
        <v>1710</v>
      </c>
      <c r="J350" s="7" t="str">
        <f t="shared" si="10"/>
        <v>No</v>
      </c>
      <c r="K350" s="8" t="str">
        <f>IFERROR(VLOOKUP('Criteria 3.1 (2(b))'!I350,'Licensed Psych Beds By County'!A$8:E$189,5),"No")</f>
        <v>No</v>
      </c>
      <c r="L350" s="9" t="str">
        <f>IFERROR(IF(MATCH(I350,#REF!,0)&gt;0,"Yes","No"),"No")</f>
        <v>No</v>
      </c>
      <c r="M350" s="10"/>
      <c r="N350" s="9" t="str">
        <f t="shared" si="11"/>
        <v>No</v>
      </c>
    </row>
    <row r="351" spans="1:14" ht="15.75" x14ac:dyDescent="0.25">
      <c r="A351" s="1" t="s">
        <v>1711</v>
      </c>
      <c r="B351" s="1" t="s">
        <v>1712</v>
      </c>
      <c r="C351" s="33">
        <v>451338</v>
      </c>
      <c r="D351" s="3" t="s">
        <v>1713</v>
      </c>
      <c r="E351" s="4" t="s">
        <v>35</v>
      </c>
      <c r="F351" s="5" t="s">
        <v>1714</v>
      </c>
      <c r="G351" s="5" t="s">
        <v>1715</v>
      </c>
      <c r="H351" s="6">
        <v>79855</v>
      </c>
      <c r="I351" s="18" t="s">
        <v>1716</v>
      </c>
      <c r="J351" s="7" t="str">
        <f t="shared" si="10"/>
        <v>No</v>
      </c>
      <c r="K351" s="8" t="str">
        <f>IFERROR(VLOOKUP('Criteria 3.1 (2(b))'!I351,'Licensed Psych Beds By County'!A$8:E$189,5),"No")</f>
        <v>No</v>
      </c>
      <c r="L351" s="9" t="str">
        <f>IFERROR(IF(MATCH(I351,#REF!,0)&gt;0,"Yes","No"),"No")</f>
        <v>No</v>
      </c>
      <c r="M351" s="10"/>
      <c r="N351" s="9" t="str">
        <f t="shared" si="11"/>
        <v>No</v>
      </c>
    </row>
    <row r="352" spans="1:14" ht="15.75" x14ac:dyDescent="0.25">
      <c r="A352" s="1" t="s">
        <v>1717</v>
      </c>
      <c r="B352" s="1" t="s">
        <v>1718</v>
      </c>
      <c r="C352" s="33">
        <v>450833</v>
      </c>
      <c r="D352" s="3" t="s">
        <v>1719</v>
      </c>
      <c r="E352" s="4" t="s">
        <v>17</v>
      </c>
      <c r="F352" s="5" t="s">
        <v>1720</v>
      </c>
      <c r="G352" s="5" t="s">
        <v>1721</v>
      </c>
      <c r="H352" s="6">
        <v>75119</v>
      </c>
      <c r="I352" s="18" t="s">
        <v>172</v>
      </c>
      <c r="J352" s="7" t="str">
        <f t="shared" si="10"/>
        <v>No</v>
      </c>
      <c r="K352" s="8" t="str">
        <f>IFERROR(VLOOKUP('Criteria 3.1 (2(b))'!I352,'Licensed Psych Beds By County'!A$8:E$189,5),"No")</f>
        <v>No</v>
      </c>
      <c r="L352" s="9" t="str">
        <f>IFERROR(IF(MATCH(I352,#REF!,0)&gt;0,"Yes","No"),"No")</f>
        <v>No</v>
      </c>
      <c r="M352" s="10"/>
      <c r="N352" s="9" t="str">
        <f t="shared" si="11"/>
        <v>No</v>
      </c>
    </row>
    <row r="353" spans="1:14" ht="15.75" x14ac:dyDescent="0.25">
      <c r="A353" s="1" t="s">
        <v>1722</v>
      </c>
      <c r="B353" s="1" t="s">
        <v>1723</v>
      </c>
      <c r="C353" s="33">
        <v>450688</v>
      </c>
      <c r="D353" s="3" t="s">
        <v>1724</v>
      </c>
      <c r="E353" s="4" t="s">
        <v>17</v>
      </c>
      <c r="F353" s="5" t="s">
        <v>1725</v>
      </c>
      <c r="G353" s="5" t="s">
        <v>1323</v>
      </c>
      <c r="H353" s="6">
        <v>75149</v>
      </c>
      <c r="I353" s="18" t="s">
        <v>126</v>
      </c>
      <c r="J353" s="7" t="str">
        <f t="shared" si="10"/>
        <v>No</v>
      </c>
      <c r="K353" s="8" t="str">
        <f>IFERROR(VLOOKUP('Criteria 3.1 (2(b))'!I353,'Licensed Psych Beds By County'!A$8:E$189,5),"No")</f>
        <v>Yes</v>
      </c>
      <c r="L353" s="9" t="str">
        <f>IFERROR(IF(MATCH(I353,#REF!,0)&gt;0,"Yes","No"),"No")</f>
        <v>No</v>
      </c>
      <c r="M353" s="10"/>
      <c r="N353" s="9" t="str">
        <f t="shared" si="11"/>
        <v>No</v>
      </c>
    </row>
    <row r="354" spans="1:14" ht="15.75" x14ac:dyDescent="0.25">
      <c r="A354" s="1" t="s">
        <v>1726</v>
      </c>
      <c r="B354" s="1" t="s">
        <v>1727</v>
      </c>
      <c r="C354" s="33">
        <v>450099</v>
      </c>
      <c r="D354" s="3" t="s">
        <v>1728</v>
      </c>
      <c r="E354" s="4" t="s">
        <v>35</v>
      </c>
      <c r="F354" s="5" t="s">
        <v>1729</v>
      </c>
      <c r="G354" s="5" t="s">
        <v>1730</v>
      </c>
      <c r="H354" s="6">
        <v>79065</v>
      </c>
      <c r="I354" s="18" t="s">
        <v>1731</v>
      </c>
      <c r="J354" s="7" t="str">
        <f t="shared" si="10"/>
        <v>No</v>
      </c>
      <c r="K354" s="8" t="str">
        <f>IFERROR(VLOOKUP('Criteria 3.1 (2(b))'!I354,'Licensed Psych Beds By County'!A$8:E$189,5),"No")</f>
        <v>No</v>
      </c>
      <c r="L354" s="9" t="str">
        <f>IFERROR(IF(MATCH(I354,#REF!,0)&gt;0,"Yes","No"),"No")</f>
        <v>No</v>
      </c>
      <c r="M354" s="10"/>
      <c r="N354" s="9" t="str">
        <f t="shared" si="11"/>
        <v>No</v>
      </c>
    </row>
    <row r="355" spans="1:14" ht="15.75" x14ac:dyDescent="0.25">
      <c r="A355" s="1" t="s">
        <v>1732</v>
      </c>
      <c r="B355" s="1" t="s">
        <v>1733</v>
      </c>
      <c r="C355" s="33">
        <v>451380</v>
      </c>
      <c r="D355" s="3" t="s">
        <v>1734</v>
      </c>
      <c r="E355" s="4" t="s">
        <v>35</v>
      </c>
      <c r="F355" s="5" t="s">
        <v>1735</v>
      </c>
      <c r="G355" s="5" t="s">
        <v>1736</v>
      </c>
      <c r="H355" s="6">
        <v>75783</v>
      </c>
      <c r="I355" s="18" t="s">
        <v>1461</v>
      </c>
      <c r="J355" s="7" t="str">
        <f t="shared" si="10"/>
        <v>No</v>
      </c>
      <c r="K355" s="8" t="str">
        <f>IFERROR(VLOOKUP('Criteria 3.1 (2(b))'!I355,'Licensed Psych Beds By County'!A$8:E$189,5),"No")</f>
        <v>No</v>
      </c>
      <c r="L355" s="9" t="str">
        <f>IFERROR(IF(MATCH(I355,#REF!,0)&gt;0,"Yes","No"),"No")</f>
        <v>No</v>
      </c>
      <c r="M355" s="10"/>
      <c r="N355" s="9" t="str">
        <f t="shared" si="11"/>
        <v>No</v>
      </c>
    </row>
    <row r="356" spans="1:14" ht="15.75" x14ac:dyDescent="0.25">
      <c r="A356" s="1" t="s">
        <v>1737</v>
      </c>
      <c r="B356" s="1" t="s">
        <v>1738</v>
      </c>
      <c r="C356" s="33">
        <v>451329</v>
      </c>
      <c r="D356" s="3" t="s">
        <v>1739</v>
      </c>
      <c r="E356" s="4" t="s">
        <v>35</v>
      </c>
      <c r="F356" s="5" t="s">
        <v>1740</v>
      </c>
      <c r="G356" s="5" t="s">
        <v>1741</v>
      </c>
      <c r="H356" s="6">
        <v>79778</v>
      </c>
      <c r="I356" s="18" t="s">
        <v>1240</v>
      </c>
      <c r="J356" s="7" t="str">
        <f t="shared" si="10"/>
        <v>No</v>
      </c>
      <c r="K356" s="8" t="str">
        <f>IFERROR(VLOOKUP('Criteria 3.1 (2(b))'!I356,'Licensed Psych Beds By County'!A$8:E$189,5),"No")</f>
        <v>No</v>
      </c>
      <c r="L356" s="9" t="str">
        <f>IFERROR(IF(MATCH(I356,#REF!,0)&gt;0,"Yes","No"),"No")</f>
        <v>No</v>
      </c>
      <c r="M356" s="10"/>
      <c r="N356" s="9" t="str">
        <f t="shared" si="11"/>
        <v>No</v>
      </c>
    </row>
    <row r="357" spans="1:14" ht="15.75" x14ac:dyDescent="0.25">
      <c r="A357" s="1" t="s">
        <v>1742</v>
      </c>
      <c r="B357" s="1" t="s">
        <v>1743</v>
      </c>
      <c r="C357" s="33">
        <v>451301</v>
      </c>
      <c r="D357" s="3" t="s">
        <v>1744</v>
      </c>
      <c r="E357" s="4" t="s">
        <v>35</v>
      </c>
      <c r="F357" s="5" t="s">
        <v>1745</v>
      </c>
      <c r="G357" s="5" t="s">
        <v>1746</v>
      </c>
      <c r="H357" s="6">
        <v>76932</v>
      </c>
      <c r="I357" s="18" t="s">
        <v>1747</v>
      </c>
      <c r="J357" s="7" t="str">
        <f t="shared" si="10"/>
        <v>No</v>
      </c>
      <c r="K357" s="8" t="str">
        <f>IFERROR(VLOOKUP('Criteria 3.1 (2(b))'!I357,'Licensed Psych Beds By County'!A$8:E$189,5),"No")</f>
        <v>No</v>
      </c>
      <c r="L357" s="9" t="str">
        <f>IFERROR(IF(MATCH(I357,#REF!,0)&gt;0,"Yes","No"),"No")</f>
        <v>No</v>
      </c>
      <c r="M357" s="10"/>
      <c r="N357" s="9" t="str">
        <f t="shared" si="11"/>
        <v>No</v>
      </c>
    </row>
    <row r="358" spans="1:14" ht="15.75" x14ac:dyDescent="0.25">
      <c r="A358" s="1" t="s">
        <v>1748</v>
      </c>
      <c r="B358" s="1" t="s">
        <v>1749</v>
      </c>
      <c r="C358" s="33">
        <v>451377</v>
      </c>
      <c r="D358" s="3" t="s">
        <v>1750</v>
      </c>
      <c r="E358" s="4" t="s">
        <v>35</v>
      </c>
      <c r="F358" s="5" t="s">
        <v>1751</v>
      </c>
      <c r="G358" s="5" t="s">
        <v>822</v>
      </c>
      <c r="H358" s="6">
        <v>79772</v>
      </c>
      <c r="I358" s="18" t="s">
        <v>1752</v>
      </c>
      <c r="J358" s="7" t="str">
        <f t="shared" si="10"/>
        <v>No</v>
      </c>
      <c r="K358" s="8" t="str">
        <f>IFERROR(VLOOKUP('Criteria 3.1 (2(b))'!I358,'Licensed Psych Beds By County'!A$8:E$189,5),"No")</f>
        <v>No</v>
      </c>
      <c r="L358" s="9" t="str">
        <f>IFERROR(IF(MATCH(I358,#REF!,0)&gt;0,"Yes","No"),"No")</f>
        <v>No</v>
      </c>
      <c r="M358" s="10"/>
      <c r="N358" s="9" t="str">
        <f t="shared" si="11"/>
        <v>No</v>
      </c>
    </row>
    <row r="359" spans="1:14" ht="15.75" x14ac:dyDescent="0.25">
      <c r="A359" s="1" t="s">
        <v>1753</v>
      </c>
      <c r="B359" s="1" t="s">
        <v>1754</v>
      </c>
      <c r="C359" s="33">
        <v>451317</v>
      </c>
      <c r="D359" s="3" t="s">
        <v>1755</v>
      </c>
      <c r="E359" s="4" t="s">
        <v>35</v>
      </c>
      <c r="F359" s="5" t="s">
        <v>1756</v>
      </c>
      <c r="G359" s="5" t="s">
        <v>1757</v>
      </c>
      <c r="H359" s="6">
        <v>78377</v>
      </c>
      <c r="I359" s="18" t="s">
        <v>1757</v>
      </c>
      <c r="J359" s="7" t="str">
        <f t="shared" si="10"/>
        <v>No</v>
      </c>
      <c r="K359" s="8" t="str">
        <f>IFERROR(VLOOKUP('Criteria 3.1 (2(b))'!I359,'Licensed Psych Beds By County'!A$8:E$189,5),"No")</f>
        <v>No</v>
      </c>
      <c r="L359" s="9" t="str">
        <f>IFERROR(IF(MATCH(I359,#REF!,0)&gt;0,"Yes","No"),"No")</f>
        <v>No</v>
      </c>
      <c r="M359" s="10"/>
      <c r="N359" s="9" t="str">
        <f t="shared" si="11"/>
        <v>No</v>
      </c>
    </row>
    <row r="360" spans="1:14" ht="15.75" x14ac:dyDescent="0.25">
      <c r="A360" s="1" t="s">
        <v>1758</v>
      </c>
      <c r="B360" s="1" t="s">
        <v>1759</v>
      </c>
      <c r="C360" s="33">
        <v>673036</v>
      </c>
      <c r="D360" s="3" t="s">
        <v>1760</v>
      </c>
      <c r="E360" s="4" t="s">
        <v>17</v>
      </c>
      <c r="F360" s="5" t="s">
        <v>1761</v>
      </c>
      <c r="G360" s="5" t="s">
        <v>425</v>
      </c>
      <c r="H360" s="6">
        <v>76201</v>
      </c>
      <c r="I360" s="18" t="s">
        <v>425</v>
      </c>
      <c r="J360" s="7" t="str">
        <f t="shared" si="10"/>
        <v>No</v>
      </c>
      <c r="K360" s="8" t="str">
        <f>IFERROR(VLOOKUP('Criteria 3.1 (2(b))'!I360,'Licensed Psych Beds By County'!A$8:E$189,5),"No")</f>
        <v>Yes</v>
      </c>
      <c r="L360" s="9" t="str">
        <f>IFERROR(IF(MATCH(I360,#REF!,0)&gt;0,"Yes","No"),"No")</f>
        <v>No</v>
      </c>
      <c r="M360" s="10"/>
      <c r="N360" s="9" t="str">
        <f t="shared" si="11"/>
        <v>No</v>
      </c>
    </row>
    <row r="361" spans="1:14" ht="15.75" x14ac:dyDescent="0.25">
      <c r="A361" s="1" t="s">
        <v>1762</v>
      </c>
      <c r="B361" s="1" t="s">
        <v>1763</v>
      </c>
      <c r="C361" s="33">
        <v>453072</v>
      </c>
      <c r="D361" s="3" t="s">
        <v>1764</v>
      </c>
      <c r="E361" s="4" t="s">
        <v>17</v>
      </c>
      <c r="F361" s="5" t="s">
        <v>1765</v>
      </c>
      <c r="G361" s="5" t="s">
        <v>511</v>
      </c>
      <c r="H361" s="6">
        <v>75701</v>
      </c>
      <c r="I361" s="18" t="s">
        <v>512</v>
      </c>
      <c r="J361" s="7" t="str">
        <f t="shared" si="10"/>
        <v>No</v>
      </c>
      <c r="K361" s="8" t="str">
        <f>IFERROR(VLOOKUP('Criteria 3.1 (2(b))'!I361,'Licensed Psych Beds By County'!A$8:E$189,5),"No")</f>
        <v>No</v>
      </c>
      <c r="L361" s="9" t="str">
        <f>IFERROR(IF(MATCH(I361,#REF!,0)&gt;0,"Yes","No"),"No")</f>
        <v>No</v>
      </c>
      <c r="M361" s="10"/>
      <c r="N361" s="9" t="str">
        <f t="shared" si="11"/>
        <v>No</v>
      </c>
    </row>
    <row r="362" spans="1:14" ht="15.75" x14ac:dyDescent="0.25">
      <c r="A362" s="1" t="s">
        <v>1766</v>
      </c>
      <c r="B362" s="1" t="s">
        <v>1767</v>
      </c>
      <c r="C362" s="33">
        <v>673045</v>
      </c>
      <c r="D362" s="3" t="s">
        <v>1768</v>
      </c>
      <c r="E362" s="4" t="s">
        <v>17</v>
      </c>
      <c r="F362" s="5" t="s">
        <v>1769</v>
      </c>
      <c r="G362" s="5" t="s">
        <v>1323</v>
      </c>
      <c r="H362" s="6">
        <v>75149</v>
      </c>
      <c r="I362" s="18" t="s">
        <v>126</v>
      </c>
      <c r="J362" s="7" t="str">
        <f t="shared" si="10"/>
        <v>No</v>
      </c>
      <c r="K362" s="8" t="str">
        <f>IFERROR(VLOOKUP('Criteria 3.1 (2(b))'!I362,'Licensed Psych Beds By County'!A$8:E$189,5),"No")</f>
        <v>Yes</v>
      </c>
      <c r="L362" s="9" t="str">
        <f>IFERROR(IF(MATCH(I362,#REF!,0)&gt;0,"Yes","No"),"No")</f>
        <v>No</v>
      </c>
      <c r="M362" s="10"/>
      <c r="N362" s="9" t="str">
        <f t="shared" si="11"/>
        <v>No</v>
      </c>
    </row>
    <row r="363" spans="1:14" ht="15.75" x14ac:dyDescent="0.25">
      <c r="A363" s="1" t="s">
        <v>1770</v>
      </c>
      <c r="B363" s="1" t="s">
        <v>1771</v>
      </c>
      <c r="C363" s="33">
        <v>670098</v>
      </c>
      <c r="D363" s="3" t="s">
        <v>1772</v>
      </c>
      <c r="E363" s="4" t="s">
        <v>17</v>
      </c>
      <c r="F363" s="5" t="s">
        <v>1773</v>
      </c>
      <c r="G363" s="5" t="s">
        <v>1489</v>
      </c>
      <c r="H363" s="6">
        <v>78130</v>
      </c>
      <c r="I363" s="18" t="s">
        <v>1490</v>
      </c>
      <c r="J363" s="7" t="str">
        <f t="shared" si="10"/>
        <v>No</v>
      </c>
      <c r="K363" s="8" t="str">
        <f>IFERROR(VLOOKUP('Criteria 3.1 (2(b))'!I363,'Licensed Psych Beds By County'!A$8:E$189,5),"No")</f>
        <v>No</v>
      </c>
      <c r="L363" s="9" t="str">
        <f>IFERROR(IF(MATCH(I363,#REF!,0)&gt;0,"Yes","No"),"No")</f>
        <v>No</v>
      </c>
      <c r="M363" s="10"/>
      <c r="N363" s="9" t="str">
        <f t="shared" si="11"/>
        <v>No</v>
      </c>
    </row>
    <row r="364" spans="1:14" ht="15.75" x14ac:dyDescent="0.25">
      <c r="A364" s="1" t="s">
        <v>1774</v>
      </c>
      <c r="B364" s="1" t="s">
        <v>1775</v>
      </c>
      <c r="C364" s="33">
        <v>670044</v>
      </c>
      <c r="D364" s="3" t="s">
        <v>1776</v>
      </c>
      <c r="E364" s="4" t="s">
        <v>17</v>
      </c>
      <c r="F364" s="5" t="s">
        <v>1777</v>
      </c>
      <c r="G364" s="5" t="s">
        <v>1778</v>
      </c>
      <c r="H364" s="6">
        <v>75032</v>
      </c>
      <c r="I364" s="18" t="s">
        <v>1778</v>
      </c>
      <c r="J364" s="7" t="str">
        <f t="shared" si="10"/>
        <v>No</v>
      </c>
      <c r="K364" s="8" t="str">
        <f>IFERROR(VLOOKUP('Criteria 3.1 (2(b))'!I364,'Licensed Psych Beds By County'!A$8:E$189,5),"No")</f>
        <v>No</v>
      </c>
      <c r="L364" s="9" t="str">
        <f>IFERROR(IF(MATCH(I364,#REF!,0)&gt;0,"Yes","No"),"No")</f>
        <v>No</v>
      </c>
      <c r="M364" s="10"/>
      <c r="N364" s="9" t="str">
        <f t="shared" si="11"/>
        <v>No</v>
      </c>
    </row>
    <row r="365" spans="1:14" ht="15.75" x14ac:dyDescent="0.25">
      <c r="A365" s="1" t="s">
        <v>1779</v>
      </c>
      <c r="B365" s="1" t="s">
        <v>1780</v>
      </c>
      <c r="C365" s="33">
        <v>450055</v>
      </c>
      <c r="D365" s="3" t="s">
        <v>1781</v>
      </c>
      <c r="E365" s="4" t="s">
        <v>35</v>
      </c>
      <c r="F365" s="5" t="s">
        <v>1782</v>
      </c>
      <c r="G365" s="5" t="s">
        <v>1783</v>
      </c>
      <c r="H365" s="6">
        <v>79556</v>
      </c>
      <c r="I365" s="18" t="s">
        <v>1784</v>
      </c>
      <c r="J365" s="7" t="str">
        <f t="shared" si="10"/>
        <v>No</v>
      </c>
      <c r="K365" s="8" t="str">
        <f>IFERROR(VLOOKUP('Criteria 3.1 (2(b))'!I365,'Licensed Psych Beds By County'!A$8:E$189,5),"No")</f>
        <v>No</v>
      </c>
      <c r="L365" s="9" t="str">
        <f>IFERROR(IF(MATCH(I365,#REF!,0)&gt;0,"Yes","No"),"No")</f>
        <v>No</v>
      </c>
      <c r="M365" s="10"/>
      <c r="N365" s="9" t="str">
        <f t="shared" si="11"/>
        <v>No</v>
      </c>
    </row>
    <row r="366" spans="1:14" ht="15.75" x14ac:dyDescent="0.25">
      <c r="A366" s="1" t="s">
        <v>1785</v>
      </c>
      <c r="B366" s="1" t="s">
        <v>1786</v>
      </c>
      <c r="C366" s="33">
        <v>450011</v>
      </c>
      <c r="D366" s="3" t="s">
        <v>1787</v>
      </c>
      <c r="E366" s="4" t="s">
        <v>17</v>
      </c>
      <c r="F366" s="5" t="s">
        <v>1788</v>
      </c>
      <c r="G366" s="5" t="s">
        <v>222</v>
      </c>
      <c r="H366" s="6">
        <v>77802</v>
      </c>
      <c r="I366" s="18" t="s">
        <v>223</v>
      </c>
      <c r="J366" s="7" t="str">
        <f t="shared" si="10"/>
        <v>No</v>
      </c>
      <c r="K366" s="8" t="str">
        <f>IFERROR(VLOOKUP('Criteria 3.1 (2(b))'!I366,'Licensed Psych Beds By County'!A$8:E$189,5),"No")</f>
        <v>No</v>
      </c>
      <c r="L366" s="9" t="str">
        <f>IFERROR(IF(MATCH(I366,#REF!,0)&gt;0,"Yes","No"),"No")</f>
        <v>No</v>
      </c>
      <c r="M366" s="10"/>
      <c r="N366" s="9" t="str">
        <f t="shared" si="11"/>
        <v>No</v>
      </c>
    </row>
    <row r="367" spans="1:14" ht="15.75" x14ac:dyDescent="0.25">
      <c r="A367" s="1" t="s">
        <v>1789</v>
      </c>
      <c r="B367" s="1" t="s">
        <v>1790</v>
      </c>
      <c r="C367" s="33">
        <v>450424</v>
      </c>
      <c r="D367" s="3" t="s">
        <v>1791</v>
      </c>
      <c r="E367" s="4" t="s">
        <v>17</v>
      </c>
      <c r="F367" s="5" t="s">
        <v>1792</v>
      </c>
      <c r="G367" s="5" t="s">
        <v>185</v>
      </c>
      <c r="H367" s="6">
        <v>77521</v>
      </c>
      <c r="I367" s="18" t="s">
        <v>20</v>
      </c>
      <c r="J367" s="7" t="str">
        <f t="shared" si="10"/>
        <v>No</v>
      </c>
      <c r="K367" s="8" t="str">
        <f>IFERROR(VLOOKUP('Criteria 3.1 (2(b))'!I367,'Licensed Psych Beds By County'!A$8:E$189,5),"No")</f>
        <v>Yes</v>
      </c>
      <c r="L367" s="9" t="str">
        <f>IFERROR(IF(MATCH(I367,#REF!,0)&gt;0,"Yes","No"),"No")</f>
        <v>No</v>
      </c>
      <c r="M367" s="10"/>
      <c r="N367" s="9" t="str">
        <f t="shared" si="11"/>
        <v>No</v>
      </c>
    </row>
    <row r="368" spans="1:14" ht="15.75" x14ac:dyDescent="0.25">
      <c r="A368" s="1" t="s">
        <v>1793</v>
      </c>
      <c r="B368" s="1" t="s">
        <v>1794</v>
      </c>
      <c r="C368" s="33">
        <v>450730</v>
      </c>
      <c r="D368" s="3" t="s">
        <v>1795</v>
      </c>
      <c r="E368" s="4" t="s">
        <v>17</v>
      </c>
      <c r="F368" s="5" t="s">
        <v>1796</v>
      </c>
      <c r="G368" s="5" t="s">
        <v>1797</v>
      </c>
      <c r="H368" s="6">
        <v>75010</v>
      </c>
      <c r="I368" s="18" t="s">
        <v>425</v>
      </c>
      <c r="J368" s="7" t="str">
        <f t="shared" si="10"/>
        <v>No</v>
      </c>
      <c r="K368" s="8" t="str">
        <f>IFERROR(VLOOKUP('Criteria 3.1 (2(b))'!I368,'Licensed Psych Beds By County'!A$8:E$189,5),"No")</f>
        <v>Yes</v>
      </c>
      <c r="L368" s="9" t="str">
        <f>IFERROR(IF(MATCH(I368,#REF!,0)&gt;0,"Yes","No"),"No")</f>
        <v>No</v>
      </c>
      <c r="M368" s="10"/>
      <c r="N368" s="9" t="str">
        <f t="shared" si="11"/>
        <v>No</v>
      </c>
    </row>
    <row r="369" spans="1:14" ht="15.75" x14ac:dyDescent="0.25">
      <c r="A369" s="1" t="s">
        <v>1798</v>
      </c>
      <c r="B369" s="1" t="s">
        <v>1799</v>
      </c>
      <c r="C369" s="33">
        <v>452079</v>
      </c>
      <c r="D369" s="3" t="s">
        <v>1800</v>
      </c>
      <c r="E369" s="4" t="s">
        <v>17</v>
      </c>
      <c r="F369" s="5" t="s">
        <v>1801</v>
      </c>
      <c r="G369" s="5" t="s">
        <v>436</v>
      </c>
      <c r="H369" s="6">
        <v>79902</v>
      </c>
      <c r="I369" s="18" t="s">
        <v>436</v>
      </c>
      <c r="J369" s="7" t="str">
        <f t="shared" si="10"/>
        <v>No</v>
      </c>
      <c r="K369" s="8" t="str">
        <f>IFERROR(VLOOKUP('Criteria 3.1 (2(b))'!I369,'Licensed Psych Beds By County'!A$8:E$189,5),"No")</f>
        <v>Yes</v>
      </c>
      <c r="L369" s="9" t="str">
        <f>IFERROR(IF(MATCH(I369,#REF!,0)&gt;0,"Yes","No"),"No")</f>
        <v>No</v>
      </c>
      <c r="M369" s="10"/>
      <c r="N369" s="9" t="str">
        <f t="shared" si="11"/>
        <v>No</v>
      </c>
    </row>
    <row r="370" spans="1:14" ht="15.75" x14ac:dyDescent="0.25">
      <c r="A370" s="1" t="s">
        <v>1802</v>
      </c>
      <c r="B370" s="1" t="s">
        <v>1803</v>
      </c>
      <c r="C370" s="33">
        <v>452105</v>
      </c>
      <c r="D370" s="3" t="s">
        <v>1804</v>
      </c>
      <c r="E370" s="4" t="s">
        <v>17</v>
      </c>
      <c r="F370" s="5" t="s">
        <v>1805</v>
      </c>
      <c r="G370" s="5" t="s">
        <v>761</v>
      </c>
      <c r="H370" s="6">
        <v>76502</v>
      </c>
      <c r="I370" s="18" t="s">
        <v>762</v>
      </c>
      <c r="J370" s="7" t="str">
        <f t="shared" si="10"/>
        <v>No</v>
      </c>
      <c r="K370" s="8" t="str">
        <f>IFERROR(VLOOKUP('Criteria 3.1 (2(b))'!I370,'Licensed Psych Beds By County'!A$8:E$189,5),"No")</f>
        <v>No</v>
      </c>
      <c r="L370" s="9" t="str">
        <f>IFERROR(IF(MATCH(I370,#REF!,0)&gt;0,"Yes","No"),"No")</f>
        <v>No</v>
      </c>
      <c r="M370" s="10"/>
      <c r="N370" s="9" t="str">
        <f t="shared" si="11"/>
        <v>No</v>
      </c>
    </row>
    <row r="371" spans="1:14" ht="15.75" x14ac:dyDescent="0.25">
      <c r="A371" s="1" t="s">
        <v>1806</v>
      </c>
      <c r="B371" s="1" t="s">
        <v>1807</v>
      </c>
      <c r="C371" s="33">
        <v>451374</v>
      </c>
      <c r="D371" s="3" t="s">
        <v>1808</v>
      </c>
      <c r="E371" s="4" t="s">
        <v>35</v>
      </c>
      <c r="F371" s="5" t="s">
        <v>1809</v>
      </c>
      <c r="G371" s="5" t="s">
        <v>518</v>
      </c>
      <c r="H371" s="6">
        <v>76574</v>
      </c>
      <c r="I371" s="18" t="s">
        <v>269</v>
      </c>
      <c r="J371" s="7" t="str">
        <f t="shared" si="10"/>
        <v>No</v>
      </c>
      <c r="K371" s="8" t="str">
        <f>IFERROR(VLOOKUP('Criteria 3.1 (2(b))'!I371,'Licensed Psych Beds By County'!A$8:E$189,5),"No")</f>
        <v>Yes</v>
      </c>
      <c r="L371" s="9" t="str">
        <f>IFERROR(IF(MATCH(I371,#REF!,0)&gt;0,"Yes","No"),"No")</f>
        <v>No</v>
      </c>
      <c r="M371" s="10"/>
      <c r="N371" s="9" t="str">
        <f t="shared" si="11"/>
        <v>No</v>
      </c>
    </row>
    <row r="372" spans="1:14" ht="15.75" x14ac:dyDescent="0.25">
      <c r="A372" s="1" t="s">
        <v>1810</v>
      </c>
      <c r="B372" s="1" t="s">
        <v>1811</v>
      </c>
      <c r="C372" s="33">
        <v>670108</v>
      </c>
      <c r="D372" s="3" t="s">
        <v>1812</v>
      </c>
      <c r="E372" s="4" t="s">
        <v>35</v>
      </c>
      <c r="F372" s="5" t="s">
        <v>1813</v>
      </c>
      <c r="G372" s="5" t="s">
        <v>1814</v>
      </c>
      <c r="H372" s="6">
        <v>78654</v>
      </c>
      <c r="I372" s="18" t="s">
        <v>1815</v>
      </c>
      <c r="J372" s="7" t="str">
        <f t="shared" si="10"/>
        <v>No</v>
      </c>
      <c r="K372" s="8" t="str">
        <f>IFERROR(VLOOKUP('Criteria 3.1 (2(b))'!I372,'Licensed Psych Beds By County'!A$8:E$189,5),"No")</f>
        <v>No</v>
      </c>
      <c r="L372" s="9" t="str">
        <f>IFERROR(IF(MATCH(I372,#REF!,0)&gt;0,"Yes","No"),"No")</f>
        <v>No</v>
      </c>
      <c r="M372" s="10"/>
      <c r="N372" s="9" t="str">
        <f t="shared" si="11"/>
        <v>No</v>
      </c>
    </row>
    <row r="373" spans="1:14" ht="15.75" x14ac:dyDescent="0.25">
      <c r="A373" s="1" t="s">
        <v>1816</v>
      </c>
      <c r="B373" s="1" t="s">
        <v>1817</v>
      </c>
      <c r="C373" s="33">
        <v>670088</v>
      </c>
      <c r="D373" s="3" t="s">
        <v>1818</v>
      </c>
      <c r="E373" s="4" t="s">
        <v>17</v>
      </c>
      <c r="F373" s="5" t="s">
        <v>1819</v>
      </c>
      <c r="G373" s="5" t="s">
        <v>1820</v>
      </c>
      <c r="H373" s="6">
        <v>77845</v>
      </c>
      <c r="I373" s="18" t="s">
        <v>223</v>
      </c>
      <c r="J373" s="7" t="str">
        <f t="shared" si="10"/>
        <v>No</v>
      </c>
      <c r="K373" s="8" t="str">
        <f>IFERROR(VLOOKUP('Criteria 3.1 (2(b))'!I373,'Licensed Psych Beds By County'!A$8:E$189,5),"No")</f>
        <v>No</v>
      </c>
      <c r="L373" s="9" t="str">
        <f>IFERROR(IF(MATCH(I373,#REF!,0)&gt;0,"Yes","No"),"No")</f>
        <v>No</v>
      </c>
      <c r="M373" s="10"/>
      <c r="N373" s="9" t="str">
        <f t="shared" si="11"/>
        <v>No</v>
      </c>
    </row>
    <row r="374" spans="1:14" ht="15.75" x14ac:dyDescent="0.25">
      <c r="A374" s="1" t="s">
        <v>1821</v>
      </c>
      <c r="B374" s="1" t="s">
        <v>1822</v>
      </c>
      <c r="C374" s="33">
        <v>670034</v>
      </c>
      <c r="D374" s="3" t="s">
        <v>1823</v>
      </c>
      <c r="E374" s="4" t="s">
        <v>17</v>
      </c>
      <c r="F374" s="5" t="s">
        <v>1824</v>
      </c>
      <c r="G374" s="5" t="s">
        <v>965</v>
      </c>
      <c r="H374" s="6">
        <v>78665</v>
      </c>
      <c r="I374" s="18" t="s">
        <v>269</v>
      </c>
      <c r="J374" s="7" t="str">
        <f t="shared" si="10"/>
        <v>No</v>
      </c>
      <c r="K374" s="8" t="str">
        <f>IFERROR(VLOOKUP('Criteria 3.1 (2(b))'!I374,'Licensed Psych Beds By County'!A$8:E$189,5),"No")</f>
        <v>Yes</v>
      </c>
      <c r="L374" s="9" t="str">
        <f>IFERROR(IF(MATCH(I374,#REF!,0)&gt;0,"Yes","No"),"No")</f>
        <v>No</v>
      </c>
      <c r="M374" s="10"/>
      <c r="N374" s="9" t="str">
        <f t="shared" si="11"/>
        <v>No</v>
      </c>
    </row>
    <row r="375" spans="1:14" ht="15.75" x14ac:dyDescent="0.25">
      <c r="A375" s="1" t="s">
        <v>1825</v>
      </c>
      <c r="B375" s="1" t="s">
        <v>1826</v>
      </c>
      <c r="C375" s="33">
        <v>450054</v>
      </c>
      <c r="D375" s="3" t="s">
        <v>1827</v>
      </c>
      <c r="E375" s="4" t="s">
        <v>17</v>
      </c>
      <c r="F375" s="5" t="s">
        <v>1828</v>
      </c>
      <c r="G375" s="5" t="s">
        <v>761</v>
      </c>
      <c r="H375" s="6">
        <v>76508</v>
      </c>
      <c r="I375" s="18" t="s">
        <v>762</v>
      </c>
      <c r="J375" s="7" t="str">
        <f t="shared" si="10"/>
        <v>No</v>
      </c>
      <c r="K375" s="8" t="str">
        <f>IFERROR(VLOOKUP('Criteria 3.1 (2(b))'!I375,'Licensed Psych Beds By County'!A$8:E$189,5),"No")</f>
        <v>No</v>
      </c>
      <c r="L375" s="9" t="str">
        <f>IFERROR(IF(MATCH(I375,#REF!,0)&gt;0,"Yes","No"),"No")</f>
        <v>No</v>
      </c>
      <c r="M375" s="10"/>
      <c r="N375" s="9" t="str">
        <f t="shared" si="11"/>
        <v>No</v>
      </c>
    </row>
    <row r="376" spans="1:14" ht="15.75" x14ac:dyDescent="0.25">
      <c r="A376" s="1" t="s">
        <v>1829</v>
      </c>
      <c r="B376" s="1" t="s">
        <v>1830</v>
      </c>
      <c r="C376" s="33">
        <v>451384</v>
      </c>
      <c r="D376" s="3" t="s">
        <v>1831</v>
      </c>
      <c r="E376" s="4" t="s">
        <v>35</v>
      </c>
      <c r="F376" s="5" t="s">
        <v>1832</v>
      </c>
      <c r="G376" s="5" t="s">
        <v>1833</v>
      </c>
      <c r="H376" s="6">
        <v>79549</v>
      </c>
      <c r="I376" s="18" t="s">
        <v>1834</v>
      </c>
      <c r="J376" s="7" t="str">
        <f t="shared" si="10"/>
        <v>No</v>
      </c>
      <c r="K376" s="8" t="str">
        <f>IFERROR(VLOOKUP('Criteria 3.1 (2(b))'!I376,'Licensed Psych Beds By County'!A$8:E$189,5),"No")</f>
        <v>No</v>
      </c>
      <c r="L376" s="9" t="str">
        <f>IFERROR(IF(MATCH(I376,#REF!,0)&gt;0,"Yes","No"),"No")</f>
        <v>No</v>
      </c>
      <c r="M376" s="10"/>
      <c r="N376" s="9" t="str">
        <f t="shared" si="11"/>
        <v>No</v>
      </c>
    </row>
    <row r="377" spans="1:14" ht="15.75" x14ac:dyDescent="0.25">
      <c r="A377" s="1" t="s">
        <v>1835</v>
      </c>
      <c r="B377" s="1" t="s">
        <v>1836</v>
      </c>
      <c r="C377" s="33">
        <v>452022</v>
      </c>
      <c r="D377" s="3" t="s">
        <v>1837</v>
      </c>
      <c r="E377" s="4" t="s">
        <v>17</v>
      </c>
      <c r="F377" s="5" t="s">
        <v>1838</v>
      </c>
      <c r="G377" s="5" t="s">
        <v>166</v>
      </c>
      <c r="H377" s="6">
        <v>75093</v>
      </c>
      <c r="I377" s="18" t="s">
        <v>132</v>
      </c>
      <c r="J377" s="7" t="str">
        <f t="shared" si="10"/>
        <v>No</v>
      </c>
      <c r="K377" s="8" t="str">
        <f>IFERROR(VLOOKUP('Criteria 3.1 (2(b))'!I377,'Licensed Psych Beds By County'!A$8:E$189,5),"No")</f>
        <v>Yes</v>
      </c>
      <c r="L377" s="9" t="str">
        <f>IFERROR(IF(MATCH(I377,#REF!,0)&gt;0,"Yes","No"),"No")</f>
        <v>No</v>
      </c>
      <c r="M377" s="10"/>
      <c r="N377" s="9" t="str">
        <f t="shared" si="11"/>
        <v>No</v>
      </c>
    </row>
    <row r="378" spans="1:14" ht="15.75" x14ac:dyDescent="0.25">
      <c r="A378" s="1" t="s">
        <v>1839</v>
      </c>
      <c r="B378" s="1" t="s">
        <v>1840</v>
      </c>
      <c r="C378" s="33">
        <v>452087</v>
      </c>
      <c r="D378" s="3" t="s">
        <v>1841</v>
      </c>
      <c r="E378" s="4" t="s">
        <v>17</v>
      </c>
      <c r="F378" s="5" t="s">
        <v>354</v>
      </c>
      <c r="G378" s="5" t="s">
        <v>355</v>
      </c>
      <c r="H378" s="6">
        <v>75601</v>
      </c>
      <c r="I378" s="18" t="s">
        <v>356</v>
      </c>
      <c r="J378" s="7" t="str">
        <f t="shared" si="10"/>
        <v>No</v>
      </c>
      <c r="K378" s="8" t="str">
        <f>IFERROR(VLOOKUP('Criteria 3.1 (2(b))'!I378,'Licensed Psych Beds By County'!A$8:E$189,5),"No")</f>
        <v>Yes</v>
      </c>
      <c r="L378" s="9" t="str">
        <f>IFERROR(IF(MATCH(I378,#REF!,0)&gt;0,"Yes","No"),"No")</f>
        <v>No</v>
      </c>
      <c r="M378" s="10"/>
      <c r="N378" s="9" t="str">
        <f t="shared" si="11"/>
        <v>No</v>
      </c>
    </row>
    <row r="379" spans="1:14" ht="15.75" x14ac:dyDescent="0.25">
      <c r="A379" s="1" t="s">
        <v>1842</v>
      </c>
      <c r="B379" s="1" t="s">
        <v>1843</v>
      </c>
      <c r="C379" s="33">
        <v>451358</v>
      </c>
      <c r="D379" s="3" t="s">
        <v>1844</v>
      </c>
      <c r="E379" s="4" t="s">
        <v>35</v>
      </c>
      <c r="F379" s="5" t="s">
        <v>1845</v>
      </c>
      <c r="G379" s="5" t="s">
        <v>1846</v>
      </c>
      <c r="H379" s="6">
        <v>79360</v>
      </c>
      <c r="I379" s="18" t="s">
        <v>1847</v>
      </c>
      <c r="J379" s="7" t="str">
        <f t="shared" si="10"/>
        <v>No</v>
      </c>
      <c r="K379" s="8" t="str">
        <f>IFERROR(VLOOKUP('Criteria 3.1 (2(b))'!I379,'Licensed Psych Beds By County'!A$8:E$189,5),"No")</f>
        <v>No</v>
      </c>
      <c r="L379" s="9" t="str">
        <f>IFERROR(IF(MATCH(I379,#REF!,0)&gt;0,"Yes","No"),"No")</f>
        <v>No</v>
      </c>
      <c r="M379" s="10"/>
      <c r="N379" s="9" t="str">
        <f t="shared" si="11"/>
        <v>No</v>
      </c>
    </row>
    <row r="380" spans="1:14" ht="15.75" x14ac:dyDescent="0.25">
      <c r="A380" s="1" t="s">
        <v>1848</v>
      </c>
      <c r="B380" s="1" t="s">
        <v>1849</v>
      </c>
      <c r="C380" s="33">
        <v>451371</v>
      </c>
      <c r="D380" s="3" t="s">
        <v>1850</v>
      </c>
      <c r="E380" s="4" t="s">
        <v>35</v>
      </c>
      <c r="F380" s="5" t="s">
        <v>1851</v>
      </c>
      <c r="G380" s="5" t="s">
        <v>1657</v>
      </c>
      <c r="H380" s="6">
        <v>78648</v>
      </c>
      <c r="I380" s="18" t="s">
        <v>240</v>
      </c>
      <c r="J380" s="7" t="str">
        <f t="shared" si="10"/>
        <v>No</v>
      </c>
      <c r="K380" s="8" t="str">
        <f>IFERROR(VLOOKUP('Criteria 3.1 (2(b))'!I380,'Licensed Psych Beds By County'!A$8:E$189,5),"No")</f>
        <v>No</v>
      </c>
      <c r="L380" s="9" t="str">
        <f>IFERROR(IF(MATCH(I380,#REF!,0)&gt;0,"Yes","No"),"No")</f>
        <v>No</v>
      </c>
      <c r="M380" s="10"/>
      <c r="N380" s="9" t="str">
        <f t="shared" si="11"/>
        <v>No</v>
      </c>
    </row>
    <row r="381" spans="1:14" ht="15.75" x14ac:dyDescent="0.25">
      <c r="A381" s="1" t="s">
        <v>1852</v>
      </c>
      <c r="B381" s="1" t="s">
        <v>1853</v>
      </c>
      <c r="C381" s="33">
        <v>450867</v>
      </c>
      <c r="D381" s="3" t="s">
        <v>1854</v>
      </c>
      <c r="E381" s="4" t="s">
        <v>17</v>
      </c>
      <c r="F381" s="5" t="s">
        <v>1855</v>
      </c>
      <c r="G381" s="5" t="s">
        <v>70</v>
      </c>
      <c r="H381" s="6">
        <v>78759</v>
      </c>
      <c r="I381" s="18" t="s">
        <v>71</v>
      </c>
      <c r="J381" s="7" t="str">
        <f t="shared" si="10"/>
        <v>No</v>
      </c>
      <c r="K381" s="8" t="str">
        <f>IFERROR(VLOOKUP('Criteria 3.1 (2(b))'!I381,'Licensed Psych Beds By County'!A$8:E$189,5),"No")</f>
        <v>Yes</v>
      </c>
      <c r="L381" s="9" t="str">
        <f>IFERROR(IF(MATCH(I381,#REF!,0)&gt;0,"Yes","No"),"No")</f>
        <v>No</v>
      </c>
      <c r="M381" s="10"/>
      <c r="N381" s="9" t="str">
        <f t="shared" si="11"/>
        <v>No</v>
      </c>
    </row>
    <row r="382" spans="1:14" ht="15.75" x14ac:dyDescent="0.25">
      <c r="A382" s="1" t="s">
        <v>1856</v>
      </c>
      <c r="B382" s="1" t="s">
        <v>1857</v>
      </c>
      <c r="C382" s="33">
        <v>450124</v>
      </c>
      <c r="D382" s="3" t="s">
        <v>1858</v>
      </c>
      <c r="E382" s="4" t="s">
        <v>17</v>
      </c>
      <c r="F382" s="5" t="s">
        <v>1859</v>
      </c>
      <c r="G382" s="5" t="s">
        <v>70</v>
      </c>
      <c r="H382" s="6">
        <v>78701</v>
      </c>
      <c r="I382" s="18" t="s">
        <v>71</v>
      </c>
      <c r="J382" s="7" t="str">
        <f t="shared" si="10"/>
        <v>No</v>
      </c>
      <c r="K382" s="8" t="str">
        <f>IFERROR(VLOOKUP('Criteria 3.1 (2(b))'!I382,'Licensed Psych Beds By County'!A$8:E$189,5),"No")</f>
        <v>Yes</v>
      </c>
      <c r="L382" s="9" t="str">
        <f>IFERROR(IF(MATCH(I382,#REF!,0)&gt;0,"Yes","No"),"No")</f>
        <v>No</v>
      </c>
      <c r="M382" s="10"/>
      <c r="N382" s="9" t="str">
        <f t="shared" si="11"/>
        <v>No</v>
      </c>
    </row>
    <row r="383" spans="1:14" ht="15.75" x14ac:dyDescent="0.25">
      <c r="A383" s="1" t="s">
        <v>1860</v>
      </c>
      <c r="B383" s="1" t="s">
        <v>1861</v>
      </c>
      <c r="C383" s="33">
        <v>451365</v>
      </c>
      <c r="D383" s="3" t="s">
        <v>1862</v>
      </c>
      <c r="E383" s="4" t="s">
        <v>35</v>
      </c>
      <c r="F383" s="5" t="s">
        <v>1863</v>
      </c>
      <c r="G383" s="5" t="s">
        <v>1815</v>
      </c>
      <c r="H383" s="6">
        <v>78611</v>
      </c>
      <c r="I383" s="18" t="s">
        <v>1815</v>
      </c>
      <c r="J383" s="7" t="str">
        <f t="shared" si="10"/>
        <v>No</v>
      </c>
      <c r="K383" s="8" t="str">
        <f>IFERROR(VLOOKUP('Criteria 3.1 (2(b))'!I383,'Licensed Psych Beds By County'!A$8:E$189,5),"No")</f>
        <v>No</v>
      </c>
      <c r="L383" s="9" t="str">
        <f>IFERROR(IF(MATCH(I383,#REF!,0)&gt;0,"Yes","No"),"No")</f>
        <v>No</v>
      </c>
      <c r="M383" s="10"/>
      <c r="N383" s="9" t="str">
        <f t="shared" si="11"/>
        <v>No</v>
      </c>
    </row>
    <row r="384" spans="1:14" ht="15.75" x14ac:dyDescent="0.25">
      <c r="A384" s="1" t="s">
        <v>1864</v>
      </c>
      <c r="B384" s="1" t="s">
        <v>1865</v>
      </c>
      <c r="C384" s="33">
        <v>450056</v>
      </c>
      <c r="D384" s="3" t="s">
        <v>1866</v>
      </c>
      <c r="E384" s="4" t="s">
        <v>17</v>
      </c>
      <c r="F384" s="5" t="s">
        <v>1867</v>
      </c>
      <c r="G384" s="5" t="s">
        <v>70</v>
      </c>
      <c r="H384" s="6">
        <v>78705</v>
      </c>
      <c r="I384" s="18" t="s">
        <v>71</v>
      </c>
      <c r="J384" s="7" t="str">
        <f t="shared" si="10"/>
        <v>No</v>
      </c>
      <c r="K384" s="8" t="str">
        <f>IFERROR(VLOOKUP('Criteria 3.1 (2(b))'!I384,'Licensed Psych Beds By County'!A$8:E$189,5),"No")</f>
        <v>Yes</v>
      </c>
      <c r="L384" s="9" t="str">
        <f>IFERROR(IF(MATCH(I384,#REF!,0)&gt;0,"Yes","No"),"No")</f>
        <v>No</v>
      </c>
      <c r="M384" s="10"/>
      <c r="N384" s="9" t="str">
        <f t="shared" si="11"/>
        <v>No</v>
      </c>
    </row>
    <row r="385" spans="1:14" ht="15.75" x14ac:dyDescent="0.25">
      <c r="A385" s="1" t="s">
        <v>1868</v>
      </c>
      <c r="B385" s="1" t="s">
        <v>1869</v>
      </c>
      <c r="C385" s="33">
        <v>670041</v>
      </c>
      <c r="D385" s="3" t="s">
        <v>1870</v>
      </c>
      <c r="E385" s="4" t="s">
        <v>17</v>
      </c>
      <c r="F385" s="5" t="s">
        <v>1871</v>
      </c>
      <c r="G385" s="5" t="s">
        <v>965</v>
      </c>
      <c r="H385" s="6">
        <v>78665</v>
      </c>
      <c r="I385" s="18" t="s">
        <v>269</v>
      </c>
      <c r="J385" s="7" t="str">
        <f t="shared" si="10"/>
        <v>No</v>
      </c>
      <c r="K385" s="8" t="str">
        <f>IFERROR(VLOOKUP('Criteria 3.1 (2(b))'!I385,'Licensed Psych Beds By County'!A$8:E$189,5),"No")</f>
        <v>Yes</v>
      </c>
      <c r="L385" s="9" t="str">
        <f>IFERROR(IF(MATCH(I385,#REF!,0)&gt;0,"Yes","No"),"No")</f>
        <v>No</v>
      </c>
      <c r="M385" s="10"/>
      <c r="N385" s="9" t="str">
        <f t="shared" si="11"/>
        <v>No</v>
      </c>
    </row>
    <row r="386" spans="1:14" ht="15.75" x14ac:dyDescent="0.25">
      <c r="A386" s="1" t="s">
        <v>1872</v>
      </c>
      <c r="B386" s="1" t="s">
        <v>1873</v>
      </c>
      <c r="C386" s="33">
        <v>453310</v>
      </c>
      <c r="D386" s="3" t="s">
        <v>1874</v>
      </c>
      <c r="E386" s="4" t="s">
        <v>333</v>
      </c>
      <c r="F386" s="5" t="s">
        <v>1875</v>
      </c>
      <c r="G386" s="5" t="s">
        <v>70</v>
      </c>
      <c r="H386" s="13">
        <v>78723</v>
      </c>
      <c r="I386" s="18" t="s">
        <v>71</v>
      </c>
      <c r="J386" s="7" t="str">
        <f t="shared" si="10"/>
        <v>Yes</v>
      </c>
      <c r="K386" s="8" t="str">
        <f>IFERROR(VLOOKUP('Criteria 3.1 (2(b))'!I386,'Licensed Psych Beds By County'!A$8:E$189,5),"No")</f>
        <v>Yes</v>
      </c>
      <c r="L386" s="9" t="str">
        <f>IFERROR(IF(MATCH(I386,#REF!,0)&gt;0,"Yes","No"),"No")</f>
        <v>No</v>
      </c>
      <c r="M386" s="10" t="s">
        <v>5277</v>
      </c>
      <c r="N386" s="9" t="str">
        <f t="shared" si="11"/>
        <v>No</v>
      </c>
    </row>
    <row r="387" spans="1:14" ht="15.75" x14ac:dyDescent="0.25">
      <c r="A387" s="1" t="s">
        <v>1876</v>
      </c>
      <c r="B387" s="1" t="s">
        <v>1877</v>
      </c>
      <c r="C387" s="33">
        <v>450571</v>
      </c>
      <c r="D387" s="3" t="s">
        <v>1878</v>
      </c>
      <c r="E387" s="4" t="s">
        <v>17</v>
      </c>
      <c r="F387" s="5" t="s">
        <v>1879</v>
      </c>
      <c r="G387" s="5" t="s">
        <v>1880</v>
      </c>
      <c r="H387" s="6">
        <v>76903</v>
      </c>
      <c r="I387" s="18" t="s">
        <v>1881</v>
      </c>
      <c r="J387" s="7" t="str">
        <f t="shared" si="10"/>
        <v>No</v>
      </c>
      <c r="K387" s="8" t="str">
        <f>IFERROR(VLOOKUP('Criteria 3.1 (2(b))'!I387,'Licensed Psych Beds By County'!A$8:E$189,5),"No")</f>
        <v>No</v>
      </c>
      <c r="L387" s="9" t="str">
        <f>IFERROR(IF(MATCH(I387,#REF!,0)&gt;0,"Yes","No"),"No")</f>
        <v>No</v>
      </c>
      <c r="M387" s="10"/>
      <c r="N387" s="9" t="str">
        <f t="shared" si="11"/>
        <v>No</v>
      </c>
    </row>
    <row r="388" spans="1:14" ht="15.75" x14ac:dyDescent="0.25">
      <c r="A388" s="1" t="s">
        <v>1882</v>
      </c>
      <c r="B388" s="1" t="s">
        <v>1883</v>
      </c>
      <c r="C388" s="33">
        <v>673078</v>
      </c>
      <c r="D388" s="3" t="s">
        <v>1884</v>
      </c>
      <c r="E388" s="4" t="s">
        <v>17</v>
      </c>
      <c r="F388" s="5" t="s">
        <v>1885</v>
      </c>
      <c r="G388" s="5" t="s">
        <v>1880</v>
      </c>
      <c r="H388" s="6">
        <v>76901</v>
      </c>
      <c r="I388" s="18" t="s">
        <v>1881</v>
      </c>
      <c r="J388" s="7" t="str">
        <f t="shared" si="10"/>
        <v>No</v>
      </c>
      <c r="K388" s="8" t="str">
        <f>IFERROR(VLOOKUP('Criteria 3.1 (2(b))'!I388,'Licensed Psych Beds By County'!A$8:E$189,5),"No")</f>
        <v>No</v>
      </c>
      <c r="L388" s="9" t="str">
        <f>IFERROR(IF(MATCH(I388,#REF!,0)&gt;0,"Yes","No"),"No")</f>
        <v>No</v>
      </c>
      <c r="M388" s="10"/>
      <c r="N388" s="9" t="str">
        <f t="shared" si="11"/>
        <v>No</v>
      </c>
    </row>
    <row r="389" spans="1:14" ht="15.75" x14ac:dyDescent="0.25">
      <c r="A389" s="1" t="s">
        <v>1886</v>
      </c>
      <c r="B389" s="1" t="s">
        <v>1887</v>
      </c>
      <c r="C389" s="33">
        <v>450469</v>
      </c>
      <c r="D389" s="3" t="s">
        <v>1888</v>
      </c>
      <c r="E389" s="4" t="s">
        <v>17</v>
      </c>
      <c r="F389" s="5" t="s">
        <v>1889</v>
      </c>
      <c r="G389" s="5" t="s">
        <v>1013</v>
      </c>
      <c r="H389" s="6">
        <v>75092</v>
      </c>
      <c r="I389" s="18" t="s">
        <v>1014</v>
      </c>
      <c r="J389" s="7" t="str">
        <f t="shared" si="10"/>
        <v>No</v>
      </c>
      <c r="K389" s="8" t="str">
        <f>IFERROR(VLOOKUP('Criteria 3.1 (2(b))'!I389,'Licensed Psych Beds By County'!A$8:E$189,5),"No")</f>
        <v>No</v>
      </c>
      <c r="L389" s="9" t="str">
        <f>IFERROR(IF(MATCH(I389,#REF!,0)&gt;0,"Yes","No"),"No")</f>
        <v>No</v>
      </c>
      <c r="M389" s="10"/>
      <c r="N389" s="9" t="str">
        <f t="shared" si="11"/>
        <v>No</v>
      </c>
    </row>
    <row r="390" spans="1:14" ht="15.75" x14ac:dyDescent="0.25">
      <c r="A390" s="1" t="s">
        <v>1890</v>
      </c>
      <c r="B390" s="1" t="s">
        <v>1891</v>
      </c>
      <c r="C390" s="33">
        <v>453311</v>
      </c>
      <c r="D390" s="3" t="s">
        <v>1892</v>
      </c>
      <c r="E390" s="4" t="s">
        <v>333</v>
      </c>
      <c r="F390" s="5" t="s">
        <v>1893</v>
      </c>
      <c r="G390" s="5" t="s">
        <v>1894</v>
      </c>
      <c r="H390" s="6">
        <v>77550</v>
      </c>
      <c r="I390" s="18" t="s">
        <v>1894</v>
      </c>
      <c r="J390" s="7" t="str">
        <f t="shared" ref="J390:J453" si="12">IF(E390="CHILDRENS","Yes","No")</f>
        <v>Yes</v>
      </c>
      <c r="K390" s="8" t="str">
        <f>IFERROR(VLOOKUP('Criteria 3.1 (2(b))'!I390,'Licensed Psych Beds By County'!A$8:E$189,5),"No")</f>
        <v>Yes</v>
      </c>
      <c r="L390" s="9" t="str">
        <f>IFERROR(IF(MATCH(I390,#REF!,0)&gt;0,"Yes","No"),"No")</f>
        <v>No</v>
      </c>
      <c r="M390" s="10" t="s">
        <v>5277</v>
      </c>
      <c r="N390" s="9" t="str">
        <f t="shared" ref="N390:N453" si="13">IF(AND(J390="Yes",K390="Yes",L390="Yes", M390="Yes"),"Yes","No")</f>
        <v>No</v>
      </c>
    </row>
    <row r="391" spans="1:14" ht="15.75" x14ac:dyDescent="0.25">
      <c r="A391" s="1" t="s">
        <v>1895</v>
      </c>
      <c r="B391" s="1" t="s">
        <v>1896</v>
      </c>
      <c r="C391" s="33">
        <v>450007</v>
      </c>
      <c r="D391" s="3" t="s">
        <v>1897</v>
      </c>
      <c r="E391" s="4" t="s">
        <v>35</v>
      </c>
      <c r="F391" s="5" t="s">
        <v>1898</v>
      </c>
      <c r="G391" s="5" t="s">
        <v>1899</v>
      </c>
      <c r="H391" s="6">
        <v>78028</v>
      </c>
      <c r="I391" s="18" t="s">
        <v>1900</v>
      </c>
      <c r="J391" s="7" t="str">
        <f t="shared" si="12"/>
        <v>No</v>
      </c>
      <c r="K391" s="8" t="str">
        <f>IFERROR(VLOOKUP('Criteria 3.1 (2(b))'!I391,'Licensed Psych Beds By County'!A$8:E$189,5),"No")</f>
        <v>No</v>
      </c>
      <c r="L391" s="9" t="str">
        <f>IFERROR(IF(MATCH(I391,#REF!,0)&gt;0,"Yes","No"),"No")</f>
        <v>No</v>
      </c>
      <c r="M391" s="10"/>
      <c r="N391" s="9" t="str">
        <f t="shared" si="13"/>
        <v>No</v>
      </c>
    </row>
    <row r="392" spans="1:14" ht="15.75" x14ac:dyDescent="0.25">
      <c r="A392" s="1" t="s">
        <v>1901</v>
      </c>
      <c r="B392" s="1" t="s">
        <v>1902</v>
      </c>
      <c r="C392" s="33">
        <v>450668</v>
      </c>
      <c r="D392" s="3" t="s">
        <v>1903</v>
      </c>
      <c r="E392" s="4" t="s">
        <v>17</v>
      </c>
      <c r="F392" s="5" t="s">
        <v>1904</v>
      </c>
      <c r="G392" s="5" t="s">
        <v>436</v>
      </c>
      <c r="H392" s="6">
        <v>79902</v>
      </c>
      <c r="I392" s="18" t="s">
        <v>436</v>
      </c>
      <c r="J392" s="7" t="str">
        <f t="shared" si="12"/>
        <v>No</v>
      </c>
      <c r="K392" s="8" t="str">
        <f>IFERROR(VLOOKUP('Criteria 3.1 (2(b))'!I392,'Licensed Psych Beds By County'!A$8:E$189,5),"No")</f>
        <v>Yes</v>
      </c>
      <c r="L392" s="9" t="str">
        <f>IFERROR(IF(MATCH(I392,#REF!,0)&gt;0,"Yes","No"),"No")</f>
        <v>No</v>
      </c>
      <c r="M392" s="10"/>
      <c r="N392" s="9" t="str">
        <f t="shared" si="13"/>
        <v>No</v>
      </c>
    </row>
    <row r="393" spans="1:14" ht="15.75" x14ac:dyDescent="0.25">
      <c r="A393" s="1" t="s">
        <v>1905</v>
      </c>
      <c r="B393" s="1" t="s">
        <v>1906</v>
      </c>
      <c r="C393" s="33">
        <v>450035</v>
      </c>
      <c r="D393" s="3" t="s">
        <v>1907</v>
      </c>
      <c r="E393" s="4" t="s">
        <v>17</v>
      </c>
      <c r="F393" s="5" t="s">
        <v>1908</v>
      </c>
      <c r="G393" s="5" t="s">
        <v>19</v>
      </c>
      <c r="H393" s="6">
        <v>77002</v>
      </c>
      <c r="I393" s="18" t="s">
        <v>20</v>
      </c>
      <c r="J393" s="7" t="str">
        <f t="shared" si="12"/>
        <v>No</v>
      </c>
      <c r="K393" s="8" t="str">
        <f>IFERROR(VLOOKUP('Criteria 3.1 (2(b))'!I393,'Licensed Psych Beds By County'!A$8:E$189,5),"No")</f>
        <v>Yes</v>
      </c>
      <c r="L393" s="9" t="str">
        <f>IFERROR(IF(MATCH(I393,#REF!,0)&gt;0,"Yes","No"),"No")</f>
        <v>No</v>
      </c>
      <c r="M393" s="10"/>
      <c r="N393" s="9" t="str">
        <f t="shared" si="13"/>
        <v>No</v>
      </c>
    </row>
    <row r="394" spans="1:14" ht="15.75" x14ac:dyDescent="0.25">
      <c r="A394" s="1" t="s">
        <v>1909</v>
      </c>
      <c r="B394" s="1" t="s">
        <v>1910</v>
      </c>
      <c r="C394" s="33">
        <v>452101</v>
      </c>
      <c r="D394" s="3" t="s">
        <v>1911</v>
      </c>
      <c r="E394" s="4" t="s">
        <v>17</v>
      </c>
      <c r="F394" s="5" t="s">
        <v>1912</v>
      </c>
      <c r="G394" s="5" t="s">
        <v>887</v>
      </c>
      <c r="H394" s="6">
        <v>78550</v>
      </c>
      <c r="I394" s="18" t="s">
        <v>485</v>
      </c>
      <c r="J394" s="7" t="str">
        <f t="shared" si="12"/>
        <v>No</v>
      </c>
      <c r="K394" s="8" t="str">
        <f>IFERROR(VLOOKUP('Criteria 3.1 (2(b))'!I394,'Licensed Psych Beds By County'!A$8:E$189,5),"No")</f>
        <v>Yes</v>
      </c>
      <c r="L394" s="9" t="str">
        <f>IFERROR(IF(MATCH(I394,#REF!,0)&gt;0,"Yes","No"),"No")</f>
        <v>No</v>
      </c>
      <c r="M394" s="10"/>
      <c r="N394" s="9" t="str">
        <f t="shared" si="13"/>
        <v>No</v>
      </c>
    </row>
    <row r="395" spans="1:14" ht="15.75" x14ac:dyDescent="0.25">
      <c r="A395" s="1" t="s">
        <v>1913</v>
      </c>
      <c r="B395" s="1" t="s">
        <v>1914</v>
      </c>
      <c r="C395" s="33">
        <v>450451</v>
      </c>
      <c r="D395" s="3" t="s">
        <v>1915</v>
      </c>
      <c r="E395" s="4" t="s">
        <v>35</v>
      </c>
      <c r="F395" s="5" t="s">
        <v>1916</v>
      </c>
      <c r="G395" s="5" t="s">
        <v>1917</v>
      </c>
      <c r="H395" s="6">
        <v>76043</v>
      </c>
      <c r="I395" s="18" t="s">
        <v>1918</v>
      </c>
      <c r="J395" s="7" t="str">
        <f t="shared" si="12"/>
        <v>No</v>
      </c>
      <c r="K395" s="8" t="str">
        <f>IFERROR(VLOOKUP('Criteria 3.1 (2(b))'!I395,'Licensed Psych Beds By County'!A$8:E$189,5),"No")</f>
        <v>No</v>
      </c>
      <c r="L395" s="9" t="str">
        <f>IFERROR(IF(MATCH(I395,#REF!,0)&gt;0,"Yes","No"),"No")</f>
        <v>No</v>
      </c>
      <c r="M395" s="10"/>
      <c r="N395" s="9" t="str">
        <f t="shared" si="13"/>
        <v>No</v>
      </c>
    </row>
    <row r="396" spans="1:14" ht="15.75" x14ac:dyDescent="0.25">
      <c r="A396" s="1" t="s">
        <v>1919</v>
      </c>
      <c r="B396" s="1" t="s">
        <v>1920</v>
      </c>
      <c r="C396" s="33">
        <v>673070</v>
      </c>
      <c r="D396" s="3" t="s">
        <v>1921</v>
      </c>
      <c r="E396" s="4" t="s">
        <v>17</v>
      </c>
      <c r="F396" s="5" t="s">
        <v>1922</v>
      </c>
      <c r="G396" s="5" t="s">
        <v>574</v>
      </c>
      <c r="H396" s="6">
        <v>79416</v>
      </c>
      <c r="I396" s="18" t="s">
        <v>574</v>
      </c>
      <c r="J396" s="7" t="str">
        <f t="shared" si="12"/>
        <v>No</v>
      </c>
      <c r="K396" s="8" t="str">
        <f>IFERROR(VLOOKUP('Criteria 3.1 (2(b))'!I396,'Licensed Psych Beds By County'!A$8:E$189,5),"No")</f>
        <v>Yes</v>
      </c>
      <c r="L396" s="9" t="str">
        <f>IFERROR(IF(MATCH(I396,#REF!,0)&gt;0,"Yes","No"),"No")</f>
        <v>No</v>
      </c>
      <c r="M396" s="10"/>
      <c r="N396" s="9" t="str">
        <f t="shared" si="13"/>
        <v>No</v>
      </c>
    </row>
    <row r="397" spans="1:14" ht="15.75" x14ac:dyDescent="0.25">
      <c r="A397" s="1" t="s">
        <v>1923</v>
      </c>
      <c r="B397" s="1" t="s">
        <v>1924</v>
      </c>
      <c r="C397" s="33">
        <v>450119</v>
      </c>
      <c r="D397" s="3" t="s">
        <v>1925</v>
      </c>
      <c r="E397" s="4" t="s">
        <v>17</v>
      </c>
      <c r="F397" s="5" t="s">
        <v>1926</v>
      </c>
      <c r="G397" s="5" t="s">
        <v>541</v>
      </c>
      <c r="H397" s="6">
        <v>78539</v>
      </c>
      <c r="I397" s="18" t="s">
        <v>325</v>
      </c>
      <c r="J397" s="7" t="str">
        <f t="shared" si="12"/>
        <v>No</v>
      </c>
      <c r="K397" s="8" t="str">
        <f>IFERROR(VLOOKUP('Criteria 3.1 (2(b))'!I397,'Licensed Psych Beds By County'!A$8:E$189,5),"No")</f>
        <v>Yes</v>
      </c>
      <c r="L397" s="9" t="str">
        <f>IFERROR(IF(MATCH(I397,#REF!,0)&gt;0,"Yes","No"),"No")</f>
        <v>No</v>
      </c>
      <c r="M397" s="10"/>
      <c r="N397" s="9" t="str">
        <f t="shared" si="13"/>
        <v>No</v>
      </c>
    </row>
    <row r="398" spans="1:14" ht="15.75" x14ac:dyDescent="0.25">
      <c r="A398" s="1" t="s">
        <v>1927</v>
      </c>
      <c r="B398" s="1" t="s">
        <v>1928</v>
      </c>
      <c r="C398" s="33">
        <v>453092</v>
      </c>
      <c r="D398" s="3" t="s">
        <v>1929</v>
      </c>
      <c r="E398" s="4" t="s">
        <v>17</v>
      </c>
      <c r="F398" s="5" t="s">
        <v>1930</v>
      </c>
      <c r="G398" s="5" t="s">
        <v>484</v>
      </c>
      <c r="H398" s="6">
        <v>78526</v>
      </c>
      <c r="I398" s="18" t="s">
        <v>485</v>
      </c>
      <c r="J398" s="7" t="str">
        <f t="shared" si="12"/>
        <v>No</v>
      </c>
      <c r="K398" s="8" t="str">
        <f>IFERROR(VLOOKUP('Criteria 3.1 (2(b))'!I398,'Licensed Psych Beds By County'!A$8:E$189,5),"No")</f>
        <v>Yes</v>
      </c>
      <c r="L398" s="9" t="str">
        <f>IFERROR(IF(MATCH(I398,#REF!,0)&gt;0,"Yes","No"),"No")</f>
        <v>No</v>
      </c>
      <c r="M398" s="10"/>
      <c r="N398" s="9" t="str">
        <f t="shared" si="13"/>
        <v>No</v>
      </c>
    </row>
    <row r="399" spans="1:14" ht="15.75" x14ac:dyDescent="0.25">
      <c r="A399" s="1" t="s">
        <v>1931</v>
      </c>
      <c r="B399" s="1" t="s">
        <v>1932</v>
      </c>
      <c r="C399" s="33">
        <v>450888</v>
      </c>
      <c r="D399" s="3" t="s">
        <v>1933</v>
      </c>
      <c r="E399" s="4" t="s">
        <v>17</v>
      </c>
      <c r="F399" s="5" t="s">
        <v>1934</v>
      </c>
      <c r="G399" s="5" t="s">
        <v>1378</v>
      </c>
      <c r="H399" s="6">
        <v>76092</v>
      </c>
      <c r="I399" s="18" t="s">
        <v>31</v>
      </c>
      <c r="J399" s="7" t="str">
        <f t="shared" si="12"/>
        <v>No</v>
      </c>
      <c r="K399" s="8" t="str">
        <f>IFERROR(VLOOKUP('Criteria 3.1 (2(b))'!I399,'Licensed Psych Beds By County'!A$8:E$189,5),"No")</f>
        <v>Yes</v>
      </c>
      <c r="L399" s="9" t="str">
        <f>IFERROR(IF(MATCH(I399,#REF!,0)&gt;0,"Yes","No"),"No")</f>
        <v>No</v>
      </c>
      <c r="M399" s="10"/>
      <c r="N399" s="9" t="str">
        <f t="shared" si="13"/>
        <v>No</v>
      </c>
    </row>
    <row r="400" spans="1:14" ht="15.75" x14ac:dyDescent="0.25">
      <c r="A400" s="1" t="s">
        <v>1935</v>
      </c>
      <c r="B400" s="1" t="s">
        <v>1936</v>
      </c>
      <c r="C400" s="33">
        <v>452051</v>
      </c>
      <c r="D400" s="3" t="s">
        <v>1937</v>
      </c>
      <c r="E400" s="4" t="s">
        <v>17</v>
      </c>
      <c r="F400" s="5" t="s">
        <v>1938</v>
      </c>
      <c r="G400" s="5" t="s">
        <v>511</v>
      </c>
      <c r="H400" s="6">
        <v>75701</v>
      </c>
      <c r="I400" s="18" t="s">
        <v>512</v>
      </c>
      <c r="J400" s="7" t="str">
        <f t="shared" si="12"/>
        <v>No</v>
      </c>
      <c r="K400" s="8" t="str">
        <f>IFERROR(VLOOKUP('Criteria 3.1 (2(b))'!I400,'Licensed Psych Beds By County'!A$8:E$189,5),"No")</f>
        <v>No</v>
      </c>
      <c r="L400" s="9" t="str">
        <f>IFERROR(IF(MATCH(I400,#REF!,0)&gt;0,"Yes","No"),"No")</f>
        <v>No</v>
      </c>
      <c r="M400" s="10"/>
      <c r="N400" s="9" t="str">
        <f t="shared" si="13"/>
        <v>No</v>
      </c>
    </row>
    <row r="401" spans="1:14" ht="15.75" x14ac:dyDescent="0.25">
      <c r="A401" s="1" t="s">
        <v>1939</v>
      </c>
      <c r="B401" s="1" t="s">
        <v>1940</v>
      </c>
      <c r="C401" s="33">
        <v>450431</v>
      </c>
      <c r="D401" s="3" t="s">
        <v>1941</v>
      </c>
      <c r="E401" s="4" t="s">
        <v>17</v>
      </c>
      <c r="F401" s="5" t="s">
        <v>1942</v>
      </c>
      <c r="G401" s="5" t="s">
        <v>70</v>
      </c>
      <c r="H401" s="6">
        <v>78705</v>
      </c>
      <c r="I401" s="18" t="s">
        <v>71</v>
      </c>
      <c r="J401" s="7" t="str">
        <f t="shared" si="12"/>
        <v>No</v>
      </c>
      <c r="K401" s="8" t="str">
        <f>IFERROR(VLOOKUP('Criteria 3.1 (2(b))'!I401,'Licensed Psych Beds By County'!A$8:E$189,5),"No")</f>
        <v>Yes</v>
      </c>
      <c r="L401" s="9" t="str">
        <f>IFERROR(IF(MATCH(I401,#REF!,0)&gt;0,"Yes","No"),"No")</f>
        <v>No</v>
      </c>
      <c r="M401" s="10"/>
      <c r="N401" s="9" t="str">
        <f t="shared" si="13"/>
        <v>No</v>
      </c>
    </row>
    <row r="402" spans="1:14" ht="15.75" x14ac:dyDescent="0.25">
      <c r="A402" s="1" t="s">
        <v>1943</v>
      </c>
      <c r="B402" s="1" t="s">
        <v>1944</v>
      </c>
      <c r="C402" s="33">
        <v>450718</v>
      </c>
      <c r="D402" s="3" t="s">
        <v>1945</v>
      </c>
      <c r="E402" s="4" t="s">
        <v>17</v>
      </c>
      <c r="F402" s="5" t="s">
        <v>1946</v>
      </c>
      <c r="G402" s="5" t="s">
        <v>965</v>
      </c>
      <c r="H402" s="6">
        <v>78681</v>
      </c>
      <c r="I402" s="18" t="s">
        <v>269</v>
      </c>
      <c r="J402" s="7" t="str">
        <f t="shared" si="12"/>
        <v>No</v>
      </c>
      <c r="K402" s="8" t="str">
        <f>IFERROR(VLOOKUP('Criteria 3.1 (2(b))'!I402,'Licensed Psych Beds By County'!A$8:E$189,5),"No")</f>
        <v>Yes</v>
      </c>
      <c r="L402" s="9" t="str">
        <f>IFERROR(IF(MATCH(I402,#REF!,0)&gt;0,"Yes","No"),"No")</f>
        <v>No</v>
      </c>
      <c r="M402" s="10"/>
      <c r="N402" s="9" t="str">
        <f t="shared" si="13"/>
        <v>No</v>
      </c>
    </row>
    <row r="403" spans="1:14" ht="15.75" x14ac:dyDescent="0.25">
      <c r="A403" s="1" t="s">
        <v>1947</v>
      </c>
      <c r="B403" s="1" t="s">
        <v>1948</v>
      </c>
      <c r="C403" s="33">
        <v>450713</v>
      </c>
      <c r="D403" s="3" t="s">
        <v>1949</v>
      </c>
      <c r="E403" s="4" t="s">
        <v>17</v>
      </c>
      <c r="F403" s="5" t="s">
        <v>1950</v>
      </c>
      <c r="G403" s="5" t="s">
        <v>70</v>
      </c>
      <c r="H403" s="6">
        <v>78704</v>
      </c>
      <c r="I403" s="18" t="s">
        <v>71</v>
      </c>
      <c r="J403" s="7" t="str">
        <f t="shared" si="12"/>
        <v>No</v>
      </c>
      <c r="K403" s="8" t="str">
        <f>IFERROR(VLOOKUP('Criteria 3.1 (2(b))'!I403,'Licensed Psych Beds By County'!A$8:E$189,5),"No")</f>
        <v>Yes</v>
      </c>
      <c r="L403" s="9" t="str">
        <f>IFERROR(IF(MATCH(I403,#REF!,0)&gt;0,"Yes","No"),"No")</f>
        <v>No</v>
      </c>
      <c r="M403" s="10"/>
      <c r="N403" s="9" t="str">
        <f t="shared" si="13"/>
        <v>No</v>
      </c>
    </row>
    <row r="404" spans="1:14" ht="15.75" x14ac:dyDescent="0.25">
      <c r="A404" s="1" t="s">
        <v>1951</v>
      </c>
      <c r="B404" s="1" t="s">
        <v>1952</v>
      </c>
      <c r="C404" s="33">
        <v>450809</v>
      </c>
      <c r="D404" s="3" t="s">
        <v>1953</v>
      </c>
      <c r="E404" s="4" t="s">
        <v>17</v>
      </c>
      <c r="F404" s="5" t="s">
        <v>1954</v>
      </c>
      <c r="G404" s="5" t="s">
        <v>70</v>
      </c>
      <c r="H404" s="6">
        <v>78758</v>
      </c>
      <c r="I404" s="18" t="s">
        <v>71</v>
      </c>
      <c r="J404" s="7" t="str">
        <f t="shared" si="12"/>
        <v>No</v>
      </c>
      <c r="K404" s="8" t="str">
        <f>IFERROR(VLOOKUP('Criteria 3.1 (2(b))'!I404,'Licensed Psych Beds By County'!A$8:E$189,5),"No")</f>
        <v>Yes</v>
      </c>
      <c r="L404" s="9" t="str">
        <f>IFERROR(IF(MATCH(I404,#REF!,0)&gt;0,"Yes","No"),"No")</f>
        <v>No</v>
      </c>
      <c r="M404" s="10"/>
      <c r="N404" s="9" t="str">
        <f t="shared" si="13"/>
        <v>No</v>
      </c>
    </row>
    <row r="405" spans="1:14" ht="15.75" x14ac:dyDescent="0.25">
      <c r="A405" s="1" t="s">
        <v>1955</v>
      </c>
      <c r="B405" s="1" t="s">
        <v>1956</v>
      </c>
      <c r="C405" s="33">
        <v>673065</v>
      </c>
      <c r="D405" s="3" t="s">
        <v>1957</v>
      </c>
      <c r="E405" s="4" t="s">
        <v>17</v>
      </c>
      <c r="F405" s="5" t="s">
        <v>1958</v>
      </c>
      <c r="G405" s="5" t="s">
        <v>222</v>
      </c>
      <c r="H405" s="6">
        <v>77802</v>
      </c>
      <c r="I405" s="18" t="s">
        <v>223</v>
      </c>
      <c r="J405" s="7" t="str">
        <f t="shared" si="12"/>
        <v>No</v>
      </c>
      <c r="K405" s="8" t="str">
        <f>IFERROR(VLOOKUP('Criteria 3.1 (2(b))'!I405,'Licensed Psych Beds By County'!A$8:E$189,5),"No")</f>
        <v>No</v>
      </c>
      <c r="L405" s="9" t="str">
        <f>IFERROR(IF(MATCH(I405,#REF!,0)&gt;0,"Yes","No"),"No")</f>
        <v>No</v>
      </c>
      <c r="M405" s="10"/>
      <c r="N405" s="9" t="str">
        <f t="shared" si="13"/>
        <v>No</v>
      </c>
    </row>
    <row r="406" spans="1:14" ht="15.75" x14ac:dyDescent="0.25">
      <c r="A406" s="1" t="s">
        <v>1959</v>
      </c>
      <c r="B406" s="1" t="s">
        <v>1960</v>
      </c>
      <c r="C406" s="33">
        <v>670053</v>
      </c>
      <c r="D406" s="3" t="s">
        <v>1961</v>
      </c>
      <c r="E406" s="4" t="s">
        <v>17</v>
      </c>
      <c r="F406" s="5" t="s">
        <v>1962</v>
      </c>
      <c r="G406" s="5" t="s">
        <v>42</v>
      </c>
      <c r="H406" s="6">
        <v>77478</v>
      </c>
      <c r="I406" s="18" t="s">
        <v>43</v>
      </c>
      <c r="J406" s="7" t="str">
        <f t="shared" si="12"/>
        <v>No</v>
      </c>
      <c r="K406" s="8" t="str">
        <f>IFERROR(VLOOKUP('Criteria 3.1 (2(b))'!I406,'Licensed Psych Beds By County'!A$8:E$189,5),"No")</f>
        <v>Yes</v>
      </c>
      <c r="L406" s="9" t="str">
        <f>IFERROR(IF(MATCH(I406,#REF!,0)&gt;0,"Yes","No"),"No")</f>
        <v>No</v>
      </c>
      <c r="M406" s="10"/>
      <c r="N406" s="9" t="str">
        <f t="shared" si="13"/>
        <v>No</v>
      </c>
    </row>
    <row r="407" spans="1:14" ht="15.75" x14ac:dyDescent="0.25">
      <c r="A407" s="1" t="s">
        <v>1963</v>
      </c>
      <c r="B407" s="1" t="s">
        <v>1964</v>
      </c>
      <c r="C407" s="33">
        <v>450862</v>
      </c>
      <c r="D407" s="3" t="s">
        <v>1965</v>
      </c>
      <c r="E407" s="4" t="s">
        <v>17</v>
      </c>
      <c r="F407" s="5" t="s">
        <v>1966</v>
      </c>
      <c r="G407" s="5" t="s">
        <v>1328</v>
      </c>
      <c r="H407" s="6">
        <v>77384</v>
      </c>
      <c r="I407" s="18" t="s">
        <v>77</v>
      </c>
      <c r="J407" s="7" t="str">
        <f t="shared" si="12"/>
        <v>No</v>
      </c>
      <c r="K407" s="8" t="str">
        <f>IFERROR(VLOOKUP('Criteria 3.1 (2(b))'!I407,'Licensed Psych Beds By County'!A$8:E$189,5),"No")</f>
        <v>No</v>
      </c>
      <c r="L407" s="9" t="str">
        <f>IFERROR(IF(MATCH(I407,#REF!,0)&gt;0,"Yes","No"),"No")</f>
        <v>No</v>
      </c>
      <c r="M407" s="10"/>
      <c r="N407" s="9" t="str">
        <f t="shared" si="13"/>
        <v>No</v>
      </c>
    </row>
    <row r="408" spans="1:14" ht="15.75" x14ac:dyDescent="0.25">
      <c r="A408" s="1" t="s">
        <v>1967</v>
      </c>
      <c r="B408" s="1" t="s">
        <v>1968</v>
      </c>
      <c r="C408" s="33">
        <v>670075</v>
      </c>
      <c r="D408" s="3" t="s">
        <v>1969</v>
      </c>
      <c r="E408" s="4" t="s">
        <v>17</v>
      </c>
      <c r="F408" s="5" t="s">
        <v>1970</v>
      </c>
      <c r="G408" s="5" t="s">
        <v>19</v>
      </c>
      <c r="H408" s="6">
        <v>77070</v>
      </c>
      <c r="I408" s="18" t="s">
        <v>20</v>
      </c>
      <c r="J408" s="7" t="str">
        <f t="shared" si="12"/>
        <v>No</v>
      </c>
      <c r="K408" s="8" t="str">
        <f>IFERROR(VLOOKUP('Criteria 3.1 (2(b))'!I408,'Licensed Psych Beds By County'!A$8:E$189,5),"No")</f>
        <v>Yes</v>
      </c>
      <c r="L408" s="9" t="str">
        <f>IFERROR(IF(MATCH(I408,#REF!,0)&gt;0,"Yes","No"),"No")</f>
        <v>No</v>
      </c>
      <c r="M408" s="10"/>
      <c r="N408" s="9" t="str">
        <f t="shared" si="13"/>
        <v>No</v>
      </c>
    </row>
    <row r="409" spans="1:14" ht="15.75" x14ac:dyDescent="0.25">
      <c r="A409" s="1" t="s">
        <v>1971</v>
      </c>
      <c r="B409" s="1" t="s">
        <v>1972</v>
      </c>
      <c r="C409" s="33">
        <v>670059</v>
      </c>
      <c r="D409" s="3" t="s">
        <v>1973</v>
      </c>
      <c r="E409" s="4" t="s">
        <v>17</v>
      </c>
      <c r="F409" s="5" t="s">
        <v>1974</v>
      </c>
      <c r="G409" s="5" t="s">
        <v>1328</v>
      </c>
      <c r="H409" s="13">
        <v>77384</v>
      </c>
      <c r="I409" s="18" t="s">
        <v>77</v>
      </c>
      <c r="J409" s="7" t="str">
        <f t="shared" si="12"/>
        <v>No</v>
      </c>
      <c r="K409" s="8" t="str">
        <f>IFERROR(VLOOKUP('Criteria 3.1 (2(b))'!I409,'Licensed Psych Beds By County'!A$8:E$189,5),"No")</f>
        <v>No</v>
      </c>
      <c r="L409" s="9" t="str">
        <f>IFERROR(IF(MATCH(I409,#REF!,0)&gt;0,"Yes","No"),"No")</f>
        <v>No</v>
      </c>
      <c r="M409" s="10"/>
      <c r="N409" s="9" t="str">
        <f t="shared" si="13"/>
        <v>No</v>
      </c>
    </row>
    <row r="410" spans="1:14" ht="15.75" x14ac:dyDescent="0.25">
      <c r="A410" s="1" t="s">
        <v>1975</v>
      </c>
      <c r="B410" s="1" t="s">
        <v>1976</v>
      </c>
      <c r="C410" s="33">
        <v>670031</v>
      </c>
      <c r="D410" s="3" t="s">
        <v>1977</v>
      </c>
      <c r="E410" s="4" t="s">
        <v>17</v>
      </c>
      <c r="F410" s="5" t="s">
        <v>1978</v>
      </c>
      <c r="G410" s="5" t="s">
        <v>284</v>
      </c>
      <c r="H410" s="6">
        <v>77505</v>
      </c>
      <c r="I410" s="18" t="s">
        <v>20</v>
      </c>
      <c r="J410" s="7" t="str">
        <f t="shared" si="12"/>
        <v>No</v>
      </c>
      <c r="K410" s="8" t="str">
        <f>IFERROR(VLOOKUP('Criteria 3.1 (2(b))'!I410,'Licensed Psych Beds By County'!A$8:E$189,5),"No")</f>
        <v>Yes</v>
      </c>
      <c r="L410" s="9" t="str">
        <f>IFERROR(IF(MATCH(I410,#REF!,0)&gt;0,"Yes","No"),"No")</f>
        <v>No</v>
      </c>
      <c r="M410" s="10"/>
      <c r="N410" s="9" t="str">
        <f t="shared" si="13"/>
        <v>No</v>
      </c>
    </row>
    <row r="411" spans="1:14" ht="15.75" x14ac:dyDescent="0.25">
      <c r="A411" s="1" t="s">
        <v>1979</v>
      </c>
      <c r="B411" s="1" t="s">
        <v>1980</v>
      </c>
      <c r="C411" s="33">
        <v>670004</v>
      </c>
      <c r="D411" s="3" t="s">
        <v>1981</v>
      </c>
      <c r="E411" s="4" t="s">
        <v>35</v>
      </c>
      <c r="F411" s="5" t="s">
        <v>1982</v>
      </c>
      <c r="G411" s="5" t="s">
        <v>1983</v>
      </c>
      <c r="H411" s="6">
        <v>78945</v>
      </c>
      <c r="I411" s="18" t="s">
        <v>1984</v>
      </c>
      <c r="J411" s="7" t="str">
        <f t="shared" si="12"/>
        <v>No</v>
      </c>
      <c r="K411" s="8" t="str">
        <f>IFERROR(VLOOKUP('Criteria 3.1 (2(b))'!I411,'Licensed Psych Beds By County'!A$8:E$189,5),"No")</f>
        <v>No</v>
      </c>
      <c r="L411" s="9" t="str">
        <f>IFERROR(IF(MATCH(I411,#REF!,0)&gt;0,"Yes","No"),"No")</f>
        <v>No</v>
      </c>
      <c r="M411" s="10"/>
      <c r="N411" s="9" t="str">
        <f t="shared" si="13"/>
        <v>No</v>
      </c>
    </row>
    <row r="412" spans="1:14" ht="15.75" x14ac:dyDescent="0.25">
      <c r="A412" s="1" t="s">
        <v>1985</v>
      </c>
      <c r="B412" s="1" t="s">
        <v>1956</v>
      </c>
      <c r="C412" s="33">
        <v>673065</v>
      </c>
      <c r="D412" s="3" t="s">
        <v>1986</v>
      </c>
      <c r="E412" s="4" t="s">
        <v>17</v>
      </c>
      <c r="F412" s="5" t="s">
        <v>1958</v>
      </c>
      <c r="G412" s="5" t="s">
        <v>222</v>
      </c>
      <c r="H412" s="6">
        <v>77802</v>
      </c>
      <c r="I412" s="18" t="s">
        <v>223</v>
      </c>
      <c r="J412" s="7" t="str">
        <f t="shared" si="12"/>
        <v>No</v>
      </c>
      <c r="K412" s="8" t="str">
        <f>IFERROR(VLOOKUP('Criteria 3.1 (2(b))'!I412,'Licensed Psych Beds By County'!A$8:E$189,5),"No")</f>
        <v>No</v>
      </c>
      <c r="L412" s="9" t="str">
        <f>IFERROR(IF(MATCH(I412,#REF!,0)&gt;0,"Yes","No"),"No")</f>
        <v>No</v>
      </c>
      <c r="M412" s="10"/>
      <c r="N412" s="9" t="str">
        <f t="shared" si="13"/>
        <v>No</v>
      </c>
    </row>
    <row r="413" spans="1:14" ht="15.75" x14ac:dyDescent="0.25">
      <c r="A413" s="1" t="s">
        <v>1987</v>
      </c>
      <c r="B413" s="1" t="s">
        <v>1988</v>
      </c>
      <c r="C413" s="33">
        <v>450654</v>
      </c>
      <c r="D413" s="3" t="s">
        <v>1989</v>
      </c>
      <c r="E413" s="4" t="s">
        <v>35</v>
      </c>
      <c r="F413" s="5" t="s">
        <v>1990</v>
      </c>
      <c r="G413" s="5" t="s">
        <v>1991</v>
      </c>
      <c r="H413" s="6">
        <v>78582</v>
      </c>
      <c r="I413" s="18" t="s">
        <v>1992</v>
      </c>
      <c r="J413" s="7" t="str">
        <f t="shared" si="12"/>
        <v>No</v>
      </c>
      <c r="K413" s="8" t="str">
        <f>IFERROR(VLOOKUP('Criteria 3.1 (2(b))'!I413,'Licensed Psych Beds By County'!A$8:E$189,5),"No")</f>
        <v>No</v>
      </c>
      <c r="L413" s="9" t="str">
        <f>IFERROR(IF(MATCH(I413,#REF!,0)&gt;0,"Yes","No"),"No")</f>
        <v>No</v>
      </c>
      <c r="M413" s="10"/>
      <c r="N413" s="9" t="str">
        <f t="shared" si="13"/>
        <v>No</v>
      </c>
    </row>
    <row r="414" spans="1:14" ht="15.75" x14ac:dyDescent="0.25">
      <c r="A414" s="1" t="s">
        <v>1993</v>
      </c>
      <c r="B414" s="1" t="s">
        <v>1994</v>
      </c>
      <c r="C414" s="33">
        <v>450498</v>
      </c>
      <c r="D414" s="3" t="s">
        <v>1995</v>
      </c>
      <c r="E414" s="4" t="s">
        <v>35</v>
      </c>
      <c r="F414" s="5" t="s">
        <v>1996</v>
      </c>
      <c r="G414" s="5" t="s">
        <v>1997</v>
      </c>
      <c r="H414" s="6">
        <v>76424</v>
      </c>
      <c r="I414" s="18" t="s">
        <v>1998</v>
      </c>
      <c r="J414" s="7" t="str">
        <f t="shared" si="12"/>
        <v>No</v>
      </c>
      <c r="K414" s="8" t="str">
        <f>IFERROR(VLOOKUP('Criteria 3.1 (2(b))'!I414,'Licensed Psych Beds By County'!A$8:E$189,5),"No")</f>
        <v>No</v>
      </c>
      <c r="L414" s="9" t="str">
        <f>IFERROR(IF(MATCH(I414,#REF!,0)&gt;0,"Yes","No"),"No")</f>
        <v>No</v>
      </c>
      <c r="M414" s="10"/>
      <c r="N414" s="9" t="str">
        <f t="shared" si="13"/>
        <v>No</v>
      </c>
    </row>
    <row r="415" spans="1:14" ht="15.75" x14ac:dyDescent="0.25">
      <c r="A415" s="1" t="s">
        <v>1999</v>
      </c>
      <c r="B415" s="1" t="s">
        <v>2000</v>
      </c>
      <c r="C415" s="33">
        <v>450653</v>
      </c>
      <c r="D415" s="3" t="s">
        <v>2001</v>
      </c>
      <c r="E415" s="4" t="s">
        <v>35</v>
      </c>
      <c r="F415" s="5" t="s">
        <v>2002</v>
      </c>
      <c r="G415" s="5" t="s">
        <v>2003</v>
      </c>
      <c r="H415" s="6">
        <v>79720</v>
      </c>
      <c r="I415" s="18" t="s">
        <v>2004</v>
      </c>
      <c r="J415" s="7" t="str">
        <f t="shared" si="12"/>
        <v>No</v>
      </c>
      <c r="K415" s="8" t="str">
        <f>IFERROR(VLOOKUP('Criteria 3.1 (2(b))'!I415,'Licensed Psych Beds By County'!A$8:E$189,5),"No")</f>
        <v>No</v>
      </c>
      <c r="L415" s="9" t="str">
        <f>IFERROR(IF(MATCH(I415,#REF!,0)&gt;0,"Yes","No"),"No")</f>
        <v>No</v>
      </c>
      <c r="M415" s="10"/>
      <c r="N415" s="9" t="str">
        <f t="shared" si="13"/>
        <v>No</v>
      </c>
    </row>
    <row r="416" spans="1:14" ht="15.75" x14ac:dyDescent="0.25">
      <c r="A416" s="1" t="s">
        <v>2005</v>
      </c>
      <c r="B416" s="1" t="s">
        <v>2006</v>
      </c>
      <c r="C416" s="33">
        <v>451318</v>
      </c>
      <c r="D416" s="3" t="s">
        <v>2007</v>
      </c>
      <c r="E416" s="4" t="s">
        <v>35</v>
      </c>
      <c r="F416" s="5" t="s">
        <v>2008</v>
      </c>
      <c r="G416" s="5" t="s">
        <v>2009</v>
      </c>
      <c r="H416" s="6">
        <v>79502</v>
      </c>
      <c r="I416" s="18" t="s">
        <v>2010</v>
      </c>
      <c r="J416" s="7" t="str">
        <f t="shared" si="12"/>
        <v>No</v>
      </c>
      <c r="K416" s="8" t="str">
        <f>IFERROR(VLOOKUP('Criteria 3.1 (2(b))'!I416,'Licensed Psych Beds By County'!A$8:E$189,5),"No")</f>
        <v>No</v>
      </c>
      <c r="L416" s="9" t="str">
        <f>IFERROR(IF(MATCH(I416,#REF!,0)&gt;0,"Yes","No"),"No")</f>
        <v>No</v>
      </c>
      <c r="M416" s="10"/>
      <c r="N416" s="9" t="str">
        <f t="shared" si="13"/>
        <v>No</v>
      </c>
    </row>
    <row r="417" spans="1:14" ht="15.75" x14ac:dyDescent="0.25">
      <c r="A417" s="1" t="s">
        <v>2011</v>
      </c>
      <c r="B417" s="1" t="s">
        <v>2012</v>
      </c>
      <c r="C417" s="33">
        <v>670319</v>
      </c>
      <c r="D417" s="3" t="s">
        <v>2013</v>
      </c>
      <c r="E417" s="4" t="s">
        <v>17</v>
      </c>
      <c r="F417" s="5" t="s">
        <v>2014</v>
      </c>
      <c r="G417" s="5" t="s">
        <v>2015</v>
      </c>
      <c r="H417" s="6">
        <v>75048</v>
      </c>
      <c r="I417" s="18" t="s">
        <v>126</v>
      </c>
      <c r="J417" s="7" t="str">
        <f t="shared" si="12"/>
        <v>No</v>
      </c>
      <c r="K417" s="8" t="str">
        <f>IFERROR(VLOOKUP('Criteria 3.1 (2(b))'!I417,'Licensed Psych Beds By County'!A$8:E$189,5),"No")</f>
        <v>Yes</v>
      </c>
      <c r="L417" s="9" t="str">
        <f>IFERROR(IF(MATCH(I417,#REF!,0)&gt;0,"Yes","No"),"No")</f>
        <v>No</v>
      </c>
      <c r="M417" s="10"/>
      <c r="N417" s="9" t="str">
        <f t="shared" si="13"/>
        <v>No</v>
      </c>
    </row>
    <row r="418" spans="1:14" ht="15.75" x14ac:dyDescent="0.25">
      <c r="A418" s="1" t="s">
        <v>2016</v>
      </c>
      <c r="B418" s="1" t="s">
        <v>2017</v>
      </c>
      <c r="C418" s="33">
        <v>451324</v>
      </c>
      <c r="D418" s="3" t="s">
        <v>2018</v>
      </c>
      <c r="E418" s="4" t="s">
        <v>35</v>
      </c>
      <c r="F418" s="5" t="s">
        <v>2019</v>
      </c>
      <c r="G418" s="5" t="s">
        <v>2020</v>
      </c>
      <c r="H418" s="6">
        <v>76950</v>
      </c>
      <c r="I418" s="18" t="s">
        <v>2021</v>
      </c>
      <c r="J418" s="7" t="str">
        <f t="shared" si="12"/>
        <v>No</v>
      </c>
      <c r="K418" s="8" t="str">
        <f>IFERROR(VLOOKUP('Criteria 3.1 (2(b))'!I418,'Licensed Psych Beds By County'!A$8:E$189,5),"No")</f>
        <v>No</v>
      </c>
      <c r="L418" s="9" t="str">
        <f>IFERROR(IF(MATCH(I418,#REF!,0)&gt;0,"Yes","No"),"No")</f>
        <v>No</v>
      </c>
      <c r="M418" s="10"/>
      <c r="N418" s="9" t="str">
        <f t="shared" si="13"/>
        <v>No</v>
      </c>
    </row>
    <row r="419" spans="1:14" ht="15.75" x14ac:dyDescent="0.25">
      <c r="A419" s="1" t="s">
        <v>2022</v>
      </c>
      <c r="B419" s="1" t="s">
        <v>2023</v>
      </c>
      <c r="C419" s="33">
        <v>451311</v>
      </c>
      <c r="D419" s="3" t="s">
        <v>2024</v>
      </c>
      <c r="E419" s="4" t="s">
        <v>35</v>
      </c>
      <c r="F419" s="5" t="s">
        <v>2025</v>
      </c>
      <c r="G419" s="5" t="s">
        <v>2026</v>
      </c>
      <c r="H419" s="6">
        <v>77480</v>
      </c>
      <c r="I419" s="18" t="s">
        <v>299</v>
      </c>
      <c r="J419" s="7" t="str">
        <f t="shared" si="12"/>
        <v>No</v>
      </c>
      <c r="K419" s="8" t="str">
        <f>IFERROR(VLOOKUP('Criteria 3.1 (2(b))'!I419,'Licensed Psych Beds By County'!A$8:E$189,5),"No")</f>
        <v>No</v>
      </c>
      <c r="L419" s="9" t="str">
        <f>IFERROR(IF(MATCH(I419,#REF!,0)&gt;0,"Yes","No"),"No")</f>
        <v>No</v>
      </c>
      <c r="M419" s="10"/>
      <c r="N419" s="9" t="str">
        <f t="shared" si="13"/>
        <v>No</v>
      </c>
    </row>
    <row r="420" spans="1:14" ht="15.75" x14ac:dyDescent="0.25">
      <c r="A420" s="1" t="s">
        <v>2027</v>
      </c>
      <c r="B420" s="1" t="s">
        <v>2028</v>
      </c>
      <c r="C420" s="33">
        <v>451349</v>
      </c>
      <c r="D420" s="3" t="s">
        <v>2029</v>
      </c>
      <c r="E420" s="4" t="s">
        <v>35</v>
      </c>
      <c r="F420" s="5" t="s">
        <v>2030</v>
      </c>
      <c r="G420" s="5" t="s">
        <v>2031</v>
      </c>
      <c r="H420" s="6">
        <v>79088</v>
      </c>
      <c r="I420" s="18" t="s">
        <v>2032</v>
      </c>
      <c r="J420" s="7" t="str">
        <f t="shared" si="12"/>
        <v>No</v>
      </c>
      <c r="K420" s="8" t="str">
        <f>IFERROR(VLOOKUP('Criteria 3.1 (2(b))'!I420,'Licensed Psych Beds By County'!A$8:E$189,5),"No")</f>
        <v>No</v>
      </c>
      <c r="L420" s="9" t="str">
        <f>IFERROR(IF(MATCH(I420,#REF!,0)&gt;0,"Yes","No"),"No")</f>
        <v>No</v>
      </c>
      <c r="M420" s="10"/>
      <c r="N420" s="9" t="str">
        <f t="shared" si="13"/>
        <v>No</v>
      </c>
    </row>
    <row r="421" spans="1:14" ht="15.75" x14ac:dyDescent="0.25">
      <c r="A421" s="1" t="s">
        <v>2033</v>
      </c>
      <c r="B421" s="1" t="s">
        <v>2034</v>
      </c>
      <c r="C421" s="33">
        <v>450039</v>
      </c>
      <c r="D421" s="3" t="s">
        <v>2035</v>
      </c>
      <c r="E421" s="4" t="s">
        <v>17</v>
      </c>
      <c r="F421" s="5" t="s">
        <v>2036</v>
      </c>
      <c r="G421" s="5" t="s">
        <v>115</v>
      </c>
      <c r="H421" s="6">
        <v>76104</v>
      </c>
      <c r="I421" s="18" t="s">
        <v>31</v>
      </c>
      <c r="J421" s="7" t="str">
        <f t="shared" si="12"/>
        <v>No</v>
      </c>
      <c r="K421" s="8" t="str">
        <f>IFERROR(VLOOKUP('Criteria 3.1 (2(b))'!I421,'Licensed Psych Beds By County'!A$8:E$189,5),"No")</f>
        <v>Yes</v>
      </c>
      <c r="L421" s="9" t="str">
        <f>IFERROR(IF(MATCH(I421,#REF!,0)&gt;0,"Yes","No"),"No")</f>
        <v>No</v>
      </c>
      <c r="M421" s="10"/>
      <c r="N421" s="9" t="str">
        <f t="shared" si="13"/>
        <v>No</v>
      </c>
    </row>
    <row r="422" spans="1:14" ht="15.75" x14ac:dyDescent="0.25">
      <c r="A422" s="1" t="s">
        <v>2037</v>
      </c>
      <c r="B422" s="1" t="s">
        <v>2038</v>
      </c>
      <c r="C422" s="33">
        <v>670047</v>
      </c>
      <c r="D422" s="3" t="s">
        <v>2039</v>
      </c>
      <c r="E422" s="4" t="s">
        <v>17</v>
      </c>
      <c r="F422" s="5" t="s">
        <v>2040</v>
      </c>
      <c r="G422" s="5" t="s">
        <v>436</v>
      </c>
      <c r="H422" s="6">
        <v>79938</v>
      </c>
      <c r="I422" s="18" t="s">
        <v>436</v>
      </c>
      <c r="J422" s="7" t="str">
        <f t="shared" si="12"/>
        <v>No</v>
      </c>
      <c r="K422" s="8" t="str">
        <f>IFERROR(VLOOKUP('Criteria 3.1 (2(b))'!I422,'Licensed Psych Beds By County'!A$8:E$189,5),"No")</f>
        <v>Yes</v>
      </c>
      <c r="L422" s="9" t="str">
        <f>IFERROR(IF(MATCH(I422,#REF!,0)&gt;0,"Yes","No"),"No")</f>
        <v>No</v>
      </c>
      <c r="M422" s="10"/>
      <c r="N422" s="9" t="str">
        <f t="shared" si="13"/>
        <v>No</v>
      </c>
    </row>
    <row r="423" spans="1:14" ht="15.75" x14ac:dyDescent="0.25">
      <c r="A423" s="1" t="s">
        <v>2041</v>
      </c>
      <c r="B423" s="1" t="s">
        <v>2042</v>
      </c>
      <c r="C423" s="33">
        <v>450002</v>
      </c>
      <c r="D423" s="3" t="s">
        <v>2043</v>
      </c>
      <c r="E423" s="4" t="s">
        <v>17</v>
      </c>
      <c r="F423" s="5" t="s">
        <v>2044</v>
      </c>
      <c r="G423" s="5" t="s">
        <v>436</v>
      </c>
      <c r="H423" s="6">
        <v>79902</v>
      </c>
      <c r="I423" s="18" t="s">
        <v>436</v>
      </c>
      <c r="J423" s="7" t="str">
        <f t="shared" si="12"/>
        <v>No</v>
      </c>
      <c r="K423" s="8" t="str">
        <f>IFERROR(VLOOKUP('Criteria 3.1 (2(b))'!I423,'Licensed Psych Beds By County'!A$8:E$189,5),"No")</f>
        <v>Yes</v>
      </c>
      <c r="L423" s="9" t="str">
        <f>IFERROR(IF(MATCH(I423,#REF!,0)&gt;0,"Yes","No"),"No")</f>
        <v>No</v>
      </c>
      <c r="M423" s="10"/>
      <c r="N423" s="9" t="str">
        <f t="shared" si="13"/>
        <v>No</v>
      </c>
    </row>
    <row r="424" spans="1:14" ht="15.75" x14ac:dyDescent="0.25">
      <c r="A424" s="1" t="s">
        <v>2045</v>
      </c>
      <c r="B424" s="1" t="s">
        <v>2046</v>
      </c>
      <c r="C424" s="33">
        <v>670120</v>
      </c>
      <c r="D424" s="3" t="s">
        <v>2047</v>
      </c>
      <c r="E424" s="4" t="s">
        <v>17</v>
      </c>
      <c r="F424" s="5" t="s">
        <v>2048</v>
      </c>
      <c r="G424" s="5" t="s">
        <v>436</v>
      </c>
      <c r="H424" s="6">
        <v>79911</v>
      </c>
      <c r="I424" s="18" t="s">
        <v>436</v>
      </c>
      <c r="J424" s="7" t="str">
        <f t="shared" si="12"/>
        <v>No</v>
      </c>
      <c r="K424" s="8" t="str">
        <f>IFERROR(VLOOKUP('Criteria 3.1 (2(b))'!I424,'Licensed Psych Beds By County'!A$8:E$189,5),"No")</f>
        <v>Yes</v>
      </c>
      <c r="L424" s="9" t="str">
        <f>IFERROR(IF(MATCH(I424,#REF!,0)&gt;0,"Yes","No"),"No")</f>
        <v>No</v>
      </c>
      <c r="M424" s="10"/>
      <c r="N424" s="9" t="str">
        <f t="shared" si="13"/>
        <v>No</v>
      </c>
    </row>
    <row r="425" spans="1:14" ht="15.75" x14ac:dyDescent="0.25">
      <c r="A425" s="1" t="s">
        <v>2049</v>
      </c>
      <c r="B425" s="1" t="s">
        <v>2050</v>
      </c>
      <c r="C425" s="33">
        <v>450399</v>
      </c>
      <c r="D425" s="3" t="s">
        <v>2051</v>
      </c>
      <c r="E425" s="4" t="s">
        <v>35</v>
      </c>
      <c r="F425" s="5" t="s">
        <v>2052</v>
      </c>
      <c r="G425" s="5" t="s">
        <v>2053</v>
      </c>
      <c r="H425" s="6">
        <v>79316</v>
      </c>
      <c r="I425" s="18" t="s">
        <v>2054</v>
      </c>
      <c r="J425" s="7" t="str">
        <f t="shared" si="12"/>
        <v>No</v>
      </c>
      <c r="K425" s="8" t="str">
        <f>IFERROR(VLOOKUP('Criteria 3.1 (2(b))'!I425,'Licensed Psych Beds By County'!A$8:E$189,5),"No")</f>
        <v>No</v>
      </c>
      <c r="L425" s="9" t="str">
        <f>IFERROR(IF(MATCH(I425,#REF!,0)&gt;0,"Yes","No"),"No")</f>
        <v>No</v>
      </c>
      <c r="M425" s="10"/>
      <c r="N425" s="9" t="str">
        <f t="shared" si="13"/>
        <v>No</v>
      </c>
    </row>
    <row r="426" spans="1:14" ht="15.75" x14ac:dyDescent="0.25">
      <c r="A426" s="1" t="s">
        <v>2055</v>
      </c>
      <c r="B426" s="1" t="s">
        <v>2056</v>
      </c>
      <c r="C426" s="33">
        <v>452033</v>
      </c>
      <c r="D426" s="3" t="s">
        <v>2057</v>
      </c>
      <c r="E426" s="4" t="s">
        <v>17</v>
      </c>
      <c r="F426" s="5" t="s">
        <v>2058</v>
      </c>
      <c r="G426" s="5" t="s">
        <v>195</v>
      </c>
      <c r="H426" s="6">
        <v>78223</v>
      </c>
      <c r="I426" s="18" t="s">
        <v>196</v>
      </c>
      <c r="J426" s="7" t="str">
        <f t="shared" si="12"/>
        <v>No</v>
      </c>
      <c r="K426" s="8" t="str">
        <f>IFERROR(VLOOKUP('Criteria 3.1 (2(b))'!I426,'Licensed Psych Beds By County'!A$8:E$189,5),"No")</f>
        <v>Yes</v>
      </c>
      <c r="L426" s="9" t="str">
        <f>IFERROR(IF(MATCH(I426,#REF!,0)&gt;0,"Yes","No"),"No")</f>
        <v>No</v>
      </c>
      <c r="M426" s="10"/>
      <c r="N426" s="9" t="str">
        <f t="shared" si="13"/>
        <v>No</v>
      </c>
    </row>
    <row r="427" spans="1:14" ht="15.75" x14ac:dyDescent="0.25">
      <c r="A427" s="1" t="s">
        <v>2059</v>
      </c>
      <c r="B427" s="1" t="s">
        <v>2060</v>
      </c>
      <c r="C427" s="33">
        <v>453304</v>
      </c>
      <c r="D427" s="3" t="s">
        <v>2061</v>
      </c>
      <c r="E427" s="4" t="s">
        <v>333</v>
      </c>
      <c r="F427" s="5" t="s">
        <v>2062</v>
      </c>
      <c r="G427" s="5" t="s">
        <v>19</v>
      </c>
      <c r="H427" s="6">
        <v>77030</v>
      </c>
      <c r="I427" s="18" t="s">
        <v>20</v>
      </c>
      <c r="J427" s="7" t="str">
        <f t="shared" si="12"/>
        <v>Yes</v>
      </c>
      <c r="K427" s="8" t="str">
        <f>IFERROR(VLOOKUP('Criteria 3.1 (2(b))'!I427,'Licensed Psych Beds By County'!A$8:E$189,5),"No")</f>
        <v>Yes</v>
      </c>
      <c r="L427" s="9" t="str">
        <f>IFERROR(IF(MATCH(I427,#REF!,0)&gt;0,"Yes","No"),"No")</f>
        <v>No</v>
      </c>
      <c r="M427" s="10" t="s">
        <v>5277</v>
      </c>
      <c r="N427" s="9" t="str">
        <f t="shared" si="13"/>
        <v>No</v>
      </c>
    </row>
    <row r="428" spans="1:14" ht="15.75" x14ac:dyDescent="0.25">
      <c r="A428" s="1" t="s">
        <v>2063</v>
      </c>
      <c r="B428" s="1" t="s">
        <v>2064</v>
      </c>
      <c r="C428" s="33">
        <v>450064</v>
      </c>
      <c r="D428" s="3" t="s">
        <v>2065</v>
      </c>
      <c r="E428" s="4" t="s">
        <v>17</v>
      </c>
      <c r="F428" s="5" t="s">
        <v>2066</v>
      </c>
      <c r="G428" s="5" t="s">
        <v>30</v>
      </c>
      <c r="H428" s="6">
        <v>76012</v>
      </c>
      <c r="I428" s="18" t="s">
        <v>31</v>
      </c>
      <c r="J428" s="7" t="str">
        <f t="shared" si="12"/>
        <v>No</v>
      </c>
      <c r="K428" s="8" t="str">
        <f>IFERROR(VLOOKUP('Criteria 3.1 (2(b))'!I428,'Licensed Psych Beds By County'!A$8:E$189,5),"No")</f>
        <v>Yes</v>
      </c>
      <c r="L428" s="9" t="str">
        <f>IFERROR(IF(MATCH(I428,#REF!,0)&gt;0,"Yes","No"),"No")</f>
        <v>No</v>
      </c>
      <c r="M428" s="10"/>
      <c r="N428" s="9" t="str">
        <f t="shared" si="13"/>
        <v>No</v>
      </c>
    </row>
    <row r="429" spans="1:14" ht="15.75" x14ac:dyDescent="0.25">
      <c r="A429" s="1" t="s">
        <v>2067</v>
      </c>
      <c r="B429" s="1" t="s">
        <v>2068</v>
      </c>
      <c r="C429" s="33">
        <v>670085</v>
      </c>
      <c r="D429" s="3" t="s">
        <v>2069</v>
      </c>
      <c r="E429" s="4" t="s">
        <v>17</v>
      </c>
      <c r="F429" s="5" t="s">
        <v>2070</v>
      </c>
      <c r="G429" s="5" t="s">
        <v>115</v>
      </c>
      <c r="H429" s="6">
        <v>76244</v>
      </c>
      <c r="I429" s="18" t="s">
        <v>31</v>
      </c>
      <c r="J429" s="7" t="str">
        <f t="shared" si="12"/>
        <v>No</v>
      </c>
      <c r="K429" s="8" t="str">
        <f>IFERROR(VLOOKUP('Criteria 3.1 (2(b))'!I429,'Licensed Psych Beds By County'!A$8:E$189,5),"No")</f>
        <v>Yes</v>
      </c>
      <c r="L429" s="9" t="str">
        <f>IFERROR(IF(MATCH(I429,#REF!,0)&gt;0,"Yes","No"),"No")</f>
        <v>No</v>
      </c>
      <c r="M429" s="10"/>
      <c r="N429" s="9" t="str">
        <f t="shared" si="13"/>
        <v>No</v>
      </c>
    </row>
    <row r="430" spans="1:14" ht="15.75" x14ac:dyDescent="0.25">
      <c r="A430" s="1" t="s">
        <v>2071</v>
      </c>
      <c r="B430" s="1" t="s">
        <v>2072</v>
      </c>
      <c r="C430" s="33">
        <v>450419</v>
      </c>
      <c r="D430" s="3" t="s">
        <v>2073</v>
      </c>
      <c r="E430" s="4" t="s">
        <v>17</v>
      </c>
      <c r="F430" s="5" t="s">
        <v>2074</v>
      </c>
      <c r="G430" s="5" t="s">
        <v>2075</v>
      </c>
      <c r="H430" s="6">
        <v>76020</v>
      </c>
      <c r="I430" s="18" t="s">
        <v>31</v>
      </c>
      <c r="J430" s="7" t="str">
        <f t="shared" si="12"/>
        <v>No</v>
      </c>
      <c r="K430" s="8" t="str">
        <f>IFERROR(VLOOKUP('Criteria 3.1 (2(b))'!I430,'Licensed Psych Beds By County'!A$8:E$189,5),"No")</f>
        <v>Yes</v>
      </c>
      <c r="L430" s="9" t="str">
        <f>IFERROR(IF(MATCH(I430,#REF!,0)&gt;0,"Yes","No"),"No")</f>
        <v>No</v>
      </c>
      <c r="M430" s="10"/>
      <c r="N430" s="9" t="str">
        <f t="shared" si="13"/>
        <v>No</v>
      </c>
    </row>
    <row r="431" spans="1:14" ht="15.75" x14ac:dyDescent="0.25">
      <c r="A431" s="1" t="s">
        <v>2076</v>
      </c>
      <c r="B431" s="1" t="s">
        <v>2077</v>
      </c>
      <c r="C431" s="33">
        <v>450148</v>
      </c>
      <c r="D431" s="3" t="s">
        <v>2078</v>
      </c>
      <c r="E431" s="4" t="s">
        <v>17</v>
      </c>
      <c r="F431" s="5" t="s">
        <v>2079</v>
      </c>
      <c r="G431" s="5" t="s">
        <v>2080</v>
      </c>
      <c r="H431" s="6">
        <v>76033</v>
      </c>
      <c r="I431" s="18" t="s">
        <v>681</v>
      </c>
      <c r="J431" s="7" t="str">
        <f t="shared" si="12"/>
        <v>No</v>
      </c>
      <c r="K431" s="8" t="str">
        <f>IFERROR(VLOOKUP('Criteria 3.1 (2(b))'!I431,'Licensed Psych Beds By County'!A$8:E$189,5),"No")</f>
        <v>No</v>
      </c>
      <c r="L431" s="9" t="str">
        <f>IFERROR(IF(MATCH(I431,#REF!,0)&gt;0,"Yes","No"),"No")</f>
        <v>No</v>
      </c>
      <c r="M431" s="10"/>
      <c r="N431" s="9" t="str">
        <f t="shared" si="13"/>
        <v>No</v>
      </c>
    </row>
    <row r="432" spans="1:14" ht="15.75" x14ac:dyDescent="0.25">
      <c r="A432" s="1" t="s">
        <v>2081</v>
      </c>
      <c r="B432" s="1" t="s">
        <v>2082</v>
      </c>
      <c r="C432" s="33">
        <v>450135</v>
      </c>
      <c r="D432" s="3" t="s">
        <v>2083</v>
      </c>
      <c r="E432" s="4" t="s">
        <v>17</v>
      </c>
      <c r="F432" s="5" t="s">
        <v>2084</v>
      </c>
      <c r="G432" s="5" t="s">
        <v>115</v>
      </c>
      <c r="H432" s="6">
        <v>76104</v>
      </c>
      <c r="I432" s="18" t="s">
        <v>31</v>
      </c>
      <c r="J432" s="7" t="str">
        <f t="shared" si="12"/>
        <v>No</v>
      </c>
      <c r="K432" s="8" t="str">
        <f>IFERROR(VLOOKUP('Criteria 3.1 (2(b))'!I432,'Licensed Psych Beds By County'!A$8:E$189,5),"No")</f>
        <v>Yes</v>
      </c>
      <c r="L432" s="9" t="str">
        <f>IFERROR(IF(MATCH(I432,#REF!,0)&gt;0,"Yes","No"),"No")</f>
        <v>No</v>
      </c>
      <c r="M432" s="10"/>
      <c r="N432" s="9" t="str">
        <f t="shared" si="13"/>
        <v>No</v>
      </c>
    </row>
    <row r="433" spans="1:14" ht="15.75" x14ac:dyDescent="0.25">
      <c r="A433" s="1" t="s">
        <v>2085</v>
      </c>
      <c r="B433" s="1" t="s">
        <v>2086</v>
      </c>
      <c r="C433" s="33">
        <v>450639</v>
      </c>
      <c r="D433" s="3" t="s">
        <v>2087</v>
      </c>
      <c r="E433" s="4" t="s">
        <v>17</v>
      </c>
      <c r="F433" s="5" t="s">
        <v>2088</v>
      </c>
      <c r="G433" s="5" t="s">
        <v>926</v>
      </c>
      <c r="H433" s="6">
        <v>76022</v>
      </c>
      <c r="I433" s="18" t="s">
        <v>31</v>
      </c>
      <c r="J433" s="7" t="str">
        <f t="shared" si="12"/>
        <v>No</v>
      </c>
      <c r="K433" s="8" t="str">
        <f>IFERROR(VLOOKUP('Criteria 3.1 (2(b))'!I433,'Licensed Psych Beds By County'!A$8:E$189,5),"No")</f>
        <v>Yes</v>
      </c>
      <c r="L433" s="9" t="str">
        <f>IFERROR(IF(MATCH(I433,#REF!,0)&gt;0,"Yes","No"),"No")</f>
        <v>No</v>
      </c>
      <c r="M433" s="10"/>
      <c r="N433" s="9" t="str">
        <f t="shared" si="13"/>
        <v>No</v>
      </c>
    </row>
    <row r="434" spans="1:14" ht="15.75" x14ac:dyDescent="0.25">
      <c r="A434" s="1" t="s">
        <v>2089</v>
      </c>
      <c r="B434" s="1" t="s">
        <v>2090</v>
      </c>
      <c r="C434" s="33">
        <v>450779</v>
      </c>
      <c r="D434" s="3" t="s">
        <v>2091</v>
      </c>
      <c r="E434" s="4" t="s">
        <v>17</v>
      </c>
      <c r="F434" s="5" t="s">
        <v>2092</v>
      </c>
      <c r="G434" s="5" t="s">
        <v>115</v>
      </c>
      <c r="H434" s="6">
        <v>76132</v>
      </c>
      <c r="I434" s="18" t="s">
        <v>31</v>
      </c>
      <c r="J434" s="7" t="str">
        <f t="shared" si="12"/>
        <v>No</v>
      </c>
      <c r="K434" s="8" t="str">
        <f>IFERROR(VLOOKUP('Criteria 3.1 (2(b))'!I434,'Licensed Psych Beds By County'!A$8:E$189,5),"No")</f>
        <v>Yes</v>
      </c>
      <c r="L434" s="9" t="str">
        <f>IFERROR(IF(MATCH(I434,#REF!,0)&gt;0,"Yes","No"),"No")</f>
        <v>No</v>
      </c>
      <c r="M434" s="10"/>
      <c r="N434" s="9" t="str">
        <f t="shared" si="13"/>
        <v>No</v>
      </c>
    </row>
    <row r="435" spans="1:14" ht="15.75" x14ac:dyDescent="0.25">
      <c r="A435" s="1" t="s">
        <v>2093</v>
      </c>
      <c r="B435" s="1" t="s">
        <v>2094</v>
      </c>
      <c r="C435" s="33">
        <v>450351</v>
      </c>
      <c r="D435" s="3" t="s">
        <v>2095</v>
      </c>
      <c r="E435" s="4" t="s">
        <v>35</v>
      </c>
      <c r="F435" s="5" t="s">
        <v>2096</v>
      </c>
      <c r="G435" s="5" t="s">
        <v>2097</v>
      </c>
      <c r="H435" s="6">
        <v>76401</v>
      </c>
      <c r="I435" s="18" t="s">
        <v>2098</v>
      </c>
      <c r="J435" s="7" t="str">
        <f t="shared" si="12"/>
        <v>No</v>
      </c>
      <c r="K435" s="8" t="str">
        <f>IFERROR(VLOOKUP('Criteria 3.1 (2(b))'!I435,'Licensed Psych Beds By County'!A$8:E$189,5),"No")</f>
        <v>No</v>
      </c>
      <c r="L435" s="9" t="str">
        <f>IFERROR(IF(MATCH(I435,#REF!,0)&gt;0,"Yes","No"),"No")</f>
        <v>No</v>
      </c>
      <c r="M435" s="10"/>
      <c r="N435" s="9" t="str">
        <f t="shared" si="13"/>
        <v>No</v>
      </c>
    </row>
    <row r="436" spans="1:14" ht="15.75" x14ac:dyDescent="0.25">
      <c r="A436" s="1" t="s">
        <v>2099</v>
      </c>
      <c r="B436" s="1" t="s">
        <v>2100</v>
      </c>
      <c r="C436" s="33">
        <v>670260</v>
      </c>
      <c r="D436" s="3" t="s">
        <v>2101</v>
      </c>
      <c r="E436" s="4" t="s">
        <v>17</v>
      </c>
      <c r="F436" s="5" t="s">
        <v>2102</v>
      </c>
      <c r="G436" s="5" t="s">
        <v>131</v>
      </c>
      <c r="H436" s="6">
        <v>75033</v>
      </c>
      <c r="I436" s="18" t="s">
        <v>132</v>
      </c>
      <c r="J436" s="7" t="str">
        <f t="shared" si="12"/>
        <v>No</v>
      </c>
      <c r="K436" s="8" t="str">
        <f>IFERROR(VLOOKUP('Criteria 3.1 (2(b))'!I436,'Licensed Psych Beds By County'!A$8:E$189,5),"No")</f>
        <v>Yes</v>
      </c>
      <c r="L436" s="9" t="str">
        <f>IFERROR(IF(MATCH(I436,#REF!,0)&gt;0,"Yes","No"),"No")</f>
        <v>No</v>
      </c>
      <c r="M436" s="10"/>
      <c r="N436" s="9" t="str">
        <f t="shared" si="13"/>
        <v>No</v>
      </c>
    </row>
    <row r="437" spans="1:14" ht="15.75" x14ac:dyDescent="0.25">
      <c r="A437" s="1" t="s">
        <v>2103</v>
      </c>
      <c r="B437" s="1" t="s">
        <v>2104</v>
      </c>
      <c r="C437" s="33">
        <v>670309</v>
      </c>
      <c r="D437" s="3" t="s">
        <v>2105</v>
      </c>
      <c r="E437" s="4" t="s">
        <v>17</v>
      </c>
      <c r="F437" s="5" t="s">
        <v>2106</v>
      </c>
      <c r="G437" s="5" t="s">
        <v>1361</v>
      </c>
      <c r="H437" s="6">
        <v>76063</v>
      </c>
      <c r="I437" s="18" t="s">
        <v>681</v>
      </c>
      <c r="J437" s="7" t="str">
        <f t="shared" si="12"/>
        <v>No</v>
      </c>
      <c r="K437" s="8" t="str">
        <f>IFERROR(VLOOKUP('Criteria 3.1 (2(b))'!I437,'Licensed Psych Beds By County'!A$8:E$189,5),"No")</f>
        <v>No</v>
      </c>
      <c r="L437" s="9" t="str">
        <f>IFERROR(IF(MATCH(I437,#REF!,0)&gt;0,"Yes","No"),"No")</f>
        <v>No</v>
      </c>
      <c r="M437" s="10"/>
      <c r="N437" s="9" t="str">
        <f t="shared" si="13"/>
        <v>No</v>
      </c>
    </row>
    <row r="438" spans="1:14" ht="15.75" x14ac:dyDescent="0.25">
      <c r="A438" s="1" t="s">
        <v>2107</v>
      </c>
      <c r="B438" s="1" t="s">
        <v>2108</v>
      </c>
      <c r="C438" s="32">
        <v>450677</v>
      </c>
      <c r="D438" s="3" t="s">
        <v>2109</v>
      </c>
      <c r="E438" s="4" t="s">
        <v>17</v>
      </c>
      <c r="F438" s="5" t="s">
        <v>2110</v>
      </c>
      <c r="G438" s="5" t="s">
        <v>241</v>
      </c>
      <c r="H438" s="6">
        <v>76028</v>
      </c>
      <c r="I438" s="18" t="s">
        <v>681</v>
      </c>
      <c r="J438" s="7" t="str">
        <f t="shared" si="12"/>
        <v>No</v>
      </c>
      <c r="K438" s="8" t="str">
        <f>IFERROR(VLOOKUP('Criteria 3.1 (2(b))'!I438,'Licensed Psych Beds By County'!A$8:E$189,5),"No")</f>
        <v>No</v>
      </c>
      <c r="L438" s="9" t="str">
        <f>IFERROR(IF(MATCH(I438,#REF!,0)&gt;0,"Yes","No"),"No")</f>
        <v>No</v>
      </c>
      <c r="M438" s="10"/>
      <c r="N438" s="9" t="str">
        <f t="shared" si="13"/>
        <v>No</v>
      </c>
    </row>
    <row r="439" spans="1:14" ht="15.75" x14ac:dyDescent="0.25">
      <c r="A439" s="1" t="s">
        <v>2111</v>
      </c>
      <c r="B439" s="1" t="s">
        <v>2112</v>
      </c>
      <c r="C439" s="33">
        <v>450840</v>
      </c>
      <c r="D439" s="3" t="s">
        <v>2113</v>
      </c>
      <c r="E439" s="4" t="s">
        <v>17</v>
      </c>
      <c r="F439" s="5" t="s">
        <v>2114</v>
      </c>
      <c r="G439" s="5" t="s">
        <v>1652</v>
      </c>
      <c r="H439" s="6">
        <v>75013</v>
      </c>
      <c r="I439" s="18" t="s">
        <v>132</v>
      </c>
      <c r="J439" s="7" t="str">
        <f t="shared" si="12"/>
        <v>No</v>
      </c>
      <c r="K439" s="8" t="str">
        <f>IFERROR(VLOOKUP('Criteria 3.1 (2(b))'!I439,'Licensed Psych Beds By County'!A$8:E$189,5),"No")</f>
        <v>Yes</v>
      </c>
      <c r="L439" s="9" t="str">
        <f>IFERROR(IF(MATCH(I439,#REF!,0)&gt;0,"Yes","No"),"No")</f>
        <v>No</v>
      </c>
      <c r="M439" s="10"/>
      <c r="N439" s="9" t="str">
        <f t="shared" si="13"/>
        <v>No</v>
      </c>
    </row>
    <row r="440" spans="1:14" ht="15.75" x14ac:dyDescent="0.25">
      <c r="A440" s="1" t="s">
        <v>2115</v>
      </c>
      <c r="B440" s="1" t="s">
        <v>2116</v>
      </c>
      <c r="C440" s="33">
        <v>450462</v>
      </c>
      <c r="D440" s="3" t="s">
        <v>2117</v>
      </c>
      <c r="E440" s="4" t="s">
        <v>17</v>
      </c>
      <c r="F440" s="5" t="s">
        <v>2118</v>
      </c>
      <c r="G440" s="5" t="s">
        <v>126</v>
      </c>
      <c r="H440" s="6">
        <v>75231</v>
      </c>
      <c r="I440" s="18" t="s">
        <v>126</v>
      </c>
      <c r="J440" s="7" t="str">
        <f t="shared" si="12"/>
        <v>No</v>
      </c>
      <c r="K440" s="8" t="str">
        <f>IFERROR(VLOOKUP('Criteria 3.1 (2(b))'!I440,'Licensed Psych Beds By County'!A$8:E$189,5),"No")</f>
        <v>Yes</v>
      </c>
      <c r="L440" s="9" t="str">
        <f>IFERROR(IF(MATCH(I440,#REF!,0)&gt;0,"Yes","No"),"No")</f>
        <v>No</v>
      </c>
      <c r="M440" s="10"/>
      <c r="N440" s="9" t="str">
        <f t="shared" si="13"/>
        <v>No</v>
      </c>
    </row>
    <row r="441" spans="1:14" ht="15.75" x14ac:dyDescent="0.25">
      <c r="A441" s="1" t="s">
        <v>2119</v>
      </c>
      <c r="B441" s="1" t="s">
        <v>2120</v>
      </c>
      <c r="C441" s="33">
        <v>450743</v>
      </c>
      <c r="D441" s="3" t="s">
        <v>2121</v>
      </c>
      <c r="E441" s="4" t="s">
        <v>17</v>
      </c>
      <c r="F441" s="5" t="s">
        <v>2122</v>
      </c>
      <c r="G441" s="5" t="s">
        <v>425</v>
      </c>
      <c r="H441" s="6">
        <v>76201</v>
      </c>
      <c r="I441" s="18" t="s">
        <v>425</v>
      </c>
      <c r="J441" s="7" t="str">
        <f t="shared" si="12"/>
        <v>No</v>
      </c>
      <c r="K441" s="8" t="str">
        <f>IFERROR(VLOOKUP('Criteria 3.1 (2(b))'!I441,'Licensed Psych Beds By County'!A$8:E$189,5),"No")</f>
        <v>Yes</v>
      </c>
      <c r="L441" s="9" t="str">
        <f>IFERROR(IF(MATCH(I441,#REF!,0)&gt;0,"Yes","No"),"No")</f>
        <v>No</v>
      </c>
      <c r="M441" s="10"/>
      <c r="N441" s="9" t="str">
        <f t="shared" si="13"/>
        <v>No</v>
      </c>
    </row>
    <row r="442" spans="1:14" ht="15.75" x14ac:dyDescent="0.25">
      <c r="A442" s="1" t="s">
        <v>2123</v>
      </c>
      <c r="B442" s="1" t="s">
        <v>2124</v>
      </c>
      <c r="C442" s="33">
        <v>450292</v>
      </c>
      <c r="D442" s="3" t="s">
        <v>2125</v>
      </c>
      <c r="E442" s="4" t="s">
        <v>17</v>
      </c>
      <c r="F442" s="5" t="s">
        <v>2126</v>
      </c>
      <c r="G442" s="5" t="s">
        <v>2127</v>
      </c>
      <c r="H442" s="6">
        <v>75142</v>
      </c>
      <c r="I442" s="18" t="s">
        <v>2127</v>
      </c>
      <c r="J442" s="7" t="str">
        <f t="shared" si="12"/>
        <v>No</v>
      </c>
      <c r="K442" s="8" t="str">
        <f>IFERROR(VLOOKUP('Criteria 3.1 (2(b))'!I442,'Licensed Psych Beds By County'!A$8:E$189,5),"No")</f>
        <v>No</v>
      </c>
      <c r="L442" s="9" t="str">
        <f>IFERROR(IF(MATCH(I442,#REF!,0)&gt;0,"Yes","No"),"No")</f>
        <v>No</v>
      </c>
      <c r="M442" s="10"/>
      <c r="N442" s="9" t="str">
        <f t="shared" si="13"/>
        <v>No</v>
      </c>
    </row>
    <row r="443" spans="1:14" ht="15.75" x14ac:dyDescent="0.25">
      <c r="A443" s="1" t="s">
        <v>2128</v>
      </c>
      <c r="B443" s="1" t="s">
        <v>2129</v>
      </c>
      <c r="C443" s="33">
        <v>450771</v>
      </c>
      <c r="D443" s="3" t="s">
        <v>2130</v>
      </c>
      <c r="E443" s="4" t="s">
        <v>17</v>
      </c>
      <c r="F443" s="5" t="s">
        <v>2131</v>
      </c>
      <c r="G443" s="5" t="s">
        <v>166</v>
      </c>
      <c r="H443" s="6">
        <v>75093</v>
      </c>
      <c r="I443" s="18" t="s">
        <v>132</v>
      </c>
      <c r="J443" s="7" t="str">
        <f t="shared" si="12"/>
        <v>No</v>
      </c>
      <c r="K443" s="8" t="str">
        <f>IFERROR(VLOOKUP('Criteria 3.1 (2(b))'!I443,'Licensed Psych Beds By County'!A$8:E$189,5),"No")</f>
        <v>Yes</v>
      </c>
      <c r="L443" s="9" t="str">
        <f>IFERROR(IF(MATCH(I443,#REF!,0)&gt;0,"Yes","No"),"No")</f>
        <v>No</v>
      </c>
      <c r="M443" s="10"/>
      <c r="N443" s="9" t="str">
        <f t="shared" si="13"/>
        <v>No</v>
      </c>
    </row>
    <row r="444" spans="1:14" ht="15.75" x14ac:dyDescent="0.25">
      <c r="A444" s="1" t="s">
        <v>2132</v>
      </c>
      <c r="B444" s="1" t="s">
        <v>2133</v>
      </c>
      <c r="C444" s="33">
        <v>452018</v>
      </c>
      <c r="D444" s="3" t="s">
        <v>2134</v>
      </c>
      <c r="E444" s="4" t="s">
        <v>17</v>
      </c>
      <c r="F444" s="5" t="s">
        <v>2084</v>
      </c>
      <c r="G444" s="5" t="s">
        <v>115</v>
      </c>
      <c r="H444" s="6">
        <v>76104</v>
      </c>
      <c r="I444" s="18" t="s">
        <v>31</v>
      </c>
      <c r="J444" s="7" t="str">
        <f t="shared" si="12"/>
        <v>No</v>
      </c>
      <c r="K444" s="8" t="str">
        <f>IFERROR(VLOOKUP('Criteria 3.1 (2(b))'!I444,'Licensed Psych Beds By County'!A$8:E$189,5),"No")</f>
        <v>Yes</v>
      </c>
      <c r="L444" s="9" t="str">
        <f>IFERROR(IF(MATCH(I444,#REF!,0)&gt;0,"Yes","No"),"No")</f>
        <v>No</v>
      </c>
      <c r="M444" s="10"/>
      <c r="N444" s="9" t="str">
        <f t="shared" si="13"/>
        <v>No</v>
      </c>
    </row>
    <row r="445" spans="1:14" ht="15.75" x14ac:dyDescent="0.25">
      <c r="A445" s="1" t="s">
        <v>2135</v>
      </c>
      <c r="B445" s="1" t="s">
        <v>2136</v>
      </c>
      <c r="C445" s="33">
        <v>670025</v>
      </c>
      <c r="D445" s="3" t="s">
        <v>2137</v>
      </c>
      <c r="E445" s="4" t="s">
        <v>17</v>
      </c>
      <c r="F445" s="5" t="s">
        <v>2138</v>
      </c>
      <c r="G445" s="5" t="s">
        <v>166</v>
      </c>
      <c r="H445" s="6">
        <v>75093</v>
      </c>
      <c r="I445" s="18" t="s">
        <v>132</v>
      </c>
      <c r="J445" s="7" t="str">
        <f t="shared" si="12"/>
        <v>No</v>
      </c>
      <c r="K445" s="8" t="str">
        <f>IFERROR(VLOOKUP('Criteria 3.1 (2(b))'!I445,'Licensed Psych Beds By County'!A$8:E$189,5),"No")</f>
        <v>Yes</v>
      </c>
      <c r="L445" s="9" t="str">
        <f>IFERROR(IF(MATCH(I445,#REF!,0)&gt;0,"Yes","No"),"No")</f>
        <v>No</v>
      </c>
      <c r="M445" s="10"/>
      <c r="N445" s="9" t="str">
        <f t="shared" si="13"/>
        <v>No</v>
      </c>
    </row>
    <row r="446" spans="1:14" ht="15.75" x14ac:dyDescent="0.25">
      <c r="A446" s="1" t="s">
        <v>2139</v>
      </c>
      <c r="B446" s="1" t="s">
        <v>2140</v>
      </c>
      <c r="C446" s="33">
        <v>450889</v>
      </c>
      <c r="D446" s="3" t="s">
        <v>2141</v>
      </c>
      <c r="E446" s="4" t="s">
        <v>17</v>
      </c>
      <c r="F446" s="5" t="s">
        <v>2142</v>
      </c>
      <c r="G446" s="5" t="s">
        <v>126</v>
      </c>
      <c r="H446" s="6">
        <v>75231</v>
      </c>
      <c r="I446" s="18" t="s">
        <v>126</v>
      </c>
      <c r="J446" s="7" t="str">
        <f t="shared" si="12"/>
        <v>No</v>
      </c>
      <c r="K446" s="8" t="str">
        <f>IFERROR(VLOOKUP('Criteria 3.1 (2(b))'!I446,'Licensed Psych Beds By County'!A$8:E$189,5),"No")</f>
        <v>Yes</v>
      </c>
      <c r="L446" s="9" t="str">
        <f>IFERROR(IF(MATCH(I446,#REF!,0)&gt;0,"Yes","No"),"No")</f>
        <v>No</v>
      </c>
      <c r="M446" s="10"/>
      <c r="N446" s="9" t="str">
        <f t="shared" si="13"/>
        <v>No</v>
      </c>
    </row>
    <row r="447" spans="1:14" ht="15.75" x14ac:dyDescent="0.25">
      <c r="A447" s="1" t="s">
        <v>2143</v>
      </c>
      <c r="B447" s="1" t="s">
        <v>2144</v>
      </c>
      <c r="C447" s="33">
        <v>670060</v>
      </c>
      <c r="D447" s="3" t="s">
        <v>2145</v>
      </c>
      <c r="E447" s="4" t="s">
        <v>17</v>
      </c>
      <c r="F447" s="5" t="s">
        <v>2146</v>
      </c>
      <c r="G447" s="5" t="s">
        <v>2147</v>
      </c>
      <c r="H447" s="6">
        <v>75182</v>
      </c>
      <c r="I447" s="18" t="s">
        <v>126</v>
      </c>
      <c r="J447" s="7" t="str">
        <f t="shared" si="12"/>
        <v>No</v>
      </c>
      <c r="K447" s="8" t="str">
        <f>IFERROR(VLOOKUP('Criteria 3.1 (2(b))'!I447,'Licensed Psych Beds By County'!A$8:E$189,5),"No")</f>
        <v>Yes</v>
      </c>
      <c r="L447" s="9" t="str">
        <f>IFERROR(IF(MATCH(I447,#REF!,0)&gt;0,"Yes","No"),"No")</f>
        <v>No</v>
      </c>
      <c r="M447" s="10"/>
      <c r="N447" s="9" t="str">
        <f t="shared" si="13"/>
        <v>No</v>
      </c>
    </row>
    <row r="448" spans="1:14" ht="15.75" x14ac:dyDescent="0.25">
      <c r="A448" s="1" t="s">
        <v>2148</v>
      </c>
      <c r="B448" s="2" t="s">
        <v>2149</v>
      </c>
      <c r="C448" s="33">
        <v>453314</v>
      </c>
      <c r="D448" s="3" t="s">
        <v>2150</v>
      </c>
      <c r="E448" s="4" t="s">
        <v>333</v>
      </c>
      <c r="F448" s="5" t="s">
        <v>2151</v>
      </c>
      <c r="G448" s="5" t="s">
        <v>126</v>
      </c>
      <c r="H448" s="6">
        <v>75219</v>
      </c>
      <c r="I448" s="18" t="s">
        <v>126</v>
      </c>
      <c r="J448" s="7" t="str">
        <f t="shared" si="12"/>
        <v>Yes</v>
      </c>
      <c r="K448" s="8" t="str">
        <f>IFERROR(VLOOKUP('Criteria 3.1 (2(b))'!I448,'Licensed Psych Beds By County'!A$8:E$189,5),"No")</f>
        <v>Yes</v>
      </c>
      <c r="L448" s="9" t="str">
        <f>IFERROR(IF(MATCH(I448,#REF!,0)&gt;0,"Yes","No"),"No")</f>
        <v>No</v>
      </c>
      <c r="M448" s="10" t="s">
        <v>5277</v>
      </c>
      <c r="N448" s="9" t="str">
        <f t="shared" si="13"/>
        <v>No</v>
      </c>
    </row>
    <row r="449" spans="1:14" ht="15.75" x14ac:dyDescent="0.25">
      <c r="A449" s="1" t="s">
        <v>2152</v>
      </c>
      <c r="B449" s="1" t="s">
        <v>2153</v>
      </c>
      <c r="C449" s="33">
        <v>450864</v>
      </c>
      <c r="D449" s="3" t="s">
        <v>2154</v>
      </c>
      <c r="E449" s="4" t="s">
        <v>17</v>
      </c>
      <c r="F449" s="5" t="s">
        <v>2155</v>
      </c>
      <c r="G449" s="5" t="s">
        <v>511</v>
      </c>
      <c r="H449" s="6">
        <v>75701</v>
      </c>
      <c r="I449" s="18" t="s">
        <v>512</v>
      </c>
      <c r="J449" s="7" t="str">
        <f t="shared" si="12"/>
        <v>No</v>
      </c>
      <c r="K449" s="8" t="str">
        <f>IFERROR(VLOOKUP('Criteria 3.1 (2(b))'!I449,'Licensed Psych Beds By County'!A$8:E$189,5),"No")</f>
        <v>No</v>
      </c>
      <c r="L449" s="9" t="str">
        <f>IFERROR(IF(MATCH(I449,#REF!,0)&gt;0,"Yes","No"),"No")</f>
        <v>No</v>
      </c>
      <c r="M449" s="10"/>
      <c r="N449" s="9" t="str">
        <f t="shared" si="13"/>
        <v>No</v>
      </c>
    </row>
    <row r="450" spans="1:14" ht="15.75" x14ac:dyDescent="0.25">
      <c r="A450" s="1" t="s">
        <v>2156</v>
      </c>
      <c r="B450" s="1" t="s">
        <v>2157</v>
      </c>
      <c r="C450" s="33">
        <v>452039</v>
      </c>
      <c r="D450" s="3" t="s">
        <v>2158</v>
      </c>
      <c r="E450" s="4" t="s">
        <v>17</v>
      </c>
      <c r="F450" s="5" t="s">
        <v>2159</v>
      </c>
      <c r="G450" s="5" t="s">
        <v>19</v>
      </c>
      <c r="H450" s="6">
        <v>77065</v>
      </c>
      <c r="I450" s="18" t="s">
        <v>20</v>
      </c>
      <c r="J450" s="7" t="str">
        <f t="shared" si="12"/>
        <v>No</v>
      </c>
      <c r="K450" s="8" t="str">
        <f>IFERROR(VLOOKUP('Criteria 3.1 (2(b))'!I450,'Licensed Psych Beds By County'!A$8:E$189,5),"No")</f>
        <v>Yes</v>
      </c>
      <c r="L450" s="9" t="str">
        <f>IFERROR(IF(MATCH(I450,#REF!,0)&gt;0,"Yes","No"),"No")</f>
        <v>No</v>
      </c>
      <c r="M450" s="10"/>
      <c r="N450" s="9" t="str">
        <f t="shared" si="13"/>
        <v>No</v>
      </c>
    </row>
    <row r="451" spans="1:14" ht="15.75" x14ac:dyDescent="0.25">
      <c r="A451" s="1" t="s">
        <v>2160</v>
      </c>
      <c r="B451" s="1" t="s">
        <v>2161</v>
      </c>
      <c r="C451" s="33">
        <v>670006</v>
      </c>
      <c r="D451" s="3" t="s">
        <v>2162</v>
      </c>
      <c r="E451" s="4" t="s">
        <v>17</v>
      </c>
      <c r="F451" s="5" t="s">
        <v>2163</v>
      </c>
      <c r="G451" s="5" t="s">
        <v>2164</v>
      </c>
      <c r="H451" s="6">
        <v>78746</v>
      </c>
      <c r="I451" s="18" t="s">
        <v>71</v>
      </c>
      <c r="J451" s="7" t="str">
        <f t="shared" si="12"/>
        <v>No</v>
      </c>
      <c r="K451" s="8" t="str">
        <f>IFERROR(VLOOKUP('Criteria 3.1 (2(b))'!I451,'Licensed Psych Beds By County'!A$8:E$189,5),"No")</f>
        <v>Yes</v>
      </c>
      <c r="L451" s="9" t="str">
        <f>IFERROR(IF(MATCH(I451,#REF!,0)&gt;0,"Yes","No"),"No")</f>
        <v>No</v>
      </c>
      <c r="M451" s="10"/>
      <c r="N451" s="9" t="str">
        <f t="shared" si="13"/>
        <v>No</v>
      </c>
    </row>
    <row r="452" spans="1:14" ht="15.75" x14ac:dyDescent="0.25">
      <c r="A452" s="1" t="s">
        <v>2165</v>
      </c>
      <c r="B452" s="1" t="s">
        <v>2166</v>
      </c>
      <c r="C452" s="33">
        <v>450518</v>
      </c>
      <c r="D452" s="3" t="s">
        <v>2167</v>
      </c>
      <c r="E452" s="4" t="s">
        <v>17</v>
      </c>
      <c r="F452" s="5" t="s">
        <v>2168</v>
      </c>
      <c r="G452" s="5" t="s">
        <v>2169</v>
      </c>
      <c r="H452" s="6">
        <v>77640</v>
      </c>
      <c r="I452" s="18" t="s">
        <v>104</v>
      </c>
      <c r="J452" s="7" t="str">
        <f t="shared" si="12"/>
        <v>No</v>
      </c>
      <c r="K452" s="8" t="str">
        <f>IFERROR(VLOOKUP('Criteria 3.1 (2(b))'!I452,'Licensed Psych Beds By County'!A$8:E$189,5),"No")</f>
        <v>No</v>
      </c>
      <c r="L452" s="9" t="str">
        <f>IFERROR(IF(MATCH(I452,#REF!,0)&gt;0,"Yes","No"),"No")</f>
        <v>No</v>
      </c>
      <c r="M452" s="10"/>
      <c r="N452" s="9" t="str">
        <f t="shared" si="13"/>
        <v>No</v>
      </c>
    </row>
    <row r="453" spans="1:14" ht="15.75" x14ac:dyDescent="0.25">
      <c r="A453" s="1" t="s">
        <v>2170</v>
      </c>
      <c r="B453" s="1" t="s">
        <v>2171</v>
      </c>
      <c r="C453" s="33">
        <v>450358</v>
      </c>
      <c r="D453" s="3" t="s">
        <v>2172</v>
      </c>
      <c r="E453" s="4" t="s">
        <v>17</v>
      </c>
      <c r="F453" s="5" t="s">
        <v>2173</v>
      </c>
      <c r="G453" s="5" t="s">
        <v>19</v>
      </c>
      <c r="H453" s="6">
        <v>77030</v>
      </c>
      <c r="I453" s="18" t="s">
        <v>20</v>
      </c>
      <c r="J453" s="7" t="str">
        <f t="shared" si="12"/>
        <v>No</v>
      </c>
      <c r="K453" s="8" t="str">
        <f>IFERROR(VLOOKUP('Criteria 3.1 (2(b))'!I453,'Licensed Psych Beds By County'!A$8:E$189,5),"No")</f>
        <v>Yes</v>
      </c>
      <c r="L453" s="9" t="str">
        <f>IFERROR(IF(MATCH(I453,#REF!,0)&gt;0,"Yes","No"),"No")</f>
        <v>No</v>
      </c>
      <c r="M453" s="10"/>
      <c r="N453" s="9" t="str">
        <f t="shared" si="13"/>
        <v>No</v>
      </c>
    </row>
    <row r="454" spans="1:14" ht="15.75" x14ac:dyDescent="0.25">
      <c r="A454" s="1" t="s">
        <v>2174</v>
      </c>
      <c r="B454" s="1" t="s">
        <v>2175</v>
      </c>
      <c r="C454" s="33">
        <v>450893</v>
      </c>
      <c r="D454" s="3" t="s">
        <v>2176</v>
      </c>
      <c r="E454" s="4" t="s">
        <v>17</v>
      </c>
      <c r="F454" s="5" t="s">
        <v>2177</v>
      </c>
      <c r="G454" s="5" t="s">
        <v>425</v>
      </c>
      <c r="H454" s="6">
        <v>76208</v>
      </c>
      <c r="I454" s="18" t="s">
        <v>425</v>
      </c>
      <c r="J454" s="7" t="str">
        <f t="shared" ref="J454:J495" si="14">IF(E454="CHILDRENS","Yes","No")</f>
        <v>No</v>
      </c>
      <c r="K454" s="8" t="str">
        <f>IFERROR(VLOOKUP('Criteria 3.1 (2(b))'!I454,'Licensed Psych Beds By County'!A$8:E$189,5),"No")</f>
        <v>Yes</v>
      </c>
      <c r="L454" s="9" t="str">
        <f>IFERROR(IF(MATCH(I454,#REF!,0)&gt;0,"Yes","No"),"No")</f>
        <v>No</v>
      </c>
      <c r="M454" s="10"/>
      <c r="N454" s="9" t="str">
        <f t="shared" ref="N454:N495" si="15">IF(AND(J454="Yes",K454="Yes",L454="Yes", M454="Yes"),"Yes","No")</f>
        <v>No</v>
      </c>
    </row>
    <row r="455" spans="1:14" ht="15.75" x14ac:dyDescent="0.25">
      <c r="A455" s="1" t="s">
        <v>2178</v>
      </c>
      <c r="B455" s="1" t="s">
        <v>2179</v>
      </c>
      <c r="C455" s="33">
        <v>451339</v>
      </c>
      <c r="D455" s="3" t="s">
        <v>2180</v>
      </c>
      <c r="E455" s="4" t="s">
        <v>35</v>
      </c>
      <c r="F455" s="5" t="s">
        <v>2181</v>
      </c>
      <c r="G455" s="5" t="s">
        <v>2182</v>
      </c>
      <c r="H455" s="6">
        <v>76483</v>
      </c>
      <c r="I455" s="18" t="s">
        <v>2182</v>
      </c>
      <c r="J455" s="7" t="str">
        <f t="shared" si="14"/>
        <v>No</v>
      </c>
      <c r="K455" s="8" t="str">
        <f>IFERROR(VLOOKUP('Criteria 3.1 (2(b))'!I455,'Licensed Psych Beds By County'!A$8:E$189,5),"No")</f>
        <v>No</v>
      </c>
      <c r="L455" s="9" t="str">
        <f>IFERROR(IF(MATCH(I455,#REF!,0)&gt;0,"Yes","No"),"No")</f>
        <v>No</v>
      </c>
      <c r="M455" s="10"/>
      <c r="N455" s="9" t="str">
        <f t="shared" si="15"/>
        <v>No</v>
      </c>
    </row>
    <row r="456" spans="1:14" ht="15.75" x14ac:dyDescent="0.25">
      <c r="A456" s="1" t="s">
        <v>2183</v>
      </c>
      <c r="B456" s="1" t="s">
        <v>2184</v>
      </c>
      <c r="C456" s="33">
        <v>450080</v>
      </c>
      <c r="D456" s="3" t="s">
        <v>2185</v>
      </c>
      <c r="E456" s="4" t="s">
        <v>35</v>
      </c>
      <c r="F456" s="5" t="s">
        <v>2186</v>
      </c>
      <c r="G456" s="5" t="s">
        <v>2187</v>
      </c>
      <c r="H456" s="6">
        <v>75455</v>
      </c>
      <c r="I456" s="18" t="s">
        <v>2188</v>
      </c>
      <c r="J456" s="7" t="str">
        <f t="shared" si="14"/>
        <v>No</v>
      </c>
      <c r="K456" s="8" t="str">
        <f>IFERROR(VLOOKUP('Criteria 3.1 (2(b))'!I456,'Licensed Psych Beds By County'!A$8:E$189,5),"No")</f>
        <v>Yes</v>
      </c>
      <c r="L456" s="9" t="str">
        <f>IFERROR(IF(MATCH(I456,#REF!,0)&gt;0,"Yes","No"),"No")</f>
        <v>No</v>
      </c>
      <c r="M456" s="10"/>
      <c r="N456" s="9" t="str">
        <f t="shared" si="15"/>
        <v>No</v>
      </c>
    </row>
    <row r="457" spans="1:14" ht="15.75" x14ac:dyDescent="0.25">
      <c r="A457" s="1" t="s">
        <v>2189</v>
      </c>
      <c r="B457" s="1" t="s">
        <v>2190</v>
      </c>
      <c r="C457" s="33">
        <v>450774</v>
      </c>
      <c r="D457" s="3" t="s">
        <v>2191</v>
      </c>
      <c r="E457" s="4" t="s">
        <v>17</v>
      </c>
      <c r="F457" s="5" t="s">
        <v>2192</v>
      </c>
      <c r="G457" s="5" t="s">
        <v>19</v>
      </c>
      <c r="H457" s="6">
        <v>77090</v>
      </c>
      <c r="I457" s="18" t="s">
        <v>20</v>
      </c>
      <c r="J457" s="7" t="str">
        <f t="shared" si="14"/>
        <v>No</v>
      </c>
      <c r="K457" s="8" t="str">
        <f>IFERROR(VLOOKUP('Criteria 3.1 (2(b))'!I457,'Licensed Psych Beds By County'!A$8:E$189,5),"No")</f>
        <v>Yes</v>
      </c>
      <c r="L457" s="9" t="str">
        <f>IFERROR(IF(MATCH(I457,#REF!,0)&gt;0,"Yes","No"),"No")</f>
        <v>No</v>
      </c>
      <c r="M457" s="10"/>
      <c r="N457" s="9" t="str">
        <f t="shared" si="15"/>
        <v>No</v>
      </c>
    </row>
    <row r="458" spans="1:14" ht="15.75" x14ac:dyDescent="0.25">
      <c r="A458" s="1" t="s">
        <v>2193</v>
      </c>
      <c r="B458" s="1" t="s">
        <v>2194</v>
      </c>
      <c r="C458" s="33">
        <v>452028</v>
      </c>
      <c r="D458" s="3" t="s">
        <v>2195</v>
      </c>
      <c r="E458" s="4" t="s">
        <v>17</v>
      </c>
      <c r="F458" s="5" t="s">
        <v>2196</v>
      </c>
      <c r="G458" s="5" t="s">
        <v>30</v>
      </c>
      <c r="H458" s="6">
        <v>76011</v>
      </c>
      <c r="I458" s="18" t="s">
        <v>31</v>
      </c>
      <c r="J458" s="7" t="str">
        <f t="shared" si="14"/>
        <v>No</v>
      </c>
      <c r="K458" s="8" t="str">
        <f>IFERROR(VLOOKUP('Criteria 3.1 (2(b))'!I458,'Licensed Psych Beds By County'!A$8:E$189,5),"No")</f>
        <v>Yes</v>
      </c>
      <c r="L458" s="9" t="str">
        <f>IFERROR(IF(MATCH(I458,#REF!,0)&gt;0,"Yes","No"),"No")</f>
        <v>No</v>
      </c>
      <c r="M458" s="10"/>
      <c r="N458" s="9" t="str">
        <f t="shared" si="15"/>
        <v>No</v>
      </c>
    </row>
    <row r="459" spans="1:14" ht="15.75" x14ac:dyDescent="0.25">
      <c r="A459" s="1" t="s">
        <v>2197</v>
      </c>
      <c r="B459" s="1" t="s">
        <v>2198</v>
      </c>
      <c r="C459" s="33">
        <v>452028</v>
      </c>
      <c r="D459" s="3" t="s">
        <v>2199</v>
      </c>
      <c r="E459" s="4" t="s">
        <v>17</v>
      </c>
      <c r="F459" s="18" t="s">
        <v>2200</v>
      </c>
      <c r="G459" s="18" t="s">
        <v>115</v>
      </c>
      <c r="H459" s="11">
        <v>76132</v>
      </c>
      <c r="I459" s="18" t="s">
        <v>31</v>
      </c>
      <c r="J459" s="7" t="str">
        <f t="shared" si="14"/>
        <v>No</v>
      </c>
      <c r="K459" s="8" t="str">
        <f>IFERROR(VLOOKUP('Criteria 3.1 (2(b))'!I459,'Licensed Psych Beds By County'!A$8:E$189,5),"No")</f>
        <v>Yes</v>
      </c>
      <c r="L459" s="9" t="str">
        <f>IFERROR(IF(MATCH(I459,#REF!,0)&gt;0,"Yes","No"),"No")</f>
        <v>No</v>
      </c>
      <c r="M459" s="10"/>
      <c r="N459" s="9" t="str">
        <f t="shared" si="15"/>
        <v>No</v>
      </c>
    </row>
    <row r="460" spans="1:14" ht="15.75" x14ac:dyDescent="0.25">
      <c r="A460" s="1" t="s">
        <v>2201</v>
      </c>
      <c r="B460" s="1" t="s">
        <v>2202</v>
      </c>
      <c r="C460" s="33">
        <v>453056</v>
      </c>
      <c r="D460" s="3" t="s">
        <v>2203</v>
      </c>
      <c r="E460" s="4" t="s">
        <v>17</v>
      </c>
      <c r="F460" s="5" t="s">
        <v>2204</v>
      </c>
      <c r="G460" s="5" t="s">
        <v>511</v>
      </c>
      <c r="H460" s="6">
        <v>75701</v>
      </c>
      <c r="I460" s="18" t="s">
        <v>512</v>
      </c>
      <c r="J460" s="7" t="str">
        <f t="shared" si="14"/>
        <v>No</v>
      </c>
      <c r="K460" s="8" t="str">
        <f>IFERROR(VLOOKUP('Criteria 3.1 (2(b))'!I460,'Licensed Psych Beds By County'!A$8:E$189,5),"No")</f>
        <v>No</v>
      </c>
      <c r="L460" s="9" t="str">
        <f>IFERROR(IF(MATCH(I460,#REF!,0)&gt;0,"Yes","No"),"No")</f>
        <v>No</v>
      </c>
      <c r="M460" s="10"/>
      <c r="N460" s="9" t="str">
        <f t="shared" si="15"/>
        <v>No</v>
      </c>
    </row>
    <row r="461" spans="1:14" ht="15.75" x14ac:dyDescent="0.25">
      <c r="A461" s="1" t="s">
        <v>2205</v>
      </c>
      <c r="B461" s="1" t="s">
        <v>2206</v>
      </c>
      <c r="C461" s="33">
        <v>452075</v>
      </c>
      <c r="D461" s="3" t="s">
        <v>2207</v>
      </c>
      <c r="E461" s="4" t="s">
        <v>17</v>
      </c>
      <c r="F461" s="5" t="s">
        <v>2208</v>
      </c>
      <c r="G461" s="5" t="s">
        <v>289</v>
      </c>
      <c r="H461" s="6">
        <v>77598</v>
      </c>
      <c r="I461" s="18" t="s">
        <v>20</v>
      </c>
      <c r="J461" s="7" t="str">
        <f t="shared" si="14"/>
        <v>No</v>
      </c>
      <c r="K461" s="8" t="str">
        <f>IFERROR(VLOOKUP('Criteria 3.1 (2(b))'!I461,'Licensed Psych Beds By County'!A$8:E$189,5),"No")</f>
        <v>Yes</v>
      </c>
      <c r="L461" s="9" t="str">
        <f>IFERROR(IF(MATCH(I461,#REF!,0)&gt;0,"Yes","No"),"No")</f>
        <v>No</v>
      </c>
      <c r="M461" s="10"/>
      <c r="N461" s="9" t="str">
        <f t="shared" si="15"/>
        <v>No</v>
      </c>
    </row>
    <row r="462" spans="1:14" ht="15.75" x14ac:dyDescent="0.25">
      <c r="A462" s="1" t="s">
        <v>2209</v>
      </c>
      <c r="B462" s="1" t="s">
        <v>2210</v>
      </c>
      <c r="C462" s="33">
        <v>452080</v>
      </c>
      <c r="D462" s="3" t="s">
        <v>2211</v>
      </c>
      <c r="E462" s="4" t="s">
        <v>17</v>
      </c>
      <c r="F462" s="5" t="s">
        <v>2212</v>
      </c>
      <c r="G462" s="5" t="s">
        <v>42</v>
      </c>
      <c r="H462" s="6">
        <v>77479</v>
      </c>
      <c r="I462" s="18" t="s">
        <v>43</v>
      </c>
      <c r="J462" s="7" t="str">
        <f t="shared" si="14"/>
        <v>No</v>
      </c>
      <c r="K462" s="8" t="str">
        <f>IFERROR(VLOOKUP('Criteria 3.1 (2(b))'!I462,'Licensed Psych Beds By County'!A$8:E$189,5),"No")</f>
        <v>Yes</v>
      </c>
      <c r="L462" s="9" t="str">
        <f>IFERROR(IF(MATCH(I462,#REF!,0)&gt;0,"Yes","No"),"No")</f>
        <v>No</v>
      </c>
      <c r="M462" s="10"/>
      <c r="N462" s="9" t="str">
        <f t="shared" si="15"/>
        <v>No</v>
      </c>
    </row>
    <row r="463" spans="1:14" ht="15.75" x14ac:dyDescent="0.25">
      <c r="A463" s="1" t="s">
        <v>2213</v>
      </c>
      <c r="B463" s="1" t="s">
        <v>2214</v>
      </c>
      <c r="C463" s="33">
        <v>450883</v>
      </c>
      <c r="D463" s="3" t="s">
        <v>2215</v>
      </c>
      <c r="E463" s="4" t="s">
        <v>17</v>
      </c>
      <c r="F463" s="5" t="s">
        <v>2216</v>
      </c>
      <c r="G463" s="5" t="s">
        <v>2217</v>
      </c>
      <c r="H463" s="6">
        <v>76262</v>
      </c>
      <c r="I463" s="18" t="s">
        <v>425</v>
      </c>
      <c r="J463" s="7" t="str">
        <f t="shared" si="14"/>
        <v>No</v>
      </c>
      <c r="K463" s="8" t="str">
        <f>IFERROR(VLOOKUP('Criteria 3.1 (2(b))'!I463,'Licensed Psych Beds By County'!A$8:E$189,5),"No")</f>
        <v>Yes</v>
      </c>
      <c r="L463" s="9" t="str">
        <f>IFERROR(IF(MATCH(I463,#REF!,0)&gt;0,"Yes","No"),"No")</f>
        <v>No</v>
      </c>
      <c r="M463" s="10"/>
      <c r="N463" s="9" t="str">
        <f t="shared" si="15"/>
        <v>No</v>
      </c>
    </row>
    <row r="464" spans="1:14" ht="15.75" x14ac:dyDescent="0.25">
      <c r="A464" s="1" t="s">
        <v>2218</v>
      </c>
      <c r="B464" s="1" t="s">
        <v>2219</v>
      </c>
      <c r="C464" s="33">
        <v>450460</v>
      </c>
      <c r="D464" s="3" t="s">
        <v>2220</v>
      </c>
      <c r="E464" s="4" t="s">
        <v>35</v>
      </c>
      <c r="F464" s="5" t="s">
        <v>2221</v>
      </c>
      <c r="G464" s="5" t="s">
        <v>2222</v>
      </c>
      <c r="H464" s="6">
        <v>75979</v>
      </c>
      <c r="I464" s="18" t="s">
        <v>511</v>
      </c>
      <c r="J464" s="7" t="str">
        <f t="shared" si="14"/>
        <v>No</v>
      </c>
      <c r="K464" s="8" t="str">
        <f>IFERROR(VLOOKUP('Criteria 3.1 (2(b))'!I464,'Licensed Psych Beds By County'!A$8:E$189,5),"No")</f>
        <v>No</v>
      </c>
      <c r="L464" s="9" t="str">
        <f>IFERROR(IF(MATCH(I464,#REF!,0)&gt;0,"Yes","No"),"No")</f>
        <v>No</v>
      </c>
      <c r="M464" s="10"/>
      <c r="N464" s="9" t="str">
        <f t="shared" si="15"/>
        <v>No</v>
      </c>
    </row>
    <row r="465" spans="1:14" ht="15.75" x14ac:dyDescent="0.25">
      <c r="A465" s="1" t="s">
        <v>2223</v>
      </c>
      <c r="B465" s="1" t="s">
        <v>2224</v>
      </c>
      <c r="C465" s="33">
        <v>450083</v>
      </c>
      <c r="D465" s="3" t="s">
        <v>2225</v>
      </c>
      <c r="E465" s="4" t="s">
        <v>17</v>
      </c>
      <c r="F465" s="5" t="s">
        <v>2226</v>
      </c>
      <c r="G465" s="5" t="s">
        <v>511</v>
      </c>
      <c r="H465" s="6">
        <v>75701</v>
      </c>
      <c r="I465" s="18" t="s">
        <v>512</v>
      </c>
      <c r="J465" s="7" t="str">
        <f t="shared" si="14"/>
        <v>No</v>
      </c>
      <c r="K465" s="8" t="str">
        <f>IFERROR(VLOOKUP('Criteria 3.1 (2(b))'!I465,'Licensed Psych Beds By County'!A$8:E$189,5),"No")</f>
        <v>No</v>
      </c>
      <c r="L465" s="9" t="str">
        <f>IFERROR(IF(MATCH(I465,#REF!,0)&gt;0,"Yes","No"),"No")</f>
        <v>No</v>
      </c>
      <c r="M465" s="10"/>
      <c r="N465" s="9" t="str">
        <f t="shared" si="15"/>
        <v>No</v>
      </c>
    </row>
    <row r="466" spans="1:14" ht="15.75" x14ac:dyDescent="0.25">
      <c r="A466" s="1" t="s">
        <v>2227</v>
      </c>
      <c r="B466" s="1" t="s">
        <v>2228</v>
      </c>
      <c r="C466" s="33">
        <v>450324</v>
      </c>
      <c r="D466" s="3" t="s">
        <v>2229</v>
      </c>
      <c r="E466" s="4" t="s">
        <v>17</v>
      </c>
      <c r="F466" s="5" t="s">
        <v>2230</v>
      </c>
      <c r="G466" s="5" t="s">
        <v>2231</v>
      </c>
      <c r="H466" s="6">
        <v>75020</v>
      </c>
      <c r="I466" s="18" t="s">
        <v>1014</v>
      </c>
      <c r="J466" s="7" t="str">
        <f t="shared" si="14"/>
        <v>No</v>
      </c>
      <c r="K466" s="8" t="str">
        <f>IFERROR(VLOOKUP('Criteria 3.1 (2(b))'!I466,'Licensed Psych Beds By County'!A$8:E$189,5),"No")</f>
        <v>No</v>
      </c>
      <c r="L466" s="9" t="str">
        <f>IFERROR(IF(MATCH(I466,#REF!,0)&gt;0,"Yes","No"),"No")</f>
        <v>No</v>
      </c>
      <c r="M466" s="10"/>
      <c r="N466" s="9" t="str">
        <f t="shared" si="15"/>
        <v>No</v>
      </c>
    </row>
    <row r="467" spans="1:14" ht="15.75" x14ac:dyDescent="0.25">
      <c r="A467" s="1" t="s">
        <v>2232</v>
      </c>
      <c r="B467" s="1" t="s">
        <v>2233</v>
      </c>
      <c r="C467" s="33">
        <v>450010</v>
      </c>
      <c r="D467" s="3" t="s">
        <v>2234</v>
      </c>
      <c r="E467" s="4" t="s">
        <v>17</v>
      </c>
      <c r="F467" s="5" t="s">
        <v>2235</v>
      </c>
      <c r="G467" s="5" t="s">
        <v>430</v>
      </c>
      <c r="H467" s="6">
        <v>76301</v>
      </c>
      <c r="I467" s="18" t="s">
        <v>431</v>
      </c>
      <c r="J467" s="7" t="str">
        <f t="shared" si="14"/>
        <v>No</v>
      </c>
      <c r="K467" s="8" t="str">
        <f>IFERROR(VLOOKUP('Criteria 3.1 (2(b))'!I467,'Licensed Psych Beds By County'!A$8:E$189,5),"No")</f>
        <v>No</v>
      </c>
      <c r="L467" s="9" t="str">
        <f>IFERROR(IF(MATCH(I467,#REF!,0)&gt;0,"Yes","No"),"No")</f>
        <v>No</v>
      </c>
      <c r="M467" s="10"/>
      <c r="N467" s="9" t="str">
        <f t="shared" si="15"/>
        <v>No</v>
      </c>
    </row>
    <row r="468" spans="1:14" ht="15.75" x14ac:dyDescent="0.25">
      <c r="A468" s="1" t="s">
        <v>2236</v>
      </c>
      <c r="B468" s="1" t="s">
        <v>2237</v>
      </c>
      <c r="C468" s="33">
        <v>450686</v>
      </c>
      <c r="D468" s="3" t="s">
        <v>2238</v>
      </c>
      <c r="E468" s="4" t="s">
        <v>17</v>
      </c>
      <c r="F468" s="5" t="s">
        <v>2239</v>
      </c>
      <c r="G468" s="5" t="s">
        <v>574</v>
      </c>
      <c r="H468" s="6">
        <v>79415</v>
      </c>
      <c r="I468" s="18" t="s">
        <v>574</v>
      </c>
      <c r="J468" s="7" t="str">
        <f t="shared" si="14"/>
        <v>No</v>
      </c>
      <c r="K468" s="8" t="str">
        <f>IFERROR(VLOOKUP('Criteria 3.1 (2(b))'!I468,'Licensed Psych Beds By County'!A$8:E$189,5),"No")</f>
        <v>Yes</v>
      </c>
      <c r="L468" s="9" t="str">
        <f>IFERROR(IF(MATCH(I468,#REF!,0)&gt;0,"Yes","No"),"No")</f>
        <v>No</v>
      </c>
      <c r="M468" s="10"/>
      <c r="N468" s="9" t="str">
        <f t="shared" si="15"/>
        <v>No</v>
      </c>
    </row>
    <row r="469" spans="1:14" ht="15.75" x14ac:dyDescent="0.25">
      <c r="A469" s="1" t="s">
        <v>2240</v>
      </c>
      <c r="B469" s="1" t="s">
        <v>2241</v>
      </c>
      <c r="C469" s="33">
        <v>450872</v>
      </c>
      <c r="D469" s="3" t="s">
        <v>2242</v>
      </c>
      <c r="E469" s="4" t="s">
        <v>17</v>
      </c>
      <c r="F469" s="5" t="s">
        <v>2243</v>
      </c>
      <c r="G469" s="5" t="s">
        <v>30</v>
      </c>
      <c r="H469" s="6">
        <v>76017</v>
      </c>
      <c r="I469" s="18" t="s">
        <v>31</v>
      </c>
      <c r="J469" s="7" t="str">
        <f t="shared" si="14"/>
        <v>No</v>
      </c>
      <c r="K469" s="8" t="str">
        <f>IFERROR(VLOOKUP('Criteria 3.1 (2(b))'!I469,'Licensed Psych Beds By County'!A$8:E$189,5),"No")</f>
        <v>Yes</v>
      </c>
      <c r="L469" s="9" t="str">
        <f>IFERROR(IF(MATCH(I469,#REF!,0)&gt;0,"Yes","No"),"No")</f>
        <v>No</v>
      </c>
      <c r="M469" s="10"/>
      <c r="N469" s="9" t="str">
        <f t="shared" si="15"/>
        <v>No</v>
      </c>
    </row>
    <row r="470" spans="1:14" ht="15.75" x14ac:dyDescent="0.25">
      <c r="A470" s="1" t="s">
        <v>2244</v>
      </c>
      <c r="B470" s="1" t="s">
        <v>2245</v>
      </c>
      <c r="C470" s="33">
        <v>451387</v>
      </c>
      <c r="D470" s="3" t="s">
        <v>2246</v>
      </c>
      <c r="E470" s="4" t="s">
        <v>35</v>
      </c>
      <c r="F470" s="5" t="s">
        <v>2247</v>
      </c>
      <c r="G470" s="5" t="s">
        <v>2248</v>
      </c>
      <c r="H470" s="6">
        <v>78801</v>
      </c>
      <c r="I470" s="18" t="s">
        <v>2248</v>
      </c>
      <c r="J470" s="7" t="str">
        <f t="shared" si="14"/>
        <v>No</v>
      </c>
      <c r="K470" s="8" t="str">
        <f>IFERROR(VLOOKUP('Criteria 3.1 (2(b))'!I470,'Licensed Psych Beds By County'!A$8:E$189,5),"No")</f>
        <v>No</v>
      </c>
      <c r="L470" s="9" t="str">
        <f>IFERROR(IF(MATCH(I470,#REF!,0)&gt;0,"Yes","No"),"No")</f>
        <v>No</v>
      </c>
      <c r="M470" s="10"/>
      <c r="N470" s="9" t="str">
        <f t="shared" si="15"/>
        <v>No</v>
      </c>
    </row>
    <row r="471" spans="1:14" ht="15.75" x14ac:dyDescent="0.25">
      <c r="A471" s="1" t="s">
        <v>2249</v>
      </c>
      <c r="B471" s="1" t="s">
        <v>2250</v>
      </c>
      <c r="C471" s="33">
        <v>450154</v>
      </c>
      <c r="D471" s="3" t="s">
        <v>2251</v>
      </c>
      <c r="E471" s="4" t="s">
        <v>35</v>
      </c>
      <c r="F471" s="5" t="s">
        <v>2252</v>
      </c>
      <c r="G471" s="5" t="s">
        <v>2253</v>
      </c>
      <c r="H471" s="6">
        <v>78840</v>
      </c>
      <c r="I471" s="18" t="s">
        <v>2254</v>
      </c>
      <c r="J471" s="7" t="str">
        <f t="shared" si="14"/>
        <v>No</v>
      </c>
      <c r="K471" s="8" t="str">
        <f>IFERROR(VLOOKUP('Criteria 3.1 (2(b))'!I471,'Licensed Psych Beds By County'!A$8:E$189,5),"No")</f>
        <v>No</v>
      </c>
      <c r="L471" s="9" t="str">
        <f>IFERROR(IF(MATCH(I471,#REF!,0)&gt;0,"Yes","No"),"No")</f>
        <v>No</v>
      </c>
      <c r="M471" s="10"/>
      <c r="N471" s="9" t="str">
        <f t="shared" si="15"/>
        <v>No</v>
      </c>
    </row>
    <row r="472" spans="1:14" ht="15.75" x14ac:dyDescent="0.25">
      <c r="A472" s="1" t="s">
        <v>2255</v>
      </c>
      <c r="B472" s="1" t="s">
        <v>2256</v>
      </c>
      <c r="C472" s="33">
        <v>450028</v>
      </c>
      <c r="D472" s="3" t="s">
        <v>2257</v>
      </c>
      <c r="E472" s="4" t="s">
        <v>17</v>
      </c>
      <c r="F472" s="5" t="s">
        <v>2258</v>
      </c>
      <c r="G472" s="5" t="s">
        <v>484</v>
      </c>
      <c r="H472" s="6">
        <v>78520</v>
      </c>
      <c r="I472" s="18" t="s">
        <v>485</v>
      </c>
      <c r="J472" s="7" t="str">
        <f t="shared" si="14"/>
        <v>No</v>
      </c>
      <c r="K472" s="8" t="str">
        <f>IFERROR(VLOOKUP('Criteria 3.1 (2(b))'!I472,'Licensed Psych Beds By County'!A$8:E$189,5),"No")</f>
        <v>Yes</v>
      </c>
      <c r="L472" s="9" t="str">
        <f>IFERROR(IF(MATCH(I472,#REF!,0)&gt;0,"Yes","No"),"No")</f>
        <v>No</v>
      </c>
      <c r="M472" s="10"/>
      <c r="N472" s="9" t="str">
        <f t="shared" si="15"/>
        <v>No</v>
      </c>
    </row>
    <row r="473" spans="1:14" ht="15.75" x14ac:dyDescent="0.25">
      <c r="A473" s="1" t="s">
        <v>2259</v>
      </c>
      <c r="B473" s="1" t="s">
        <v>2260</v>
      </c>
      <c r="C473" s="33">
        <v>45003300</v>
      </c>
      <c r="D473" s="3" t="s">
        <v>2261</v>
      </c>
      <c r="E473" s="4" t="s">
        <v>17</v>
      </c>
      <c r="F473" s="5" t="s">
        <v>2262</v>
      </c>
      <c r="G473" s="5" t="s">
        <v>1112</v>
      </c>
      <c r="H473" s="6">
        <v>78596</v>
      </c>
      <c r="I473" s="18" t="s">
        <v>325</v>
      </c>
      <c r="J473" s="7" t="str">
        <f t="shared" si="14"/>
        <v>No</v>
      </c>
      <c r="K473" s="8" t="str">
        <f>IFERROR(VLOOKUP('Criteria 3.1 (2(b))'!I473,'Licensed Psych Beds By County'!A$8:E$189,5),"No")</f>
        <v>Yes</v>
      </c>
      <c r="L473" s="9" t="str">
        <f>IFERROR(IF(MATCH(I473,#REF!,0)&gt;0,"Yes","No"),"No")</f>
        <v>No</v>
      </c>
      <c r="M473" s="10"/>
      <c r="N473" s="9" t="str">
        <f t="shared" si="15"/>
        <v>No</v>
      </c>
    </row>
    <row r="474" spans="1:14" ht="15.75" x14ac:dyDescent="0.25">
      <c r="A474" s="1" t="s">
        <v>2263</v>
      </c>
      <c r="B474" s="1" t="s">
        <v>2264</v>
      </c>
      <c r="C474" s="33">
        <v>450033</v>
      </c>
      <c r="D474" s="3" t="s">
        <v>2265</v>
      </c>
      <c r="E474" s="4" t="s">
        <v>17</v>
      </c>
      <c r="F474" s="5" t="s">
        <v>2266</v>
      </c>
      <c r="G474" s="14" t="s">
        <v>887</v>
      </c>
      <c r="H474" s="6">
        <v>78550</v>
      </c>
      <c r="I474" s="35" t="s">
        <v>485</v>
      </c>
      <c r="J474" s="7" t="str">
        <f t="shared" si="14"/>
        <v>No</v>
      </c>
      <c r="K474" s="8" t="str">
        <f>IFERROR(VLOOKUP('Criteria 3.1 (2(b))'!I474,'Licensed Psych Beds By County'!A$8:E$189,5),"No")</f>
        <v>Yes</v>
      </c>
      <c r="L474" s="9" t="str">
        <f>IFERROR(IF(MATCH(I474,#REF!,0)&gt;0,"Yes","No"),"No")</f>
        <v>No</v>
      </c>
      <c r="M474" s="10"/>
      <c r="N474" s="9" t="str">
        <f t="shared" si="15"/>
        <v>No</v>
      </c>
    </row>
    <row r="475" spans="1:14" ht="15.75" x14ac:dyDescent="0.25">
      <c r="A475" s="1" t="s">
        <v>2267</v>
      </c>
      <c r="B475" s="1" t="s">
        <v>2268</v>
      </c>
      <c r="C475" s="33">
        <v>450058</v>
      </c>
      <c r="D475" s="3" t="s">
        <v>2269</v>
      </c>
      <c r="E475" s="4" t="s">
        <v>17</v>
      </c>
      <c r="F475" s="5" t="s">
        <v>2270</v>
      </c>
      <c r="G475" s="5" t="s">
        <v>195</v>
      </c>
      <c r="H475" s="6">
        <v>78205</v>
      </c>
      <c r="I475" s="18" t="s">
        <v>196</v>
      </c>
      <c r="J475" s="7" t="str">
        <f t="shared" si="14"/>
        <v>No</v>
      </c>
      <c r="K475" s="8" t="str">
        <f>IFERROR(VLOOKUP('Criteria 3.1 (2(b))'!I475,'Licensed Psych Beds By County'!A$8:E$189,5),"No")</f>
        <v>Yes</v>
      </c>
      <c r="L475" s="9" t="str">
        <f>IFERROR(IF(MATCH(I475,#REF!,0)&gt;0,"Yes","No"),"No")</f>
        <v>No</v>
      </c>
      <c r="M475" s="10"/>
      <c r="N475" s="9" t="str">
        <f t="shared" si="15"/>
        <v>No</v>
      </c>
    </row>
    <row r="476" spans="1:14" ht="15.75" x14ac:dyDescent="0.25">
      <c r="A476" s="1" t="s">
        <v>2271</v>
      </c>
      <c r="B476" s="1" t="s">
        <v>2272</v>
      </c>
      <c r="C476" s="33">
        <v>452060</v>
      </c>
      <c r="D476" s="3" t="s">
        <v>2273</v>
      </c>
      <c r="E476" s="4" t="s">
        <v>17</v>
      </c>
      <c r="F476" s="5" t="s">
        <v>2274</v>
      </c>
      <c r="G476" s="5" t="s">
        <v>234</v>
      </c>
      <c r="H476" s="6">
        <v>79124</v>
      </c>
      <c r="I476" s="18" t="s">
        <v>235</v>
      </c>
      <c r="J476" s="7" t="str">
        <f t="shared" si="14"/>
        <v>No</v>
      </c>
      <c r="K476" s="8" t="str">
        <f>IFERROR(VLOOKUP('Criteria 3.1 (2(b))'!I476,'Licensed Psych Beds By County'!A$8:E$189,5),"No")</f>
        <v>No</v>
      </c>
      <c r="L476" s="9" t="str">
        <f>IFERROR(IF(MATCH(I476,#REF!,0)&gt;0,"Yes","No"),"No")</f>
        <v>No</v>
      </c>
      <c r="M476" s="10"/>
      <c r="N476" s="9" t="str">
        <f t="shared" si="15"/>
        <v>No</v>
      </c>
    </row>
    <row r="477" spans="1:14" ht="15.75" x14ac:dyDescent="0.25">
      <c r="A477" s="1" t="s">
        <v>2275</v>
      </c>
      <c r="B477" s="1" t="s">
        <v>2276</v>
      </c>
      <c r="C477" s="33">
        <v>453086</v>
      </c>
      <c r="D477" s="3" t="s">
        <v>2277</v>
      </c>
      <c r="E477" s="4" t="s">
        <v>17</v>
      </c>
      <c r="F477" s="5" t="s">
        <v>2278</v>
      </c>
      <c r="G477" s="5" t="s">
        <v>436</v>
      </c>
      <c r="H477" s="6">
        <v>79936</v>
      </c>
      <c r="I477" s="18" t="s">
        <v>436</v>
      </c>
      <c r="J477" s="7" t="str">
        <f t="shared" si="14"/>
        <v>No</v>
      </c>
      <c r="K477" s="8" t="str">
        <f>IFERROR(VLOOKUP('Criteria 3.1 (2(b))'!I477,'Licensed Psych Beds By County'!A$8:E$189,5),"No")</f>
        <v>Yes</v>
      </c>
      <c r="L477" s="9" t="str">
        <f>IFERROR(IF(MATCH(I477,#REF!,0)&gt;0,"Yes","No"),"No")</f>
        <v>No</v>
      </c>
      <c r="M477" s="10"/>
      <c r="N477" s="9" t="str">
        <f t="shared" si="15"/>
        <v>No</v>
      </c>
    </row>
    <row r="478" spans="1:14" ht="15.75" x14ac:dyDescent="0.25">
      <c r="A478" s="1" t="s">
        <v>2279</v>
      </c>
      <c r="B478" s="1" t="s">
        <v>2280</v>
      </c>
      <c r="C478" s="33">
        <v>452097</v>
      </c>
      <c r="D478" s="3" t="s">
        <v>2281</v>
      </c>
      <c r="E478" s="4" t="s">
        <v>17</v>
      </c>
      <c r="F478" s="5" t="s">
        <v>2282</v>
      </c>
      <c r="G478" s="5" t="s">
        <v>2283</v>
      </c>
      <c r="H478" s="6">
        <v>75115</v>
      </c>
      <c r="I478" s="18" t="s">
        <v>126</v>
      </c>
      <c r="J478" s="7" t="str">
        <f t="shared" si="14"/>
        <v>No</v>
      </c>
      <c r="K478" s="8" t="str">
        <f>IFERROR(VLOOKUP('Criteria 3.1 (2(b))'!I478,'Licensed Psych Beds By County'!A$8:E$189,5),"No")</f>
        <v>Yes</v>
      </c>
      <c r="L478" s="9" t="str">
        <f>IFERROR(IF(MATCH(I478,#REF!,0)&gt;0,"Yes","No"),"No")</f>
        <v>No</v>
      </c>
      <c r="M478" s="10"/>
      <c r="N478" s="9" t="str">
        <f t="shared" si="15"/>
        <v>No</v>
      </c>
    </row>
    <row r="479" spans="1:14" ht="15.75" x14ac:dyDescent="0.25">
      <c r="A479" s="1" t="s">
        <v>2284</v>
      </c>
      <c r="B479" s="1" t="s">
        <v>2285</v>
      </c>
      <c r="C479" s="33">
        <v>452097</v>
      </c>
      <c r="D479" s="3" t="s">
        <v>2286</v>
      </c>
      <c r="E479" s="4" t="s">
        <v>17</v>
      </c>
      <c r="F479" s="5" t="s">
        <v>2287</v>
      </c>
      <c r="G479" s="5" t="s">
        <v>960</v>
      </c>
      <c r="H479" s="6">
        <v>75080</v>
      </c>
      <c r="I479" s="18" t="s">
        <v>126</v>
      </c>
      <c r="J479" s="7" t="str">
        <f t="shared" si="14"/>
        <v>No</v>
      </c>
      <c r="K479" s="8" t="str">
        <f>IFERROR(VLOOKUP('Criteria 3.1 (2(b))'!I479,'Licensed Psych Beds By County'!A$8:E$189,5),"No")</f>
        <v>Yes</v>
      </c>
      <c r="L479" s="9" t="str">
        <f>IFERROR(IF(MATCH(I479,#REF!,0)&gt;0,"Yes","No"),"No")</f>
        <v>No</v>
      </c>
      <c r="M479" s="10"/>
      <c r="N479" s="9" t="str">
        <f t="shared" si="15"/>
        <v>No</v>
      </c>
    </row>
    <row r="480" spans="1:14" ht="15.75" x14ac:dyDescent="0.25">
      <c r="A480" s="1" t="s">
        <v>2288</v>
      </c>
      <c r="B480" s="1" t="s">
        <v>2289</v>
      </c>
      <c r="C480" s="33">
        <v>450147</v>
      </c>
      <c r="D480" s="3" t="s">
        <v>2290</v>
      </c>
      <c r="E480" s="4" t="s">
        <v>17</v>
      </c>
      <c r="F480" s="5" t="s">
        <v>2291</v>
      </c>
      <c r="G480" s="5" t="s">
        <v>415</v>
      </c>
      <c r="H480" s="6">
        <v>77901</v>
      </c>
      <c r="I480" s="18" t="s">
        <v>415</v>
      </c>
      <c r="J480" s="7" t="str">
        <f t="shared" si="14"/>
        <v>No</v>
      </c>
      <c r="K480" s="8" t="str">
        <f>IFERROR(VLOOKUP('Criteria 3.1 (2(b))'!I480,'Licensed Psych Beds By County'!A$8:E$189,5),"No")</f>
        <v>Yes</v>
      </c>
      <c r="L480" s="9" t="str">
        <f>IFERROR(IF(MATCH(I480,#REF!,0)&gt;0,"Yes","No"),"No")</f>
        <v>No</v>
      </c>
      <c r="M480" s="10"/>
      <c r="N480" s="9" t="str">
        <f t="shared" si="15"/>
        <v>No</v>
      </c>
    </row>
    <row r="481" spans="1:14" ht="15.75" x14ac:dyDescent="0.25">
      <c r="A481" s="1" t="s">
        <v>2292</v>
      </c>
      <c r="B481" s="1" t="s">
        <v>2293</v>
      </c>
      <c r="C481" s="33">
        <v>450831</v>
      </c>
      <c r="D481" s="3" t="s">
        <v>2294</v>
      </c>
      <c r="E481" s="4" t="s">
        <v>17</v>
      </c>
      <c r="F481" s="5" t="s">
        <v>2295</v>
      </c>
      <c r="G481" s="5" t="s">
        <v>284</v>
      </c>
      <c r="H481" s="6">
        <v>77504</v>
      </c>
      <c r="I481" s="18" t="s">
        <v>20</v>
      </c>
      <c r="J481" s="7" t="str">
        <f t="shared" si="14"/>
        <v>No</v>
      </c>
      <c r="K481" s="8" t="str">
        <f>IFERROR(VLOOKUP('Criteria 3.1 (2(b))'!I481,'Licensed Psych Beds By County'!A$8:E$189,5),"No")</f>
        <v>Yes</v>
      </c>
      <c r="L481" s="9" t="str">
        <f>IFERROR(IF(MATCH(I481,#REF!,0)&gt;0,"Yes","No"),"No")</f>
        <v>No</v>
      </c>
      <c r="M481" s="10"/>
      <c r="N481" s="9" t="str">
        <f t="shared" si="15"/>
        <v>No</v>
      </c>
    </row>
    <row r="482" spans="1:14" ht="15.75" x14ac:dyDescent="0.25">
      <c r="A482" s="1" t="s">
        <v>2296</v>
      </c>
      <c r="B482" s="1" t="s">
        <v>2297</v>
      </c>
      <c r="C482" s="33">
        <v>673057</v>
      </c>
      <c r="D482" s="3" t="s">
        <v>2298</v>
      </c>
      <c r="E482" s="4" t="s">
        <v>17</v>
      </c>
      <c r="F482" s="5" t="s">
        <v>2299</v>
      </c>
      <c r="G482" s="5" t="s">
        <v>59</v>
      </c>
      <c r="H482" s="6">
        <v>78640</v>
      </c>
      <c r="I482" s="18" t="s">
        <v>60</v>
      </c>
      <c r="J482" s="7" t="str">
        <f t="shared" si="14"/>
        <v>No</v>
      </c>
      <c r="K482" s="8" t="str">
        <f>IFERROR(VLOOKUP('Criteria 3.1 (2(b))'!I482,'Licensed Psych Beds By County'!A$8:E$189,5),"No")</f>
        <v>Yes</v>
      </c>
      <c r="L482" s="9" t="str">
        <f>IFERROR(IF(MATCH(I482,#REF!,0)&gt;0,"Yes","No"),"No")</f>
        <v>No</v>
      </c>
      <c r="M482" s="10"/>
      <c r="N482" s="9" t="str">
        <f t="shared" si="15"/>
        <v>No</v>
      </c>
    </row>
    <row r="483" spans="1:14" ht="15.75" x14ac:dyDescent="0.25">
      <c r="A483" s="1" t="s">
        <v>2300</v>
      </c>
      <c r="B483" s="1" t="s">
        <v>2297</v>
      </c>
      <c r="C483" s="33">
        <v>673057</v>
      </c>
      <c r="D483" s="3" t="s">
        <v>2301</v>
      </c>
      <c r="E483" s="4" t="s">
        <v>17</v>
      </c>
      <c r="F483" s="5" t="s">
        <v>2302</v>
      </c>
      <c r="G483" s="5" t="s">
        <v>59</v>
      </c>
      <c r="H483" s="6">
        <v>78640</v>
      </c>
      <c r="I483" s="18" t="s">
        <v>60</v>
      </c>
      <c r="J483" s="7" t="str">
        <f t="shared" si="14"/>
        <v>No</v>
      </c>
      <c r="K483" s="8" t="str">
        <f>IFERROR(VLOOKUP('Criteria 3.1 (2(b))'!I483,'Licensed Psych Beds By County'!A$8:E$189,5),"No")</f>
        <v>Yes</v>
      </c>
      <c r="L483" s="9" t="str">
        <f>IFERROR(IF(MATCH(I483,#REF!,0)&gt;0,"Yes","No"),"No")</f>
        <v>No</v>
      </c>
      <c r="M483" s="10"/>
      <c r="N483" s="9" t="str">
        <f t="shared" si="15"/>
        <v>No</v>
      </c>
    </row>
    <row r="484" spans="1:14" ht="15.75" x14ac:dyDescent="0.25">
      <c r="A484" s="1" t="s">
        <v>2303</v>
      </c>
      <c r="B484" s="1" t="s">
        <v>2304</v>
      </c>
      <c r="C484" s="33">
        <v>673056</v>
      </c>
      <c r="D484" s="3" t="s">
        <v>2305</v>
      </c>
      <c r="E484" s="4" t="s">
        <v>17</v>
      </c>
      <c r="F484" s="5" t="s">
        <v>2306</v>
      </c>
      <c r="G484" s="5" t="s">
        <v>415</v>
      </c>
      <c r="H484" s="6">
        <v>77904</v>
      </c>
      <c r="I484" s="18" t="s">
        <v>415</v>
      </c>
      <c r="J484" s="7" t="str">
        <f t="shared" si="14"/>
        <v>No</v>
      </c>
      <c r="K484" s="8" t="str">
        <f>IFERROR(VLOOKUP('Criteria 3.1 (2(b))'!I484,'Licensed Psych Beds By County'!A$8:E$189,5),"No")</f>
        <v>Yes</v>
      </c>
      <c r="L484" s="9" t="str">
        <f>IFERROR(IF(MATCH(I484,#REF!,0)&gt;0,"Yes","No"),"No")</f>
        <v>No</v>
      </c>
      <c r="M484" s="10"/>
      <c r="N484" s="9" t="str">
        <f t="shared" si="15"/>
        <v>No</v>
      </c>
    </row>
    <row r="485" spans="1:14" ht="15.75" x14ac:dyDescent="0.25">
      <c r="A485" s="1" t="s">
        <v>2307</v>
      </c>
      <c r="B485" s="1" t="s">
        <v>2308</v>
      </c>
      <c r="C485" s="33">
        <v>452090</v>
      </c>
      <c r="D485" s="3" t="s">
        <v>2309</v>
      </c>
      <c r="E485" s="4" t="s">
        <v>17</v>
      </c>
      <c r="F485" s="5" t="s">
        <v>2310</v>
      </c>
      <c r="G485" s="5" t="s">
        <v>195</v>
      </c>
      <c r="H485" s="6">
        <v>78249</v>
      </c>
      <c r="I485" s="18" t="s">
        <v>196</v>
      </c>
      <c r="J485" s="7" t="str">
        <f t="shared" si="14"/>
        <v>No</v>
      </c>
      <c r="K485" s="8" t="str">
        <f>IFERROR(VLOOKUP('Criteria 3.1 (2(b))'!I485,'Licensed Psych Beds By County'!A$8:E$189,5),"No")</f>
        <v>Yes</v>
      </c>
      <c r="L485" s="9" t="str">
        <f>IFERROR(IF(MATCH(I485,#REF!,0)&gt;0,"Yes","No"),"No")</f>
        <v>No</v>
      </c>
      <c r="M485" s="10"/>
      <c r="N485" s="9" t="str">
        <f t="shared" si="15"/>
        <v>No</v>
      </c>
    </row>
    <row r="486" spans="1:14" ht="15.75" x14ac:dyDescent="0.25">
      <c r="A486" s="1" t="s">
        <v>2311</v>
      </c>
      <c r="B486" s="1" t="s">
        <v>2312</v>
      </c>
      <c r="C486" s="33">
        <v>450203</v>
      </c>
      <c r="D486" s="3" t="s">
        <v>2313</v>
      </c>
      <c r="E486" s="4" t="s">
        <v>17</v>
      </c>
      <c r="F486" s="5" t="s">
        <v>2314</v>
      </c>
      <c r="G486" s="5" t="s">
        <v>2315</v>
      </c>
      <c r="H486" s="6">
        <v>76086</v>
      </c>
      <c r="I486" s="18" t="s">
        <v>2316</v>
      </c>
      <c r="J486" s="7" t="str">
        <f t="shared" si="14"/>
        <v>No</v>
      </c>
      <c r="K486" s="8" t="str">
        <f>IFERROR(VLOOKUP('Criteria 3.1 (2(b))'!I486,'Licensed Psych Beds By County'!A$8:E$189,5),"No")</f>
        <v>Yes</v>
      </c>
      <c r="L486" s="9" t="str">
        <f>IFERROR(IF(MATCH(I486,#REF!,0)&gt;0,"Yes","No"),"No")</f>
        <v>No</v>
      </c>
      <c r="M486" s="10"/>
      <c r="N486" s="9" t="str">
        <f t="shared" si="15"/>
        <v>No</v>
      </c>
    </row>
    <row r="487" spans="1:14" ht="15.75" x14ac:dyDescent="0.25">
      <c r="A487" s="1" t="s">
        <v>2317</v>
      </c>
      <c r="B487" s="1" t="s">
        <v>2318</v>
      </c>
      <c r="C487" s="33">
        <v>673062</v>
      </c>
      <c r="D487" s="3" t="s">
        <v>2319</v>
      </c>
      <c r="E487" s="4" t="s">
        <v>17</v>
      </c>
      <c r="F487" s="5" t="s">
        <v>2320</v>
      </c>
      <c r="G487" s="5" t="s">
        <v>2315</v>
      </c>
      <c r="H487" s="6">
        <v>76086</v>
      </c>
      <c r="I487" s="18" t="s">
        <v>2316</v>
      </c>
      <c r="J487" s="7" t="str">
        <f t="shared" si="14"/>
        <v>No</v>
      </c>
      <c r="K487" s="8" t="str">
        <f>IFERROR(VLOOKUP('Criteria 3.1 (2(b))'!I487,'Licensed Psych Beds By County'!A$8:E$189,5),"No")</f>
        <v>Yes</v>
      </c>
      <c r="L487" s="9" t="str">
        <f>IFERROR(IF(MATCH(I487,#REF!,0)&gt;0,"Yes","No"),"No")</f>
        <v>No</v>
      </c>
      <c r="M487" s="10"/>
      <c r="N487" s="9" t="str">
        <f t="shared" si="15"/>
        <v>No</v>
      </c>
    </row>
    <row r="488" spans="1:14" ht="15.75" x14ac:dyDescent="0.25">
      <c r="A488" s="1" t="s">
        <v>2321</v>
      </c>
      <c r="B488" s="1" t="s">
        <v>2322</v>
      </c>
      <c r="C488" s="33">
        <v>670008</v>
      </c>
      <c r="D488" s="3" t="s">
        <v>2323</v>
      </c>
      <c r="E488" s="4" t="s">
        <v>17</v>
      </c>
      <c r="F488" s="5" t="s">
        <v>2324</v>
      </c>
      <c r="G488" s="5" t="s">
        <v>289</v>
      </c>
      <c r="H488" s="6">
        <v>77598</v>
      </c>
      <c r="I488" s="18" t="s">
        <v>20</v>
      </c>
      <c r="J488" s="7" t="str">
        <f t="shared" si="14"/>
        <v>No</v>
      </c>
      <c r="K488" s="8" t="str">
        <f>IFERROR(VLOOKUP('Criteria 3.1 (2(b))'!I488,'Licensed Psych Beds By County'!A$8:E$189,5),"No")</f>
        <v>Yes</v>
      </c>
      <c r="L488" s="9" t="str">
        <f>IFERROR(IF(MATCH(I488,#REF!,0)&gt;0,"Yes","No"),"No")</f>
        <v>No</v>
      </c>
      <c r="M488" s="10"/>
      <c r="N488" s="9" t="str">
        <f t="shared" si="15"/>
        <v>No</v>
      </c>
    </row>
    <row r="489" spans="1:14" ht="15.75" x14ac:dyDescent="0.25">
      <c r="A489" s="1" t="s">
        <v>2325</v>
      </c>
      <c r="B489" s="1" t="s">
        <v>2326</v>
      </c>
      <c r="C489" s="33">
        <v>453091</v>
      </c>
      <c r="D489" s="3" t="s">
        <v>2327</v>
      </c>
      <c r="E489" s="4" t="s">
        <v>17</v>
      </c>
      <c r="F489" s="5" t="s">
        <v>2328</v>
      </c>
      <c r="G489" s="5" t="s">
        <v>1112</v>
      </c>
      <c r="H489" s="6">
        <v>78596</v>
      </c>
      <c r="I489" s="18" t="s">
        <v>325</v>
      </c>
      <c r="J489" s="7" t="str">
        <f t="shared" si="14"/>
        <v>No</v>
      </c>
      <c r="K489" s="8" t="str">
        <f>IFERROR(VLOOKUP('Criteria 3.1 (2(b))'!I489,'Licensed Psych Beds By County'!A$8:E$189,5),"No")</f>
        <v>Yes</v>
      </c>
      <c r="L489" s="9" t="str">
        <f>IFERROR(IF(MATCH(I489,#REF!,0)&gt;0,"Yes","No"),"No")</f>
        <v>No</v>
      </c>
      <c r="M489" s="10"/>
      <c r="N489" s="9" t="str">
        <f t="shared" si="15"/>
        <v>No</v>
      </c>
    </row>
    <row r="490" spans="1:14" ht="15.75" x14ac:dyDescent="0.25">
      <c r="A490" s="1" t="s">
        <v>2329</v>
      </c>
      <c r="B490" s="1" t="s">
        <v>2330</v>
      </c>
      <c r="C490" s="33">
        <v>450584</v>
      </c>
      <c r="D490" s="3" t="s">
        <v>2331</v>
      </c>
      <c r="E490" s="4" t="s">
        <v>35</v>
      </c>
      <c r="F490" s="5" t="s">
        <v>2332</v>
      </c>
      <c r="G490" s="5" t="s">
        <v>2333</v>
      </c>
      <c r="H490" s="6">
        <v>76384</v>
      </c>
      <c r="I490" s="18" t="s">
        <v>2334</v>
      </c>
      <c r="J490" s="7" t="str">
        <f t="shared" si="14"/>
        <v>No</v>
      </c>
      <c r="K490" s="8" t="str">
        <f>IFERROR(VLOOKUP('Criteria 3.1 (2(b))'!I490,'Licensed Psych Beds By County'!A$8:E$189,5),"No")</f>
        <v>No</v>
      </c>
      <c r="L490" s="9" t="str">
        <f>IFERROR(IF(MATCH(I490,#REF!,0)&gt;0,"Yes","No"),"No")</f>
        <v>No</v>
      </c>
      <c r="M490" s="10"/>
      <c r="N490" s="9" t="str">
        <f t="shared" si="15"/>
        <v>No</v>
      </c>
    </row>
    <row r="491" spans="1:14" ht="15.75" x14ac:dyDescent="0.25">
      <c r="A491" s="1" t="s">
        <v>2335</v>
      </c>
      <c r="B491" s="1" t="s">
        <v>2336</v>
      </c>
      <c r="C491" s="33">
        <v>450108</v>
      </c>
      <c r="D491" s="3" t="s">
        <v>2337</v>
      </c>
      <c r="E491" s="4" t="s">
        <v>35</v>
      </c>
      <c r="F491" s="5" t="s">
        <v>2338</v>
      </c>
      <c r="G491" s="5" t="s">
        <v>2339</v>
      </c>
      <c r="H491" s="6">
        <v>78114</v>
      </c>
      <c r="I491" s="18" t="s">
        <v>2340</v>
      </c>
      <c r="J491" s="7" t="str">
        <f t="shared" si="14"/>
        <v>No</v>
      </c>
      <c r="K491" s="8" t="str">
        <f>IFERROR(VLOOKUP('Criteria 3.1 (2(b))'!I491,'Licensed Psych Beds By County'!A$8:E$189,5),"No")</f>
        <v>No</v>
      </c>
      <c r="L491" s="9" t="str">
        <f>IFERROR(IF(MATCH(I491,#REF!,0)&gt;0,"Yes","No"),"No")</f>
        <v>No</v>
      </c>
      <c r="M491" s="10"/>
      <c r="N491" s="9" t="str">
        <f t="shared" si="15"/>
        <v>No</v>
      </c>
    </row>
    <row r="492" spans="1:14" ht="15.75" x14ac:dyDescent="0.25">
      <c r="A492" s="1" t="s">
        <v>2341</v>
      </c>
      <c r="B492" s="1" t="s">
        <v>2342</v>
      </c>
      <c r="C492" s="33">
        <v>451314</v>
      </c>
      <c r="D492" s="3" t="s">
        <v>2343</v>
      </c>
      <c r="E492" s="4" t="s">
        <v>35</v>
      </c>
      <c r="F492" s="5" t="s">
        <v>2344</v>
      </c>
      <c r="G492" s="5" t="s">
        <v>2345</v>
      </c>
      <c r="H492" s="6">
        <v>79745</v>
      </c>
      <c r="I492" s="18" t="s">
        <v>2346</v>
      </c>
      <c r="J492" s="7" t="str">
        <f t="shared" si="14"/>
        <v>No</v>
      </c>
      <c r="K492" s="8" t="str">
        <f>IFERROR(VLOOKUP('Criteria 3.1 (2(b))'!I492,'Licensed Psych Beds By County'!A$8:E$189,5),"No")</f>
        <v>No</v>
      </c>
      <c r="L492" s="9" t="str">
        <f>IFERROR(IF(MATCH(I492,#REF!,0)&gt;0,"Yes","No"),"No")</f>
        <v>No</v>
      </c>
      <c r="M492" s="10"/>
      <c r="N492" s="9" t="str">
        <f t="shared" si="15"/>
        <v>No</v>
      </c>
    </row>
    <row r="493" spans="1:14" ht="15.75" x14ac:dyDescent="0.25">
      <c r="A493" s="1" t="s">
        <v>2347</v>
      </c>
      <c r="B493" s="1" t="s">
        <v>2348</v>
      </c>
      <c r="C493" s="33">
        <v>451328</v>
      </c>
      <c r="D493" s="3" t="s">
        <v>2349</v>
      </c>
      <c r="E493" s="4" t="s">
        <v>35</v>
      </c>
      <c r="F493" s="5" t="s">
        <v>2350</v>
      </c>
      <c r="G493" s="5" t="s">
        <v>2351</v>
      </c>
      <c r="H493" s="6">
        <v>77665</v>
      </c>
      <c r="I493" s="18" t="s">
        <v>279</v>
      </c>
      <c r="J493" s="7" t="str">
        <f t="shared" si="14"/>
        <v>No</v>
      </c>
      <c r="K493" s="8" t="str">
        <f>IFERROR(VLOOKUP('Criteria 3.1 (2(b))'!I493,'Licensed Psych Beds By County'!A$8:E$189,5),"No")</f>
        <v>No</v>
      </c>
      <c r="L493" s="9" t="str">
        <f>IFERROR(IF(MATCH(I493,#REF!,0)&gt;0,"Yes","No"),"No")</f>
        <v>No</v>
      </c>
      <c r="M493" s="10"/>
      <c r="N493" s="9" t="str">
        <f t="shared" si="15"/>
        <v>No</v>
      </c>
    </row>
    <row r="494" spans="1:14" ht="15.75" x14ac:dyDescent="0.25">
      <c r="A494" s="1" t="s">
        <v>2352</v>
      </c>
      <c r="B494" s="1" t="s">
        <v>2353</v>
      </c>
      <c r="C494" s="33">
        <v>670267</v>
      </c>
      <c r="D494" s="3" t="s">
        <v>2354</v>
      </c>
      <c r="E494" s="4" t="s">
        <v>17</v>
      </c>
      <c r="F494" s="5" t="s">
        <v>2355</v>
      </c>
      <c r="G494" s="5" t="s">
        <v>1328</v>
      </c>
      <c r="H494" s="6" t="s">
        <v>2356</v>
      </c>
      <c r="I494" s="18" t="s">
        <v>77</v>
      </c>
      <c r="J494" s="7" t="str">
        <f t="shared" si="14"/>
        <v>No</v>
      </c>
      <c r="K494" s="8" t="str">
        <f>IFERROR(VLOOKUP('Criteria 3.1 (2(b))'!I494,'Licensed Psych Beds By County'!A$8:E$189,5),"No")</f>
        <v>No</v>
      </c>
      <c r="L494" s="9" t="str">
        <f>IFERROR(IF(MATCH(I494,#REF!,0)&gt;0,"Yes","No"),"No")</f>
        <v>No</v>
      </c>
      <c r="M494" s="10"/>
      <c r="N494" s="9" t="str">
        <f t="shared" si="15"/>
        <v>No</v>
      </c>
    </row>
    <row r="495" spans="1:14" ht="15.75" x14ac:dyDescent="0.25">
      <c r="A495" s="1" t="s">
        <v>2357</v>
      </c>
      <c r="B495" s="1" t="s">
        <v>2358</v>
      </c>
      <c r="C495" s="33">
        <v>451346</v>
      </c>
      <c r="D495" s="3" t="s">
        <v>2359</v>
      </c>
      <c r="E495" s="4" t="s">
        <v>35</v>
      </c>
      <c r="F495" s="5" t="s">
        <v>2360</v>
      </c>
      <c r="G495" s="5" t="s">
        <v>569</v>
      </c>
      <c r="H495" s="6">
        <v>77995</v>
      </c>
      <c r="I495" s="18" t="s">
        <v>1170</v>
      </c>
      <c r="J495" s="7" t="str">
        <f t="shared" si="14"/>
        <v>No</v>
      </c>
      <c r="K495" s="8" t="str">
        <f>IFERROR(VLOOKUP('Criteria 3.1 (2(b))'!I495,'Licensed Psych Beds By County'!A$8:E$189,5),"No")</f>
        <v>No</v>
      </c>
      <c r="L495" s="9" t="str">
        <f>IFERROR(IF(MATCH(I495,#REF!,0)&gt;0,"Yes","No"),"No")</f>
        <v>No</v>
      </c>
      <c r="M495" s="10"/>
      <c r="N495" s="9" t="str">
        <f t="shared" si="15"/>
        <v>No</v>
      </c>
    </row>
    <row r="498" spans="1:1" ht="15.75" x14ac:dyDescent="0.25">
      <c r="A498" s="19" t="s">
        <v>2361</v>
      </c>
    </row>
    <row r="499" spans="1:1" ht="15.75" x14ac:dyDescent="0.25">
      <c r="A499" s="20" t="s">
        <v>2362</v>
      </c>
    </row>
    <row r="500" spans="1:1" ht="15.75" x14ac:dyDescent="0.25">
      <c r="A500" s="21" t="s">
        <v>2363</v>
      </c>
    </row>
  </sheetData>
  <sheetProtection algorithmName="SHA-512" hashValue="CAwftPKoguWlBPsRMal4CMuNVH8Z6WAhz/EjMgG5SXsSK2MscxmnQR/58RBrQWQHBWXb5z9fonYApeMptBcvLQ==" saltValue="pMM45tlZSA/q5uZL8+MJCA==" spinCount="100000" sheet="1" objects="1" scenarios="1" sort="0" autoFilter="0"/>
  <autoFilter ref="A4:N495" xr:uid="{CC699E3A-798F-4D63-9B68-9400014FE3AA}"/>
  <mergeCells count="2">
    <mergeCell ref="A1:G1"/>
    <mergeCell ref="A2:F2"/>
  </mergeCells>
  <pageMargins left="0.7" right="0.7" top="0.75" bottom="0.75" header="0.3" footer="0.3"/>
  <pageSetup scale="40" fitToHeight="0" orientation="landscape" r:id="rId1"/>
  <headerFooter>
    <oddHeader>&amp;LAddendum 4; Attachment 1; HHS RFA HHS0014956 Facility Eligibility</oddHeader>
    <oddFooter xml:space="preserve">&amp;LPrepared by HHSC Provider Finance Department&amp;CPage &amp;P of &amp;N&amp;RAugust 2023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E31B-6F50-48D3-9617-4C829BAF90ED}">
  <dimension ref="A1:BW261"/>
  <sheetViews>
    <sheetView workbookViewId="0">
      <pane xSplit="4" ySplit="6" topLeftCell="E7" activePane="bottomRight" state="frozen"/>
      <selection activeCell="F18" sqref="F18"/>
      <selection pane="topRight" activeCell="F18" sqref="F18"/>
      <selection pane="bottomLeft" activeCell="F18" sqref="F18"/>
      <selection pane="bottomRight" activeCell="B6" sqref="B6"/>
    </sheetView>
  </sheetViews>
  <sheetFormatPr defaultColWidth="8.796875" defaultRowHeight="15" x14ac:dyDescent="0.25"/>
  <cols>
    <col min="1" max="3" width="8.796875" style="27"/>
    <col min="4" max="4" width="21" style="28" customWidth="1"/>
    <col min="5" max="5" width="10.19921875" style="28" customWidth="1"/>
    <col min="6" max="6" width="14" style="28" customWidth="1"/>
    <col min="7" max="12" width="11.09765625" style="28" customWidth="1"/>
    <col min="13" max="75" width="14" style="28" customWidth="1"/>
    <col min="76" max="16384" width="8.796875" style="27"/>
  </cols>
  <sheetData>
    <row r="1" spans="1:75" ht="23.25" customHeight="1" x14ac:dyDescent="0.25">
      <c r="A1" s="118" t="s">
        <v>5677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75" ht="25.5" customHeight="1" x14ac:dyDescent="0.35">
      <c r="A2" s="117" t="s">
        <v>5675</v>
      </c>
      <c r="B2" s="115"/>
      <c r="C2" s="116"/>
      <c r="D2" s="116"/>
      <c r="E2" s="116"/>
      <c r="F2" s="116"/>
    </row>
    <row r="3" spans="1:75" ht="30" customHeight="1" x14ac:dyDescent="0.25">
      <c r="A3" s="61"/>
      <c r="B3" s="61"/>
      <c r="C3" s="61"/>
      <c r="D3" s="62" t="s">
        <v>2364</v>
      </c>
      <c r="E3" s="26" t="s">
        <v>2365</v>
      </c>
      <c r="F3" s="26" t="s">
        <v>2364</v>
      </c>
      <c r="G3" s="26" t="s">
        <v>2364</v>
      </c>
      <c r="H3" s="26" t="s">
        <v>2364</v>
      </c>
      <c r="I3" s="26" t="s">
        <v>2364</v>
      </c>
      <c r="J3" s="26" t="s">
        <v>2364</v>
      </c>
      <c r="K3" s="26" t="s">
        <v>2364</v>
      </c>
      <c r="L3" s="26" t="s">
        <v>2364</v>
      </c>
      <c r="M3" s="26" t="s">
        <v>2364</v>
      </c>
      <c r="N3" s="26" t="s">
        <v>2364</v>
      </c>
      <c r="O3" s="26" t="s">
        <v>2364</v>
      </c>
      <c r="P3" s="26" t="s">
        <v>2364</v>
      </c>
      <c r="Q3" s="26" t="s">
        <v>2364</v>
      </c>
      <c r="R3" s="26" t="s">
        <v>2364</v>
      </c>
      <c r="S3" s="26" t="s">
        <v>2364</v>
      </c>
      <c r="T3" s="26" t="s">
        <v>2364</v>
      </c>
      <c r="U3" s="26" t="s">
        <v>2364</v>
      </c>
      <c r="V3" s="26" t="s">
        <v>2364</v>
      </c>
      <c r="W3" s="26" t="s">
        <v>2364</v>
      </c>
      <c r="X3" s="26" t="s">
        <v>2364</v>
      </c>
      <c r="Y3" s="26" t="s">
        <v>2364</v>
      </c>
      <c r="Z3" s="26" t="s">
        <v>2364</v>
      </c>
      <c r="AA3" s="26" t="s">
        <v>2364</v>
      </c>
      <c r="AB3" s="26" t="s">
        <v>2364</v>
      </c>
      <c r="AC3" s="26" t="s">
        <v>2364</v>
      </c>
      <c r="AD3" s="26" t="s">
        <v>2364</v>
      </c>
      <c r="AE3" s="26" t="s">
        <v>2364</v>
      </c>
      <c r="AF3" s="26" t="s">
        <v>2364</v>
      </c>
      <c r="AG3" s="26" t="s">
        <v>2364</v>
      </c>
      <c r="AH3" s="26" t="s">
        <v>2364</v>
      </c>
      <c r="AI3" s="26" t="s">
        <v>2364</v>
      </c>
      <c r="AJ3" s="26" t="s">
        <v>2364</v>
      </c>
      <c r="AK3" s="26" t="s">
        <v>2364</v>
      </c>
      <c r="AL3" s="26" t="s">
        <v>2364</v>
      </c>
      <c r="AM3" s="26" t="s">
        <v>2364</v>
      </c>
      <c r="AN3" s="26" t="s">
        <v>2364</v>
      </c>
      <c r="AO3" s="26" t="s">
        <v>2364</v>
      </c>
      <c r="AP3" s="26" t="s">
        <v>2364</v>
      </c>
      <c r="AQ3" s="26" t="s">
        <v>2364</v>
      </c>
      <c r="AR3" s="26" t="s">
        <v>2364</v>
      </c>
      <c r="AS3" s="26" t="s">
        <v>2364</v>
      </c>
      <c r="AT3" s="26" t="s">
        <v>2364</v>
      </c>
      <c r="AU3" s="26" t="s">
        <v>2364</v>
      </c>
      <c r="AV3" s="26" t="s">
        <v>2364</v>
      </c>
      <c r="AW3" s="26" t="s">
        <v>2364</v>
      </c>
      <c r="AX3" s="26" t="s">
        <v>2364</v>
      </c>
      <c r="AY3" s="26" t="s">
        <v>2364</v>
      </c>
      <c r="AZ3" s="26" t="s">
        <v>2364</v>
      </c>
      <c r="BA3" s="26" t="s">
        <v>2364</v>
      </c>
      <c r="BB3" s="26" t="s">
        <v>2364</v>
      </c>
      <c r="BC3" s="26" t="s">
        <v>2364</v>
      </c>
      <c r="BD3" s="26" t="s">
        <v>2364</v>
      </c>
      <c r="BE3" s="26" t="s">
        <v>2364</v>
      </c>
      <c r="BF3" s="26" t="s">
        <v>2364</v>
      </c>
      <c r="BG3" s="26" t="s">
        <v>2364</v>
      </c>
      <c r="BH3" s="26" t="s">
        <v>2364</v>
      </c>
      <c r="BI3" s="26" t="s">
        <v>2364</v>
      </c>
      <c r="BJ3" s="26" t="s">
        <v>2364</v>
      </c>
      <c r="BK3" s="26" t="s">
        <v>2364</v>
      </c>
      <c r="BL3" s="26" t="s">
        <v>2364</v>
      </c>
      <c r="BM3" s="26" t="s">
        <v>2364</v>
      </c>
      <c r="BN3" s="26" t="s">
        <v>2364</v>
      </c>
      <c r="BO3" s="26" t="s">
        <v>2364</v>
      </c>
      <c r="BP3" s="26" t="s">
        <v>2364</v>
      </c>
      <c r="BQ3" s="26" t="s">
        <v>2364</v>
      </c>
      <c r="BR3" s="26" t="s">
        <v>2364</v>
      </c>
      <c r="BS3" s="26" t="s">
        <v>2364</v>
      </c>
      <c r="BT3" s="26" t="s">
        <v>2364</v>
      </c>
      <c r="BU3" s="26" t="s">
        <v>2364</v>
      </c>
      <c r="BV3" s="26" t="s">
        <v>2364</v>
      </c>
      <c r="BW3" s="26" t="s">
        <v>2364</v>
      </c>
    </row>
    <row r="4" spans="1:75" ht="32.1" customHeight="1" x14ac:dyDescent="0.25">
      <c r="A4" s="61"/>
      <c r="B4" s="61"/>
      <c r="C4" s="61"/>
      <c r="D4" s="62" t="s">
        <v>2364</v>
      </c>
      <c r="E4" s="26" t="s">
        <v>2364</v>
      </c>
      <c r="F4" s="44" t="s">
        <v>2366</v>
      </c>
      <c r="G4" s="44" t="s">
        <v>2364</v>
      </c>
      <c r="H4" s="44" t="s">
        <v>2364</v>
      </c>
      <c r="I4" s="44" t="s">
        <v>2364</v>
      </c>
      <c r="J4" s="44" t="s">
        <v>2364</v>
      </c>
      <c r="K4" s="44" t="s">
        <v>2364</v>
      </c>
      <c r="L4" s="44" t="s">
        <v>2364</v>
      </c>
      <c r="M4" s="43" t="s">
        <v>2367</v>
      </c>
      <c r="N4" s="42" t="s">
        <v>2364</v>
      </c>
      <c r="O4" s="42" t="s">
        <v>2364</v>
      </c>
      <c r="P4" s="42" t="s">
        <v>2364</v>
      </c>
      <c r="Q4" s="42" t="s">
        <v>2364</v>
      </c>
      <c r="R4" s="42" t="s">
        <v>2364</v>
      </c>
      <c r="S4" s="42" t="s">
        <v>2364</v>
      </c>
      <c r="T4" s="42" t="s">
        <v>2364</v>
      </c>
      <c r="U4" s="42" t="s">
        <v>2364</v>
      </c>
      <c r="V4" s="42" t="s">
        <v>2364</v>
      </c>
      <c r="W4" s="42" t="s">
        <v>2364</v>
      </c>
      <c r="X4" s="42" t="s">
        <v>2364</v>
      </c>
      <c r="Y4" s="42" t="s">
        <v>2364</v>
      </c>
      <c r="Z4" s="42" t="s">
        <v>2364</v>
      </c>
      <c r="AA4" s="42" t="s">
        <v>2364</v>
      </c>
      <c r="AB4" s="42" t="s">
        <v>2364</v>
      </c>
      <c r="AC4" s="42" t="s">
        <v>2364</v>
      </c>
      <c r="AD4" s="42" t="s">
        <v>2364</v>
      </c>
      <c r="AE4" s="42" t="s">
        <v>2364</v>
      </c>
      <c r="AF4" s="42" t="s">
        <v>2364</v>
      </c>
      <c r="AG4" s="42" t="s">
        <v>2364</v>
      </c>
      <c r="AH4" s="42" t="s">
        <v>2364</v>
      </c>
      <c r="AI4" s="42" t="s">
        <v>2364</v>
      </c>
      <c r="AJ4" s="42" t="s">
        <v>2364</v>
      </c>
      <c r="AK4" s="42" t="s">
        <v>2364</v>
      </c>
      <c r="AL4" s="42" t="s">
        <v>2364</v>
      </c>
      <c r="AM4" s="42" t="s">
        <v>2364</v>
      </c>
      <c r="AN4" s="42" t="s">
        <v>2364</v>
      </c>
      <c r="AO4" s="42" t="s">
        <v>2364</v>
      </c>
      <c r="AP4" s="42" t="s">
        <v>2364</v>
      </c>
      <c r="AQ4" s="42" t="s">
        <v>2364</v>
      </c>
      <c r="AR4" s="42" t="s">
        <v>2364</v>
      </c>
      <c r="AS4" s="42" t="s">
        <v>2364</v>
      </c>
      <c r="AT4" s="42" t="s">
        <v>2364</v>
      </c>
      <c r="AU4" s="42" t="s">
        <v>2364</v>
      </c>
      <c r="AV4" s="42" t="s">
        <v>2364</v>
      </c>
      <c r="AW4" s="42" t="s">
        <v>2364</v>
      </c>
      <c r="AX4" s="42" t="s">
        <v>2364</v>
      </c>
      <c r="AY4" s="42" t="s">
        <v>2364</v>
      </c>
      <c r="AZ4" s="42" t="s">
        <v>2364</v>
      </c>
      <c r="BA4" s="42" t="s">
        <v>2364</v>
      </c>
      <c r="BB4" s="42" t="s">
        <v>2364</v>
      </c>
      <c r="BC4" s="42" t="s">
        <v>2364</v>
      </c>
      <c r="BD4" s="42" t="s">
        <v>2364</v>
      </c>
      <c r="BE4" s="42" t="s">
        <v>2364</v>
      </c>
      <c r="BF4" s="42" t="s">
        <v>2364</v>
      </c>
      <c r="BG4" s="42" t="s">
        <v>2364</v>
      </c>
      <c r="BH4" s="42" t="s">
        <v>2364</v>
      </c>
      <c r="BI4" s="42" t="s">
        <v>2364</v>
      </c>
      <c r="BJ4" s="42" t="s">
        <v>2364</v>
      </c>
      <c r="BK4" s="42" t="s">
        <v>2364</v>
      </c>
      <c r="BL4" s="42" t="s">
        <v>2364</v>
      </c>
      <c r="BM4" s="42" t="s">
        <v>2364</v>
      </c>
      <c r="BN4" s="42" t="s">
        <v>2364</v>
      </c>
      <c r="BO4" s="42" t="s">
        <v>2364</v>
      </c>
      <c r="BP4" s="42" t="s">
        <v>2364</v>
      </c>
      <c r="BQ4" s="42" t="s">
        <v>2364</v>
      </c>
      <c r="BR4" s="42" t="s">
        <v>2364</v>
      </c>
      <c r="BS4" s="42" t="s">
        <v>2364</v>
      </c>
      <c r="BT4" s="42" t="s">
        <v>2364</v>
      </c>
      <c r="BU4" s="42" t="s">
        <v>2364</v>
      </c>
      <c r="BV4" s="42" t="s">
        <v>2364</v>
      </c>
      <c r="BW4" s="42" t="s">
        <v>2364</v>
      </c>
    </row>
    <row r="5" spans="1:75" ht="61.5" customHeight="1" x14ac:dyDescent="0.25">
      <c r="A5" s="61"/>
      <c r="B5" s="61"/>
      <c r="C5" s="61"/>
      <c r="D5" s="63" t="s">
        <v>2364</v>
      </c>
      <c r="E5" s="50" t="s">
        <v>2364</v>
      </c>
      <c r="F5" s="45" t="s">
        <v>5672</v>
      </c>
      <c r="G5" s="46" t="s">
        <v>2368</v>
      </c>
      <c r="H5" s="46" t="s">
        <v>2369</v>
      </c>
      <c r="I5" s="46" t="s">
        <v>2370</v>
      </c>
      <c r="J5" s="46" t="s">
        <v>2371</v>
      </c>
      <c r="K5" s="46" t="s">
        <v>2372</v>
      </c>
      <c r="L5" s="46" t="s">
        <v>2373</v>
      </c>
      <c r="M5" s="47"/>
      <c r="N5" s="48" t="s">
        <v>2374</v>
      </c>
      <c r="O5" s="48" t="s">
        <v>2364</v>
      </c>
      <c r="P5" s="48" t="s">
        <v>2364</v>
      </c>
      <c r="Q5" s="48" t="s">
        <v>2364</v>
      </c>
      <c r="R5" s="48" t="s">
        <v>2364</v>
      </c>
      <c r="S5" s="48" t="s">
        <v>2364</v>
      </c>
      <c r="T5" s="48" t="s">
        <v>2364</v>
      </c>
      <c r="U5" s="48" t="s">
        <v>2364</v>
      </c>
      <c r="V5" s="48" t="s">
        <v>2364</v>
      </c>
      <c r="W5" s="48" t="s">
        <v>2364</v>
      </c>
      <c r="X5" s="48" t="s">
        <v>2364</v>
      </c>
      <c r="Y5" s="48" t="s">
        <v>2364</v>
      </c>
      <c r="Z5" s="48" t="s">
        <v>2364</v>
      </c>
      <c r="AA5" s="48" t="s">
        <v>2364</v>
      </c>
      <c r="AB5" s="48" t="s">
        <v>2364</v>
      </c>
      <c r="AC5" s="48" t="s">
        <v>2364</v>
      </c>
      <c r="AD5" s="48" t="s">
        <v>2375</v>
      </c>
      <c r="AE5" s="48" t="s">
        <v>2364</v>
      </c>
      <c r="AF5" s="48" t="s">
        <v>2364</v>
      </c>
      <c r="AG5" s="48" t="s">
        <v>2364</v>
      </c>
      <c r="AH5" s="48" t="s">
        <v>2364</v>
      </c>
      <c r="AI5" s="48" t="s">
        <v>2364</v>
      </c>
      <c r="AJ5" s="48" t="s">
        <v>2364</v>
      </c>
      <c r="AK5" s="48" t="s">
        <v>2364</v>
      </c>
      <c r="AL5" s="48" t="s">
        <v>2364</v>
      </c>
      <c r="AM5" s="48" t="s">
        <v>2364</v>
      </c>
      <c r="AN5" s="48" t="s">
        <v>2364</v>
      </c>
      <c r="AO5" s="48" t="s">
        <v>2364</v>
      </c>
      <c r="AP5" s="48" t="s">
        <v>2364</v>
      </c>
      <c r="AQ5" s="48" t="s">
        <v>2364</v>
      </c>
      <c r="AR5" s="48" t="s">
        <v>2364</v>
      </c>
      <c r="AS5" s="48" t="s">
        <v>2364</v>
      </c>
      <c r="AT5" s="48" t="s">
        <v>2364</v>
      </c>
      <c r="AU5" s="48" t="s">
        <v>2364</v>
      </c>
      <c r="AV5" s="48" t="s">
        <v>2364</v>
      </c>
      <c r="AW5" s="48" t="s">
        <v>2364</v>
      </c>
      <c r="AX5" s="48" t="s">
        <v>2364</v>
      </c>
      <c r="AY5" s="48" t="s">
        <v>2376</v>
      </c>
      <c r="AZ5" s="48" t="s">
        <v>2364</v>
      </c>
      <c r="BA5" s="48" t="s">
        <v>2364</v>
      </c>
      <c r="BB5" s="48" t="s">
        <v>2364</v>
      </c>
      <c r="BC5" s="48" t="s">
        <v>2364</v>
      </c>
      <c r="BD5" s="48" t="s">
        <v>2364</v>
      </c>
      <c r="BE5" s="48" t="s">
        <v>2364</v>
      </c>
      <c r="BF5" s="48" t="s">
        <v>2364</v>
      </c>
      <c r="BG5" s="48" t="s">
        <v>2364</v>
      </c>
      <c r="BH5" s="48" t="s">
        <v>2364</v>
      </c>
      <c r="BI5" s="48" t="s">
        <v>2364</v>
      </c>
      <c r="BJ5" s="48" t="s">
        <v>2364</v>
      </c>
      <c r="BK5" s="48" t="s">
        <v>2364</v>
      </c>
      <c r="BL5" s="48" t="s">
        <v>2364</v>
      </c>
      <c r="BM5" s="48" t="s">
        <v>2364</v>
      </c>
      <c r="BN5" s="48" t="s">
        <v>2364</v>
      </c>
      <c r="BO5" s="48" t="s">
        <v>2377</v>
      </c>
      <c r="BP5" s="48" t="s">
        <v>2364</v>
      </c>
      <c r="BQ5" s="48" t="s">
        <v>2364</v>
      </c>
      <c r="BR5" s="48" t="s">
        <v>2364</v>
      </c>
      <c r="BS5" s="48" t="s">
        <v>2364</v>
      </c>
      <c r="BT5" s="48" t="s">
        <v>2364</v>
      </c>
      <c r="BU5" s="48" t="s">
        <v>2364</v>
      </c>
      <c r="BV5" s="48" t="s">
        <v>2378</v>
      </c>
      <c r="BW5" s="48" t="s">
        <v>2364</v>
      </c>
    </row>
    <row r="6" spans="1:75" ht="128.1" customHeight="1" x14ac:dyDescent="0.25">
      <c r="A6" s="51" t="s">
        <v>2379</v>
      </c>
      <c r="B6" s="52" t="s">
        <v>8</v>
      </c>
      <c r="C6" s="52" t="s">
        <v>2380</v>
      </c>
      <c r="D6" s="49" t="s">
        <v>2381</v>
      </c>
      <c r="E6" s="49" t="s">
        <v>2382</v>
      </c>
      <c r="F6" s="46" t="s">
        <v>2364</v>
      </c>
      <c r="G6" s="46" t="s">
        <v>2364</v>
      </c>
      <c r="H6" s="46" t="s">
        <v>2364</v>
      </c>
      <c r="I6" s="46" t="s">
        <v>2364</v>
      </c>
      <c r="J6" s="46" t="s">
        <v>2364</v>
      </c>
      <c r="K6" s="46" t="s">
        <v>2364</v>
      </c>
      <c r="L6" s="46" t="s">
        <v>2364</v>
      </c>
      <c r="M6" s="48" t="s">
        <v>2364</v>
      </c>
      <c r="N6" s="48" t="s">
        <v>2364</v>
      </c>
      <c r="O6" s="120" t="s">
        <v>2383</v>
      </c>
      <c r="P6" s="120" t="s">
        <v>2384</v>
      </c>
      <c r="Q6" s="120" t="s">
        <v>2385</v>
      </c>
      <c r="R6" s="120" t="s">
        <v>2386</v>
      </c>
      <c r="S6" s="120" t="s">
        <v>2387</v>
      </c>
      <c r="T6" s="120" t="s">
        <v>2388</v>
      </c>
      <c r="U6" s="120" t="s">
        <v>2389</v>
      </c>
      <c r="V6" s="120" t="s">
        <v>2390</v>
      </c>
      <c r="W6" s="120" t="s">
        <v>2391</v>
      </c>
      <c r="X6" s="120" t="s">
        <v>2392</v>
      </c>
      <c r="Y6" s="120" t="s">
        <v>2393</v>
      </c>
      <c r="Z6" s="120" t="s">
        <v>2394</v>
      </c>
      <c r="AA6" s="120" t="s">
        <v>2395</v>
      </c>
      <c r="AB6" s="120" t="s">
        <v>2396</v>
      </c>
      <c r="AC6" s="120" t="s">
        <v>2397</v>
      </c>
      <c r="AD6" s="120" t="s">
        <v>2364</v>
      </c>
      <c r="AE6" s="120" t="s">
        <v>2398</v>
      </c>
      <c r="AF6" s="120" t="s">
        <v>2399</v>
      </c>
      <c r="AG6" s="120" t="s">
        <v>2400</v>
      </c>
      <c r="AH6" s="120" t="s">
        <v>2401</v>
      </c>
      <c r="AI6" s="120" t="s">
        <v>2402</v>
      </c>
      <c r="AJ6" s="120" t="s">
        <v>2403</v>
      </c>
      <c r="AK6" s="120" t="s">
        <v>2404</v>
      </c>
      <c r="AL6" s="120" t="s">
        <v>2405</v>
      </c>
      <c r="AM6" s="120" t="s">
        <v>2406</v>
      </c>
      <c r="AN6" s="120" t="s">
        <v>2407</v>
      </c>
      <c r="AO6" s="120" t="s">
        <v>2408</v>
      </c>
      <c r="AP6" s="120" t="s">
        <v>2409</v>
      </c>
      <c r="AQ6" s="120" t="s">
        <v>2410</v>
      </c>
      <c r="AR6" s="120" t="s">
        <v>2411</v>
      </c>
      <c r="AS6" s="120" t="s">
        <v>2412</v>
      </c>
      <c r="AT6" s="120" t="s">
        <v>2413</v>
      </c>
      <c r="AU6" s="120" t="s">
        <v>2414</v>
      </c>
      <c r="AV6" s="120" t="s">
        <v>2415</v>
      </c>
      <c r="AW6" s="120" t="s">
        <v>2416</v>
      </c>
      <c r="AX6" s="120" t="s">
        <v>2417</v>
      </c>
      <c r="AY6" s="120" t="s">
        <v>2364</v>
      </c>
      <c r="AZ6" s="120" t="s">
        <v>2418</v>
      </c>
      <c r="BA6" s="120" t="s">
        <v>2419</v>
      </c>
      <c r="BB6" s="120" t="s">
        <v>2420</v>
      </c>
      <c r="BC6" s="120" t="s">
        <v>2421</v>
      </c>
      <c r="BD6" s="120" t="s">
        <v>2422</v>
      </c>
      <c r="BE6" s="120" t="s">
        <v>2423</v>
      </c>
      <c r="BF6" s="120" t="s">
        <v>2424</v>
      </c>
      <c r="BG6" s="120" t="s">
        <v>2425</v>
      </c>
      <c r="BH6" s="120" t="s">
        <v>2426</v>
      </c>
      <c r="BI6" s="120" t="s">
        <v>2427</v>
      </c>
      <c r="BJ6" s="120" t="s">
        <v>2428</v>
      </c>
      <c r="BK6" s="120" t="s">
        <v>2429</v>
      </c>
      <c r="BL6" s="120" t="s">
        <v>2430</v>
      </c>
      <c r="BM6" s="120" t="s">
        <v>2431</v>
      </c>
      <c r="BN6" s="120" t="s">
        <v>2432</v>
      </c>
      <c r="BO6" s="48" t="s">
        <v>2364</v>
      </c>
      <c r="BP6" s="120" t="s">
        <v>2433</v>
      </c>
      <c r="BQ6" s="120" t="s">
        <v>2434</v>
      </c>
      <c r="BR6" s="120" t="s">
        <v>2435</v>
      </c>
      <c r="BS6" s="120" t="s">
        <v>2436</v>
      </c>
      <c r="BT6" s="120" t="s">
        <v>2437</v>
      </c>
      <c r="BU6" s="120" t="s">
        <v>2438</v>
      </c>
      <c r="BV6" s="48" t="s">
        <v>2364</v>
      </c>
      <c r="BW6" s="120" t="s">
        <v>2439</v>
      </c>
    </row>
    <row r="7" spans="1:75" x14ac:dyDescent="0.25">
      <c r="A7" s="53" t="str">
        <f>UPPER(B7)</f>
        <v>TEXAS</v>
      </c>
      <c r="B7" s="53" t="str" cm="1">
        <f t="array" ref="B7">_xlfn.TEXTSPLIT(D7,"County")</f>
        <v>Texas</v>
      </c>
      <c r="C7" s="53"/>
      <c r="D7" s="54" t="s">
        <v>2440</v>
      </c>
      <c r="E7" s="55">
        <v>29145505</v>
      </c>
      <c r="F7" s="55">
        <v>24011767</v>
      </c>
      <c r="G7" s="55">
        <v>14609365</v>
      </c>
      <c r="H7" s="55">
        <v>3552997</v>
      </c>
      <c r="I7" s="55">
        <v>278948</v>
      </c>
      <c r="J7" s="55">
        <v>1585480</v>
      </c>
      <c r="K7" s="55">
        <v>33611</v>
      </c>
      <c r="L7" s="55">
        <v>3951366</v>
      </c>
      <c r="M7" s="55">
        <v>5133738</v>
      </c>
      <c r="N7" s="55">
        <v>4966139</v>
      </c>
      <c r="O7" s="55">
        <v>213221</v>
      </c>
      <c r="P7" s="55">
        <v>321387</v>
      </c>
      <c r="Q7" s="55">
        <v>171466</v>
      </c>
      <c r="R7" s="55">
        <v>11344</v>
      </c>
      <c r="S7" s="55">
        <v>4040218</v>
      </c>
      <c r="T7" s="55">
        <v>27070</v>
      </c>
      <c r="U7" s="55">
        <v>18267</v>
      </c>
      <c r="V7" s="55">
        <v>3622</v>
      </c>
      <c r="W7" s="55">
        <v>71643</v>
      </c>
      <c r="X7" s="55">
        <v>3305</v>
      </c>
      <c r="Y7" s="60">
        <v>609</v>
      </c>
      <c r="Z7" s="55">
        <v>55559</v>
      </c>
      <c r="AA7" s="55">
        <v>10559</v>
      </c>
      <c r="AB7" s="55">
        <v>14549</v>
      </c>
      <c r="AC7" s="55">
        <v>3320</v>
      </c>
      <c r="AD7" s="55">
        <v>151394</v>
      </c>
      <c r="AE7" s="55">
        <v>24321</v>
      </c>
      <c r="AF7" s="55">
        <v>8301</v>
      </c>
      <c r="AG7" s="55">
        <v>1030</v>
      </c>
      <c r="AH7" s="55">
        <v>25806</v>
      </c>
      <c r="AI7" s="55">
        <v>6421</v>
      </c>
      <c r="AJ7" s="60">
        <v>883</v>
      </c>
      <c r="AK7" s="55">
        <v>58045</v>
      </c>
      <c r="AL7" s="55">
        <v>5929</v>
      </c>
      <c r="AM7" s="55">
        <v>13645</v>
      </c>
      <c r="AN7" s="55">
        <v>1276</v>
      </c>
      <c r="AO7" s="60">
        <v>753</v>
      </c>
      <c r="AP7" s="60">
        <v>158</v>
      </c>
      <c r="AQ7" s="55">
        <v>2157</v>
      </c>
      <c r="AR7" s="60">
        <v>775</v>
      </c>
      <c r="AS7" s="60">
        <v>821</v>
      </c>
      <c r="AT7" s="60">
        <v>201</v>
      </c>
      <c r="AU7" s="60">
        <v>105</v>
      </c>
      <c r="AV7" s="60">
        <v>316</v>
      </c>
      <c r="AW7" s="60">
        <v>106</v>
      </c>
      <c r="AX7" s="60">
        <v>345</v>
      </c>
      <c r="AY7" s="55">
        <v>14376</v>
      </c>
      <c r="AZ7" s="55">
        <v>2221</v>
      </c>
      <c r="BA7" s="60">
        <v>292</v>
      </c>
      <c r="BB7" s="55">
        <v>7383</v>
      </c>
      <c r="BC7" s="60">
        <v>511</v>
      </c>
      <c r="BD7" s="55">
        <v>1033</v>
      </c>
      <c r="BE7" s="60">
        <v>110</v>
      </c>
      <c r="BF7" s="60">
        <v>604</v>
      </c>
      <c r="BG7" s="55">
        <v>1316</v>
      </c>
      <c r="BH7" s="60">
        <v>115</v>
      </c>
      <c r="BI7" s="60">
        <v>490</v>
      </c>
      <c r="BJ7" s="60">
        <v>101</v>
      </c>
      <c r="BK7" s="60">
        <v>88</v>
      </c>
      <c r="BL7" s="60">
        <v>5</v>
      </c>
      <c r="BM7" s="60">
        <v>73</v>
      </c>
      <c r="BN7" s="60">
        <v>34</v>
      </c>
      <c r="BO7" s="55">
        <v>1661</v>
      </c>
      <c r="BP7" s="60">
        <v>517</v>
      </c>
      <c r="BQ7" s="60">
        <v>841</v>
      </c>
      <c r="BR7" s="60">
        <v>111</v>
      </c>
      <c r="BS7" s="60">
        <v>69</v>
      </c>
      <c r="BT7" s="60">
        <v>89</v>
      </c>
      <c r="BU7" s="60">
        <v>34</v>
      </c>
      <c r="BV7" s="60">
        <v>168</v>
      </c>
      <c r="BW7" s="60">
        <v>168</v>
      </c>
    </row>
    <row r="8" spans="1:75" x14ac:dyDescent="0.25">
      <c r="A8" s="53" t="str">
        <f t="shared" ref="A8:A71" si="0">UPPER(B8)</f>
        <v xml:space="preserve">ANDERSON </v>
      </c>
      <c r="B8" s="53" t="str" cm="1">
        <f t="array" ref="B8:C8">_xlfn.TEXTSPLIT(D8,"County")</f>
        <v xml:space="preserve">Anderson </v>
      </c>
      <c r="C8" s="53" t="str">
        <v>, Texas</v>
      </c>
      <c r="D8" s="54" t="s">
        <v>2441</v>
      </c>
      <c r="E8" s="55">
        <v>57922</v>
      </c>
      <c r="F8" s="55">
        <v>54327</v>
      </c>
      <c r="G8" s="55">
        <v>34922</v>
      </c>
      <c r="H8" s="55">
        <v>11577</v>
      </c>
      <c r="I8" s="60">
        <v>357</v>
      </c>
      <c r="J8" s="60">
        <v>392</v>
      </c>
      <c r="K8" s="60">
        <v>13</v>
      </c>
      <c r="L8" s="55">
        <v>7066</v>
      </c>
      <c r="M8" s="55">
        <v>3595</v>
      </c>
      <c r="N8" s="55">
        <v>3429</v>
      </c>
      <c r="O8" s="60">
        <v>509</v>
      </c>
      <c r="P8" s="60">
        <v>728</v>
      </c>
      <c r="Q8" s="60">
        <v>97</v>
      </c>
      <c r="R8" s="60">
        <v>14</v>
      </c>
      <c r="S8" s="55">
        <v>1926</v>
      </c>
      <c r="T8" s="60">
        <v>29</v>
      </c>
      <c r="U8" s="60">
        <v>10</v>
      </c>
      <c r="V8" s="60">
        <v>0</v>
      </c>
      <c r="W8" s="60">
        <v>44</v>
      </c>
      <c r="X8" s="60">
        <v>5</v>
      </c>
      <c r="Y8" s="60">
        <v>0</v>
      </c>
      <c r="Z8" s="60">
        <v>54</v>
      </c>
      <c r="AA8" s="60">
        <v>3</v>
      </c>
      <c r="AB8" s="60">
        <v>3</v>
      </c>
      <c r="AC8" s="60">
        <v>7</v>
      </c>
      <c r="AD8" s="60">
        <v>129</v>
      </c>
      <c r="AE8" s="60">
        <v>29</v>
      </c>
      <c r="AF8" s="60">
        <v>2</v>
      </c>
      <c r="AG8" s="60">
        <v>2</v>
      </c>
      <c r="AH8" s="60">
        <v>19</v>
      </c>
      <c r="AI8" s="60">
        <v>8</v>
      </c>
      <c r="AJ8" s="60">
        <v>9</v>
      </c>
      <c r="AK8" s="60">
        <v>51</v>
      </c>
      <c r="AL8" s="60">
        <v>0</v>
      </c>
      <c r="AM8" s="60">
        <v>8</v>
      </c>
      <c r="AN8" s="60">
        <v>1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32</v>
      </c>
      <c r="AZ8" s="60">
        <v>4</v>
      </c>
      <c r="BA8" s="60">
        <v>0</v>
      </c>
      <c r="BB8" s="60">
        <v>19</v>
      </c>
      <c r="BC8" s="60">
        <v>2</v>
      </c>
      <c r="BD8" s="60">
        <v>0</v>
      </c>
      <c r="BE8" s="60">
        <v>2</v>
      </c>
      <c r="BF8" s="60">
        <v>0</v>
      </c>
      <c r="BG8" s="60">
        <v>4</v>
      </c>
      <c r="BH8" s="60">
        <v>1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2</v>
      </c>
      <c r="BP8" s="60">
        <v>0</v>
      </c>
      <c r="BQ8" s="60">
        <v>2</v>
      </c>
      <c r="BR8" s="60">
        <v>0</v>
      </c>
      <c r="BS8" s="60">
        <v>0</v>
      </c>
      <c r="BT8" s="60">
        <v>0</v>
      </c>
      <c r="BU8" s="60">
        <v>0</v>
      </c>
      <c r="BV8" s="60">
        <v>3</v>
      </c>
      <c r="BW8" s="60">
        <v>3</v>
      </c>
    </row>
    <row r="9" spans="1:75" x14ac:dyDescent="0.25">
      <c r="A9" s="53" t="str">
        <f t="shared" si="0"/>
        <v xml:space="preserve">ANDREWS </v>
      </c>
      <c r="B9" s="53" t="str" cm="1">
        <f t="array" ref="B9:C9">_xlfn.TEXTSPLIT(D9,"County")</f>
        <v xml:space="preserve">Andrews </v>
      </c>
      <c r="C9" s="53" t="str">
        <v>, Texas</v>
      </c>
      <c r="D9" s="54" t="s">
        <v>2442</v>
      </c>
      <c r="E9" s="55">
        <v>18610</v>
      </c>
      <c r="F9" s="55">
        <v>14756</v>
      </c>
      <c r="G9" s="55">
        <v>10909</v>
      </c>
      <c r="H9" s="60">
        <v>237</v>
      </c>
      <c r="I9" s="60">
        <v>220</v>
      </c>
      <c r="J9" s="60">
        <v>112</v>
      </c>
      <c r="K9" s="60">
        <v>0</v>
      </c>
      <c r="L9" s="55">
        <v>3278</v>
      </c>
      <c r="M9" s="55">
        <v>3854</v>
      </c>
      <c r="N9" s="55">
        <v>3776</v>
      </c>
      <c r="O9" s="60">
        <v>97</v>
      </c>
      <c r="P9" s="60">
        <v>236</v>
      </c>
      <c r="Q9" s="60">
        <v>20</v>
      </c>
      <c r="R9" s="60">
        <v>1</v>
      </c>
      <c r="S9" s="55">
        <v>3374</v>
      </c>
      <c r="T9" s="60">
        <v>1</v>
      </c>
      <c r="U9" s="60">
        <v>1</v>
      </c>
      <c r="V9" s="60">
        <v>0</v>
      </c>
      <c r="W9" s="60">
        <v>6</v>
      </c>
      <c r="X9" s="60">
        <v>3</v>
      </c>
      <c r="Y9" s="60">
        <v>0</v>
      </c>
      <c r="Z9" s="60">
        <v>27</v>
      </c>
      <c r="AA9" s="60">
        <v>3</v>
      </c>
      <c r="AB9" s="60">
        <v>4</v>
      </c>
      <c r="AC9" s="60">
        <v>3</v>
      </c>
      <c r="AD9" s="60">
        <v>74</v>
      </c>
      <c r="AE9" s="60">
        <v>10</v>
      </c>
      <c r="AF9" s="60">
        <v>0</v>
      </c>
      <c r="AG9" s="60">
        <v>4</v>
      </c>
      <c r="AH9" s="60">
        <v>13</v>
      </c>
      <c r="AI9" s="60">
        <v>0</v>
      </c>
      <c r="AJ9" s="60">
        <v>1</v>
      </c>
      <c r="AK9" s="60">
        <v>38</v>
      </c>
      <c r="AL9" s="60">
        <v>2</v>
      </c>
      <c r="AM9" s="60">
        <v>0</v>
      </c>
      <c r="AN9" s="60">
        <v>0</v>
      </c>
      <c r="AO9" s="60">
        <v>0</v>
      </c>
      <c r="AP9" s="60">
        <v>0</v>
      </c>
      <c r="AQ9" s="60">
        <v>2</v>
      </c>
      <c r="AR9" s="60">
        <v>1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3</v>
      </c>
      <c r="AY9" s="60">
        <v>1</v>
      </c>
      <c r="AZ9" s="60">
        <v>1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3</v>
      </c>
      <c r="BP9" s="60">
        <v>0</v>
      </c>
      <c r="BQ9" s="60">
        <v>2</v>
      </c>
      <c r="BR9" s="60">
        <v>0</v>
      </c>
      <c r="BS9" s="60">
        <v>1</v>
      </c>
      <c r="BT9" s="60">
        <v>0</v>
      </c>
      <c r="BU9" s="60">
        <v>0</v>
      </c>
      <c r="BV9" s="60">
        <v>0</v>
      </c>
      <c r="BW9" s="60">
        <v>0</v>
      </c>
    </row>
    <row r="10" spans="1:75" x14ac:dyDescent="0.25">
      <c r="A10" s="53" t="str">
        <f t="shared" si="0"/>
        <v xml:space="preserve">ANGELINA </v>
      </c>
      <c r="B10" s="53" t="str" cm="1">
        <f t="array" ref="B10:C10">_xlfn.TEXTSPLIT(D10,"County")</f>
        <v xml:space="preserve">Angelina </v>
      </c>
      <c r="C10" s="53" t="str">
        <v>, Texas</v>
      </c>
      <c r="D10" s="54" t="s">
        <v>2443</v>
      </c>
      <c r="E10" s="55">
        <v>86395</v>
      </c>
      <c r="F10" s="55">
        <v>78097</v>
      </c>
      <c r="G10" s="55">
        <v>54887</v>
      </c>
      <c r="H10" s="55">
        <v>13098</v>
      </c>
      <c r="I10" s="60">
        <v>563</v>
      </c>
      <c r="J10" s="60">
        <v>919</v>
      </c>
      <c r="K10" s="60">
        <v>42</v>
      </c>
      <c r="L10" s="55">
        <v>8588</v>
      </c>
      <c r="M10" s="55">
        <v>8298</v>
      </c>
      <c r="N10" s="55">
        <v>8061</v>
      </c>
      <c r="O10" s="60">
        <v>737</v>
      </c>
      <c r="P10" s="55">
        <v>1197</v>
      </c>
      <c r="Q10" s="60">
        <v>181</v>
      </c>
      <c r="R10" s="60">
        <v>10</v>
      </c>
      <c r="S10" s="55">
        <v>5672</v>
      </c>
      <c r="T10" s="60">
        <v>56</v>
      </c>
      <c r="U10" s="60">
        <v>18</v>
      </c>
      <c r="V10" s="60">
        <v>0</v>
      </c>
      <c r="W10" s="60">
        <v>93</v>
      </c>
      <c r="X10" s="60">
        <v>0</v>
      </c>
      <c r="Y10" s="60">
        <v>0</v>
      </c>
      <c r="Z10" s="60">
        <v>75</v>
      </c>
      <c r="AA10" s="60">
        <v>2</v>
      </c>
      <c r="AB10" s="60">
        <v>19</v>
      </c>
      <c r="AC10" s="60">
        <v>1</v>
      </c>
      <c r="AD10" s="60">
        <v>220</v>
      </c>
      <c r="AE10" s="60">
        <v>38</v>
      </c>
      <c r="AF10" s="60">
        <v>2</v>
      </c>
      <c r="AG10" s="60">
        <v>6</v>
      </c>
      <c r="AH10" s="60">
        <v>45</v>
      </c>
      <c r="AI10" s="60">
        <v>0</v>
      </c>
      <c r="AJ10" s="60">
        <v>1</v>
      </c>
      <c r="AK10" s="60">
        <v>103</v>
      </c>
      <c r="AL10" s="60">
        <v>2</v>
      </c>
      <c r="AM10" s="60">
        <v>3</v>
      </c>
      <c r="AN10" s="60">
        <v>4</v>
      </c>
      <c r="AO10" s="60">
        <v>5</v>
      </c>
      <c r="AP10" s="60">
        <v>3</v>
      </c>
      <c r="AQ10" s="60">
        <v>0</v>
      </c>
      <c r="AR10" s="60">
        <v>0</v>
      </c>
      <c r="AS10" s="60">
        <v>0</v>
      </c>
      <c r="AT10" s="60">
        <v>5</v>
      </c>
      <c r="AU10" s="60">
        <v>0</v>
      </c>
      <c r="AV10" s="60">
        <v>0</v>
      </c>
      <c r="AW10" s="60">
        <v>0</v>
      </c>
      <c r="AX10" s="60">
        <v>3</v>
      </c>
      <c r="AY10" s="60">
        <v>13</v>
      </c>
      <c r="AZ10" s="60">
        <v>3</v>
      </c>
      <c r="BA10" s="60">
        <v>0</v>
      </c>
      <c r="BB10" s="60">
        <v>2</v>
      </c>
      <c r="BC10" s="60">
        <v>0</v>
      </c>
      <c r="BD10" s="60">
        <v>0</v>
      </c>
      <c r="BE10" s="60">
        <v>0</v>
      </c>
      <c r="BF10" s="60">
        <v>5</v>
      </c>
      <c r="BG10" s="60">
        <v>3</v>
      </c>
      <c r="BH10" s="60">
        <v>0</v>
      </c>
      <c r="BI10" s="60">
        <v>0</v>
      </c>
      <c r="BJ10" s="60">
        <v>0</v>
      </c>
      <c r="BK10" s="60">
        <v>0</v>
      </c>
      <c r="BL10" s="60">
        <v>0</v>
      </c>
      <c r="BM10" s="60">
        <v>0</v>
      </c>
      <c r="BN10" s="60">
        <v>0</v>
      </c>
      <c r="BO10" s="60">
        <v>3</v>
      </c>
      <c r="BP10" s="60">
        <v>0</v>
      </c>
      <c r="BQ10" s="60">
        <v>3</v>
      </c>
      <c r="BR10" s="60">
        <v>0</v>
      </c>
      <c r="BS10" s="60">
        <v>0</v>
      </c>
      <c r="BT10" s="60">
        <v>0</v>
      </c>
      <c r="BU10" s="60">
        <v>0</v>
      </c>
      <c r="BV10" s="60">
        <v>1</v>
      </c>
      <c r="BW10" s="60">
        <v>1</v>
      </c>
    </row>
    <row r="11" spans="1:75" x14ac:dyDescent="0.25">
      <c r="A11" s="53" t="str">
        <f t="shared" si="0"/>
        <v xml:space="preserve">ARANSAS </v>
      </c>
      <c r="B11" s="53" t="str" cm="1">
        <f t="array" ref="B11:C11">_xlfn.TEXTSPLIT(D11,"County")</f>
        <v xml:space="preserve">Aransas </v>
      </c>
      <c r="C11" s="53" t="str">
        <v>, Texas</v>
      </c>
      <c r="D11" s="54" t="s">
        <v>2444</v>
      </c>
      <c r="E11" s="55">
        <v>23830</v>
      </c>
      <c r="F11" s="55">
        <v>20580</v>
      </c>
      <c r="G11" s="55">
        <v>17996</v>
      </c>
      <c r="H11" s="60">
        <v>264</v>
      </c>
      <c r="I11" s="60">
        <v>245</v>
      </c>
      <c r="J11" s="60">
        <v>501</v>
      </c>
      <c r="K11" s="60">
        <v>17</v>
      </c>
      <c r="L11" s="55">
        <v>1557</v>
      </c>
      <c r="M11" s="55">
        <v>3250</v>
      </c>
      <c r="N11" s="55">
        <v>3155</v>
      </c>
      <c r="O11" s="60">
        <v>74</v>
      </c>
      <c r="P11" s="60">
        <v>532</v>
      </c>
      <c r="Q11" s="60">
        <v>106</v>
      </c>
      <c r="R11" s="60">
        <v>5</v>
      </c>
      <c r="S11" s="55">
        <v>2382</v>
      </c>
      <c r="T11" s="60">
        <v>7</v>
      </c>
      <c r="U11" s="60">
        <v>1</v>
      </c>
      <c r="V11" s="60">
        <v>5</v>
      </c>
      <c r="W11" s="60">
        <v>5</v>
      </c>
      <c r="X11" s="60">
        <v>2</v>
      </c>
      <c r="Y11" s="60">
        <v>0</v>
      </c>
      <c r="Z11" s="60">
        <v>19</v>
      </c>
      <c r="AA11" s="60">
        <v>12</v>
      </c>
      <c r="AB11" s="60">
        <v>5</v>
      </c>
      <c r="AC11" s="60">
        <v>0</v>
      </c>
      <c r="AD11" s="60">
        <v>71</v>
      </c>
      <c r="AE11" s="60">
        <v>7</v>
      </c>
      <c r="AF11" s="60">
        <v>0</v>
      </c>
      <c r="AG11" s="60">
        <v>0</v>
      </c>
      <c r="AH11" s="60">
        <v>4</v>
      </c>
      <c r="AI11" s="60">
        <v>2</v>
      </c>
      <c r="AJ11" s="60">
        <v>0</v>
      </c>
      <c r="AK11" s="60">
        <v>43</v>
      </c>
      <c r="AL11" s="60">
        <v>0</v>
      </c>
      <c r="AM11" s="60">
        <v>10</v>
      </c>
      <c r="AN11" s="60">
        <v>2</v>
      </c>
      <c r="AO11" s="60">
        <v>0</v>
      </c>
      <c r="AP11" s="60">
        <v>0</v>
      </c>
      <c r="AQ11" s="60">
        <v>1</v>
      </c>
      <c r="AR11" s="60">
        <v>1</v>
      </c>
      <c r="AS11" s="60">
        <v>0</v>
      </c>
      <c r="AT11" s="60">
        <v>1</v>
      </c>
      <c r="AU11" s="60">
        <v>0</v>
      </c>
      <c r="AV11" s="60">
        <v>0</v>
      </c>
      <c r="AW11" s="60">
        <v>0</v>
      </c>
      <c r="AX11" s="60">
        <v>0</v>
      </c>
      <c r="AY11" s="60">
        <v>15</v>
      </c>
      <c r="AZ11" s="60">
        <v>1</v>
      </c>
      <c r="BA11" s="60">
        <v>0</v>
      </c>
      <c r="BB11" s="60">
        <v>9</v>
      </c>
      <c r="BC11" s="60">
        <v>0</v>
      </c>
      <c r="BD11" s="60">
        <v>5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7</v>
      </c>
      <c r="BP11" s="60">
        <v>1</v>
      </c>
      <c r="BQ11" s="60">
        <v>4</v>
      </c>
      <c r="BR11" s="60">
        <v>0</v>
      </c>
      <c r="BS11" s="60">
        <v>2</v>
      </c>
      <c r="BT11" s="60">
        <v>0</v>
      </c>
      <c r="BU11" s="60">
        <v>0</v>
      </c>
      <c r="BV11" s="60">
        <v>2</v>
      </c>
      <c r="BW11" s="60">
        <v>2</v>
      </c>
    </row>
    <row r="12" spans="1:75" x14ac:dyDescent="0.25">
      <c r="A12" s="53" t="str">
        <f t="shared" si="0"/>
        <v xml:space="preserve">ARCHER </v>
      </c>
      <c r="B12" s="53" t="str" cm="1">
        <f t="array" ref="B12:C12">_xlfn.TEXTSPLIT(D12,"County")</f>
        <v xml:space="preserve">Archer </v>
      </c>
      <c r="C12" s="53" t="str">
        <v>, Texas</v>
      </c>
      <c r="D12" s="54" t="s">
        <v>2445</v>
      </c>
      <c r="E12" s="55">
        <v>8560</v>
      </c>
      <c r="F12" s="55">
        <v>8011</v>
      </c>
      <c r="G12" s="55">
        <v>7551</v>
      </c>
      <c r="H12" s="60">
        <v>32</v>
      </c>
      <c r="I12" s="60">
        <v>108</v>
      </c>
      <c r="J12" s="60">
        <v>19</v>
      </c>
      <c r="K12" s="60">
        <v>0</v>
      </c>
      <c r="L12" s="60">
        <v>301</v>
      </c>
      <c r="M12" s="60">
        <v>549</v>
      </c>
      <c r="N12" s="60">
        <v>517</v>
      </c>
      <c r="O12" s="60">
        <v>51</v>
      </c>
      <c r="P12" s="60">
        <v>163</v>
      </c>
      <c r="Q12" s="60">
        <v>25</v>
      </c>
      <c r="R12" s="60">
        <v>0</v>
      </c>
      <c r="S12" s="60">
        <v>260</v>
      </c>
      <c r="T12" s="60">
        <v>0</v>
      </c>
      <c r="U12" s="60">
        <v>4</v>
      </c>
      <c r="V12" s="60">
        <v>3</v>
      </c>
      <c r="W12" s="60">
        <v>1</v>
      </c>
      <c r="X12" s="60">
        <v>2</v>
      </c>
      <c r="Y12" s="60">
        <v>0</v>
      </c>
      <c r="Z12" s="60">
        <v>4</v>
      </c>
      <c r="AA12" s="60">
        <v>2</v>
      </c>
      <c r="AB12" s="60">
        <v>2</v>
      </c>
      <c r="AC12" s="60">
        <v>0</v>
      </c>
      <c r="AD12" s="60">
        <v>21</v>
      </c>
      <c r="AE12" s="60">
        <v>5</v>
      </c>
      <c r="AF12" s="60">
        <v>0</v>
      </c>
      <c r="AG12" s="60">
        <v>0</v>
      </c>
      <c r="AH12" s="60">
        <v>1</v>
      </c>
      <c r="AI12" s="60">
        <v>0</v>
      </c>
      <c r="AJ12" s="60">
        <v>0</v>
      </c>
      <c r="AK12" s="60">
        <v>5</v>
      </c>
      <c r="AL12" s="60">
        <v>6</v>
      </c>
      <c r="AM12" s="60">
        <v>1</v>
      </c>
      <c r="AN12" s="60">
        <v>0</v>
      </c>
      <c r="AO12" s="60">
        <v>0</v>
      </c>
      <c r="AP12" s="60">
        <v>0</v>
      </c>
      <c r="AQ12" s="60">
        <v>1</v>
      </c>
      <c r="AR12" s="60">
        <v>0</v>
      </c>
      <c r="AS12" s="60">
        <v>1</v>
      </c>
      <c r="AT12" s="60">
        <v>0</v>
      </c>
      <c r="AU12" s="60">
        <v>0</v>
      </c>
      <c r="AV12" s="60">
        <v>0</v>
      </c>
      <c r="AW12" s="60">
        <v>0</v>
      </c>
      <c r="AX12" s="60">
        <v>1</v>
      </c>
      <c r="AY12" s="60">
        <v>9</v>
      </c>
      <c r="AZ12" s="60">
        <v>3</v>
      </c>
      <c r="BA12" s="60">
        <v>0</v>
      </c>
      <c r="BB12" s="60">
        <v>0</v>
      </c>
      <c r="BC12" s="60">
        <v>1</v>
      </c>
      <c r="BD12" s="60">
        <v>1</v>
      </c>
      <c r="BE12" s="60">
        <v>0</v>
      </c>
      <c r="BF12" s="60">
        <v>4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2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2</v>
      </c>
      <c r="BV12" s="60">
        <v>0</v>
      </c>
      <c r="BW12" s="60">
        <v>0</v>
      </c>
    </row>
    <row r="13" spans="1:75" x14ac:dyDescent="0.25">
      <c r="A13" s="53" t="str">
        <f t="shared" si="0"/>
        <v xml:space="preserve">ARMSTRONG </v>
      </c>
      <c r="B13" s="53" t="str" cm="1">
        <f t="array" ref="B13:C13">_xlfn.TEXTSPLIT(D13,"County")</f>
        <v xml:space="preserve">Armstrong </v>
      </c>
      <c r="C13" s="53" t="str">
        <v>, Texas</v>
      </c>
      <c r="D13" s="54" t="s">
        <v>2446</v>
      </c>
      <c r="E13" s="55">
        <v>1848</v>
      </c>
      <c r="F13" s="55">
        <v>1725</v>
      </c>
      <c r="G13" s="55">
        <v>1646</v>
      </c>
      <c r="H13" s="60">
        <v>13</v>
      </c>
      <c r="I13" s="60">
        <v>17</v>
      </c>
      <c r="J13" s="60">
        <v>10</v>
      </c>
      <c r="K13" s="60">
        <v>0</v>
      </c>
      <c r="L13" s="60">
        <v>39</v>
      </c>
      <c r="M13" s="60">
        <v>123</v>
      </c>
      <c r="N13" s="60">
        <v>112</v>
      </c>
      <c r="O13" s="60">
        <v>11</v>
      </c>
      <c r="P13" s="60">
        <v>49</v>
      </c>
      <c r="Q13" s="60">
        <v>7</v>
      </c>
      <c r="R13" s="60">
        <v>1</v>
      </c>
      <c r="S13" s="60">
        <v>37</v>
      </c>
      <c r="T13" s="60">
        <v>0</v>
      </c>
      <c r="U13" s="60">
        <v>0</v>
      </c>
      <c r="V13" s="60">
        <v>1</v>
      </c>
      <c r="W13" s="60">
        <v>4</v>
      </c>
      <c r="X13" s="60">
        <v>0</v>
      </c>
      <c r="Y13" s="60">
        <v>0</v>
      </c>
      <c r="Z13" s="60">
        <v>1</v>
      </c>
      <c r="AA13" s="60">
        <v>0</v>
      </c>
      <c r="AB13" s="60">
        <v>1</v>
      </c>
      <c r="AC13" s="60">
        <v>0</v>
      </c>
      <c r="AD13" s="60">
        <v>6</v>
      </c>
      <c r="AE13" s="60">
        <v>0</v>
      </c>
      <c r="AF13" s="60">
        <v>0</v>
      </c>
      <c r="AG13" s="60">
        <v>1</v>
      </c>
      <c r="AH13" s="60">
        <v>0</v>
      </c>
      <c r="AI13" s="60">
        <v>2</v>
      </c>
      <c r="AJ13" s="60">
        <v>0</v>
      </c>
      <c r="AK13" s="60">
        <v>0</v>
      </c>
      <c r="AL13" s="60">
        <v>0</v>
      </c>
      <c r="AM13" s="60">
        <v>3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60">
        <v>0</v>
      </c>
      <c r="BL13" s="60">
        <v>0</v>
      </c>
      <c r="BM13" s="60">
        <v>0</v>
      </c>
      <c r="BN13" s="60">
        <v>0</v>
      </c>
      <c r="BO13" s="60">
        <v>5</v>
      </c>
      <c r="BP13" s="60">
        <v>0</v>
      </c>
      <c r="BQ13" s="60">
        <v>0</v>
      </c>
      <c r="BR13" s="60">
        <v>0</v>
      </c>
      <c r="BS13" s="60">
        <v>4</v>
      </c>
      <c r="BT13" s="60">
        <v>1</v>
      </c>
      <c r="BU13" s="60">
        <v>0</v>
      </c>
      <c r="BV13" s="60">
        <v>0</v>
      </c>
      <c r="BW13" s="60">
        <v>0</v>
      </c>
    </row>
    <row r="14" spans="1:75" x14ac:dyDescent="0.25">
      <c r="A14" s="53" t="str">
        <f t="shared" si="0"/>
        <v xml:space="preserve">ATASCOSA </v>
      </c>
      <c r="B14" s="53" t="str" cm="1">
        <f t="array" ref="B14:C14">_xlfn.TEXTSPLIT(D14,"County")</f>
        <v xml:space="preserve">Atascosa </v>
      </c>
      <c r="C14" s="53" t="str">
        <v>, Texas</v>
      </c>
      <c r="D14" s="54" t="s">
        <v>2447</v>
      </c>
      <c r="E14" s="55">
        <v>48981</v>
      </c>
      <c r="F14" s="55">
        <v>36893</v>
      </c>
      <c r="G14" s="55">
        <v>28203</v>
      </c>
      <c r="H14" s="60">
        <v>425</v>
      </c>
      <c r="I14" s="60">
        <v>491</v>
      </c>
      <c r="J14" s="60">
        <v>206</v>
      </c>
      <c r="K14" s="60">
        <v>18</v>
      </c>
      <c r="L14" s="55">
        <v>7550</v>
      </c>
      <c r="M14" s="55">
        <v>12088</v>
      </c>
      <c r="N14" s="55">
        <v>11884</v>
      </c>
      <c r="O14" s="60">
        <v>168</v>
      </c>
      <c r="P14" s="60">
        <v>557</v>
      </c>
      <c r="Q14" s="60">
        <v>101</v>
      </c>
      <c r="R14" s="60">
        <v>7</v>
      </c>
      <c r="S14" s="55">
        <v>10916</v>
      </c>
      <c r="T14" s="60">
        <v>12</v>
      </c>
      <c r="U14" s="60">
        <v>6</v>
      </c>
      <c r="V14" s="60">
        <v>1</v>
      </c>
      <c r="W14" s="60">
        <v>35</v>
      </c>
      <c r="X14" s="60">
        <v>0</v>
      </c>
      <c r="Y14" s="60">
        <v>0</v>
      </c>
      <c r="Z14" s="60">
        <v>41</v>
      </c>
      <c r="AA14" s="60">
        <v>14</v>
      </c>
      <c r="AB14" s="60">
        <v>24</v>
      </c>
      <c r="AC14" s="60">
        <v>2</v>
      </c>
      <c r="AD14" s="60">
        <v>193</v>
      </c>
      <c r="AE14" s="60">
        <v>19</v>
      </c>
      <c r="AF14" s="60">
        <v>13</v>
      </c>
      <c r="AG14" s="60">
        <v>5</v>
      </c>
      <c r="AH14" s="60">
        <v>33</v>
      </c>
      <c r="AI14" s="60">
        <v>6</v>
      </c>
      <c r="AJ14" s="60">
        <v>0</v>
      </c>
      <c r="AK14" s="60">
        <v>92</v>
      </c>
      <c r="AL14" s="60">
        <v>8</v>
      </c>
      <c r="AM14" s="60">
        <v>9</v>
      </c>
      <c r="AN14" s="60">
        <v>0</v>
      </c>
      <c r="AO14" s="60">
        <v>1</v>
      </c>
      <c r="AP14" s="60">
        <v>5</v>
      </c>
      <c r="AQ14" s="60">
        <v>1</v>
      </c>
      <c r="AR14" s="60">
        <v>0</v>
      </c>
      <c r="AS14" s="60">
        <v>0</v>
      </c>
      <c r="AT14" s="60">
        <v>1</v>
      </c>
      <c r="AU14" s="60">
        <v>0</v>
      </c>
      <c r="AV14" s="60">
        <v>0</v>
      </c>
      <c r="AW14" s="60">
        <v>0</v>
      </c>
      <c r="AX14" s="60">
        <v>0</v>
      </c>
      <c r="AY14" s="60">
        <v>9</v>
      </c>
      <c r="AZ14" s="60">
        <v>0</v>
      </c>
      <c r="BA14" s="60">
        <v>1</v>
      </c>
      <c r="BB14" s="60">
        <v>2</v>
      </c>
      <c r="BC14" s="60">
        <v>6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2</v>
      </c>
      <c r="BP14" s="60">
        <v>0</v>
      </c>
      <c r="BQ14" s="60">
        <v>2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</row>
    <row r="15" spans="1:75" x14ac:dyDescent="0.25">
      <c r="A15" s="53" t="str">
        <f t="shared" si="0"/>
        <v xml:space="preserve">AUSTIN </v>
      </c>
      <c r="B15" s="53" t="str" cm="1">
        <f t="array" ref="B15:C15">_xlfn.TEXTSPLIT(D15,"County")</f>
        <v xml:space="preserve">Austin </v>
      </c>
      <c r="C15" s="53" t="str">
        <v>, Texas</v>
      </c>
      <c r="D15" s="54" t="s">
        <v>2448</v>
      </c>
      <c r="E15" s="55">
        <v>30167</v>
      </c>
      <c r="F15" s="55">
        <v>26193</v>
      </c>
      <c r="G15" s="55">
        <v>20164</v>
      </c>
      <c r="H15" s="55">
        <v>2440</v>
      </c>
      <c r="I15" s="60">
        <v>277</v>
      </c>
      <c r="J15" s="60">
        <v>201</v>
      </c>
      <c r="K15" s="60">
        <v>8</v>
      </c>
      <c r="L15" s="55">
        <v>3103</v>
      </c>
      <c r="M15" s="55">
        <v>3974</v>
      </c>
      <c r="N15" s="55">
        <v>3905</v>
      </c>
      <c r="O15" s="60">
        <v>228</v>
      </c>
      <c r="P15" s="60">
        <v>454</v>
      </c>
      <c r="Q15" s="60">
        <v>69</v>
      </c>
      <c r="R15" s="60">
        <v>6</v>
      </c>
      <c r="S15" s="55">
        <v>2977</v>
      </c>
      <c r="T15" s="60">
        <v>28</v>
      </c>
      <c r="U15" s="60">
        <v>4</v>
      </c>
      <c r="V15" s="60">
        <v>0</v>
      </c>
      <c r="W15" s="60">
        <v>66</v>
      </c>
      <c r="X15" s="60">
        <v>1</v>
      </c>
      <c r="Y15" s="60">
        <v>8</v>
      </c>
      <c r="Z15" s="60">
        <v>57</v>
      </c>
      <c r="AA15" s="60">
        <v>0</v>
      </c>
      <c r="AB15" s="60">
        <v>7</v>
      </c>
      <c r="AC15" s="60">
        <v>0</v>
      </c>
      <c r="AD15" s="60">
        <v>63</v>
      </c>
      <c r="AE15" s="60">
        <v>7</v>
      </c>
      <c r="AF15" s="60">
        <v>0</v>
      </c>
      <c r="AG15" s="60">
        <v>0</v>
      </c>
      <c r="AH15" s="60">
        <v>11</v>
      </c>
      <c r="AI15" s="60">
        <v>4</v>
      </c>
      <c r="AJ15" s="60">
        <v>0</v>
      </c>
      <c r="AK15" s="60">
        <v>26</v>
      </c>
      <c r="AL15" s="60">
        <v>0</v>
      </c>
      <c r="AM15" s="60">
        <v>9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1</v>
      </c>
      <c r="AT15" s="60">
        <v>0</v>
      </c>
      <c r="AU15" s="60">
        <v>0</v>
      </c>
      <c r="AV15" s="60">
        <v>0</v>
      </c>
      <c r="AW15" s="60">
        <v>0</v>
      </c>
      <c r="AX15" s="60">
        <v>5</v>
      </c>
      <c r="AY15" s="60">
        <v>6</v>
      </c>
      <c r="AZ15" s="60">
        <v>3</v>
      </c>
      <c r="BA15" s="60">
        <v>0</v>
      </c>
      <c r="BB15" s="60">
        <v>3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</row>
    <row r="16" spans="1:75" x14ac:dyDescent="0.25">
      <c r="A16" s="53" t="str">
        <f t="shared" si="0"/>
        <v xml:space="preserve">BAILEY </v>
      </c>
      <c r="B16" s="53" t="str" cm="1">
        <f t="array" ref="B16:C16">_xlfn.TEXTSPLIT(D16,"County")</f>
        <v xml:space="preserve">Bailey </v>
      </c>
      <c r="C16" s="53" t="str">
        <v>, Texas</v>
      </c>
      <c r="D16" s="54" t="s">
        <v>2449</v>
      </c>
      <c r="E16" s="55">
        <v>6904</v>
      </c>
      <c r="F16" s="55">
        <v>5553</v>
      </c>
      <c r="G16" s="55">
        <v>3348</v>
      </c>
      <c r="H16" s="60">
        <v>65</v>
      </c>
      <c r="I16" s="60">
        <v>86</v>
      </c>
      <c r="J16" s="60">
        <v>11</v>
      </c>
      <c r="K16" s="60">
        <v>0</v>
      </c>
      <c r="L16" s="55">
        <v>2043</v>
      </c>
      <c r="M16" s="55">
        <v>1351</v>
      </c>
      <c r="N16" s="55">
        <v>1327</v>
      </c>
      <c r="O16" s="60">
        <v>4</v>
      </c>
      <c r="P16" s="60">
        <v>48</v>
      </c>
      <c r="Q16" s="60">
        <v>0</v>
      </c>
      <c r="R16" s="60">
        <v>1</v>
      </c>
      <c r="S16" s="55">
        <v>1254</v>
      </c>
      <c r="T16" s="60">
        <v>0</v>
      </c>
      <c r="U16" s="60">
        <v>0</v>
      </c>
      <c r="V16" s="60">
        <v>0</v>
      </c>
      <c r="W16" s="60">
        <v>7</v>
      </c>
      <c r="X16" s="60">
        <v>0</v>
      </c>
      <c r="Y16" s="60">
        <v>0</v>
      </c>
      <c r="Z16" s="60">
        <v>11</v>
      </c>
      <c r="AA16" s="60">
        <v>0</v>
      </c>
      <c r="AB16" s="60">
        <v>0</v>
      </c>
      <c r="AC16" s="60">
        <v>2</v>
      </c>
      <c r="AD16" s="60">
        <v>21</v>
      </c>
      <c r="AE16" s="60">
        <v>6</v>
      </c>
      <c r="AF16" s="60">
        <v>0</v>
      </c>
      <c r="AG16" s="60">
        <v>0</v>
      </c>
      <c r="AH16" s="60">
        <v>6</v>
      </c>
      <c r="AI16" s="60">
        <v>0</v>
      </c>
      <c r="AJ16" s="60">
        <v>0</v>
      </c>
      <c r="AK16" s="60">
        <v>4</v>
      </c>
      <c r="AL16" s="60">
        <v>0</v>
      </c>
      <c r="AM16" s="60">
        <v>5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3</v>
      </c>
      <c r="AZ16" s="60">
        <v>0</v>
      </c>
      <c r="BA16" s="60">
        <v>0</v>
      </c>
      <c r="BB16" s="60">
        <v>0</v>
      </c>
      <c r="BC16" s="60">
        <v>0</v>
      </c>
      <c r="BD16" s="60">
        <v>3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</row>
    <row r="17" spans="1:75" x14ac:dyDescent="0.25">
      <c r="A17" s="53" t="str">
        <f t="shared" si="0"/>
        <v xml:space="preserve">BANDERA </v>
      </c>
      <c r="B17" s="53" t="str" cm="1">
        <f t="array" ref="B17:C17">_xlfn.TEXTSPLIT(D17,"County")</f>
        <v xml:space="preserve">Bandera </v>
      </c>
      <c r="C17" s="53" t="str">
        <v>, Texas</v>
      </c>
      <c r="D17" s="54" t="s">
        <v>2450</v>
      </c>
      <c r="E17" s="55">
        <v>20851</v>
      </c>
      <c r="F17" s="55">
        <v>18339</v>
      </c>
      <c r="G17" s="55">
        <v>17110</v>
      </c>
      <c r="H17" s="60">
        <v>110</v>
      </c>
      <c r="I17" s="60">
        <v>157</v>
      </c>
      <c r="J17" s="60">
        <v>97</v>
      </c>
      <c r="K17" s="60">
        <v>15</v>
      </c>
      <c r="L17" s="60">
        <v>850</v>
      </c>
      <c r="M17" s="55">
        <v>2512</v>
      </c>
      <c r="N17" s="55">
        <v>2397</v>
      </c>
      <c r="O17" s="60">
        <v>107</v>
      </c>
      <c r="P17" s="60">
        <v>442</v>
      </c>
      <c r="Q17" s="60">
        <v>73</v>
      </c>
      <c r="R17" s="60">
        <v>14</v>
      </c>
      <c r="S17" s="55">
        <v>1729</v>
      </c>
      <c r="T17" s="60">
        <v>9</v>
      </c>
      <c r="U17" s="60">
        <v>0</v>
      </c>
      <c r="V17" s="60">
        <v>1</v>
      </c>
      <c r="W17" s="60">
        <v>5</v>
      </c>
      <c r="X17" s="60">
        <v>0</v>
      </c>
      <c r="Y17" s="60">
        <v>0</v>
      </c>
      <c r="Z17" s="60">
        <v>9</v>
      </c>
      <c r="AA17" s="60">
        <v>8</v>
      </c>
      <c r="AB17" s="60">
        <v>0</v>
      </c>
      <c r="AC17" s="60">
        <v>0</v>
      </c>
      <c r="AD17" s="60">
        <v>103</v>
      </c>
      <c r="AE17" s="60">
        <v>15</v>
      </c>
      <c r="AF17" s="60">
        <v>1</v>
      </c>
      <c r="AG17" s="60">
        <v>8</v>
      </c>
      <c r="AH17" s="60">
        <v>2</v>
      </c>
      <c r="AI17" s="60">
        <v>0</v>
      </c>
      <c r="AJ17" s="60">
        <v>0</v>
      </c>
      <c r="AK17" s="60">
        <v>44</v>
      </c>
      <c r="AL17" s="60">
        <v>5</v>
      </c>
      <c r="AM17" s="60">
        <v>18</v>
      </c>
      <c r="AN17" s="60">
        <v>0</v>
      </c>
      <c r="AO17" s="60">
        <v>2</v>
      </c>
      <c r="AP17" s="60">
        <v>0</v>
      </c>
      <c r="AQ17" s="60">
        <v>4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4</v>
      </c>
      <c r="AY17" s="60">
        <v>12</v>
      </c>
      <c r="AZ17" s="60">
        <v>3</v>
      </c>
      <c r="BA17" s="60">
        <v>0</v>
      </c>
      <c r="BB17" s="60">
        <v>1</v>
      </c>
      <c r="BC17" s="60">
        <v>0</v>
      </c>
      <c r="BD17" s="60">
        <v>0</v>
      </c>
      <c r="BE17" s="60">
        <v>0</v>
      </c>
      <c r="BF17" s="60">
        <v>2</v>
      </c>
      <c r="BG17" s="60">
        <v>0</v>
      </c>
      <c r="BH17" s="60">
        <v>0</v>
      </c>
      <c r="BI17" s="60">
        <v>4</v>
      </c>
      <c r="BJ17" s="60">
        <v>0</v>
      </c>
      <c r="BK17" s="60">
        <v>0</v>
      </c>
      <c r="BL17" s="60">
        <v>0</v>
      </c>
      <c r="BM17" s="60">
        <v>2</v>
      </c>
      <c r="BN17" s="60">
        <v>0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</row>
    <row r="18" spans="1:75" x14ac:dyDescent="0.25">
      <c r="A18" s="53" t="str">
        <f t="shared" si="0"/>
        <v xml:space="preserve">BASTROP </v>
      </c>
      <c r="B18" s="53" t="str" cm="1">
        <f t="array" ref="B18:C18">_xlfn.TEXTSPLIT(D18,"County")</f>
        <v xml:space="preserve">Bastrop </v>
      </c>
      <c r="C18" s="53" t="str">
        <v>, Texas</v>
      </c>
      <c r="D18" s="54" t="s">
        <v>2451</v>
      </c>
      <c r="E18" s="55">
        <v>97216</v>
      </c>
      <c r="F18" s="55">
        <v>80549</v>
      </c>
      <c r="G18" s="55">
        <v>55730</v>
      </c>
      <c r="H18" s="55">
        <v>5759</v>
      </c>
      <c r="I18" s="55">
        <v>1268</v>
      </c>
      <c r="J18" s="60">
        <v>765</v>
      </c>
      <c r="K18" s="60">
        <v>74</v>
      </c>
      <c r="L18" s="55">
        <v>16953</v>
      </c>
      <c r="M18" s="55">
        <v>16667</v>
      </c>
      <c r="N18" s="55">
        <v>16145</v>
      </c>
      <c r="O18" s="60">
        <v>712</v>
      </c>
      <c r="P18" s="55">
        <v>1525</v>
      </c>
      <c r="Q18" s="60">
        <v>338</v>
      </c>
      <c r="R18" s="60">
        <v>36</v>
      </c>
      <c r="S18" s="55">
        <v>12961</v>
      </c>
      <c r="T18" s="60">
        <v>48</v>
      </c>
      <c r="U18" s="60">
        <v>25</v>
      </c>
      <c r="V18" s="60">
        <v>1</v>
      </c>
      <c r="W18" s="60">
        <v>144</v>
      </c>
      <c r="X18" s="60">
        <v>0</v>
      </c>
      <c r="Y18" s="60">
        <v>2</v>
      </c>
      <c r="Z18" s="60">
        <v>291</v>
      </c>
      <c r="AA18" s="60">
        <v>15</v>
      </c>
      <c r="AB18" s="60">
        <v>21</v>
      </c>
      <c r="AC18" s="60">
        <v>26</v>
      </c>
      <c r="AD18" s="60">
        <v>498</v>
      </c>
      <c r="AE18" s="60">
        <v>72</v>
      </c>
      <c r="AF18" s="60">
        <v>14</v>
      </c>
      <c r="AG18" s="60">
        <v>0</v>
      </c>
      <c r="AH18" s="60">
        <v>73</v>
      </c>
      <c r="AI18" s="60">
        <v>43</v>
      </c>
      <c r="AJ18" s="60">
        <v>2</v>
      </c>
      <c r="AK18" s="60">
        <v>237</v>
      </c>
      <c r="AL18" s="60">
        <v>15</v>
      </c>
      <c r="AM18" s="60">
        <v>25</v>
      </c>
      <c r="AN18" s="60">
        <v>2</v>
      </c>
      <c r="AO18" s="60">
        <v>0</v>
      </c>
      <c r="AP18" s="60">
        <v>1</v>
      </c>
      <c r="AQ18" s="60">
        <v>10</v>
      </c>
      <c r="AR18" s="60">
        <v>0</v>
      </c>
      <c r="AS18" s="60">
        <v>1</v>
      </c>
      <c r="AT18" s="60">
        <v>0</v>
      </c>
      <c r="AU18" s="60">
        <v>0</v>
      </c>
      <c r="AV18" s="60">
        <v>1</v>
      </c>
      <c r="AW18" s="60">
        <v>2</v>
      </c>
      <c r="AX18" s="60">
        <v>0</v>
      </c>
      <c r="AY18" s="60">
        <v>22</v>
      </c>
      <c r="AZ18" s="60">
        <v>6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3</v>
      </c>
      <c r="BJ18" s="60">
        <v>1</v>
      </c>
      <c r="BK18" s="60">
        <v>5</v>
      </c>
      <c r="BL18" s="60">
        <v>0</v>
      </c>
      <c r="BM18" s="60">
        <v>1</v>
      </c>
      <c r="BN18" s="60">
        <v>6</v>
      </c>
      <c r="BO18" s="60">
        <v>2</v>
      </c>
      <c r="BP18" s="60">
        <v>0</v>
      </c>
      <c r="BQ18" s="60">
        <v>0</v>
      </c>
      <c r="BR18" s="60">
        <v>0</v>
      </c>
      <c r="BS18" s="60">
        <v>0</v>
      </c>
      <c r="BT18" s="60">
        <v>2</v>
      </c>
      <c r="BU18" s="60">
        <v>0</v>
      </c>
      <c r="BV18" s="60">
        <v>0</v>
      </c>
      <c r="BW18" s="60">
        <v>0</v>
      </c>
    </row>
    <row r="19" spans="1:75" x14ac:dyDescent="0.25">
      <c r="A19" s="53" t="str">
        <f t="shared" si="0"/>
        <v xml:space="preserve">BAYLOR </v>
      </c>
      <c r="B19" s="53" t="str" cm="1">
        <f t="array" ref="B19:C19">_xlfn.TEXTSPLIT(D19,"County")</f>
        <v xml:space="preserve">Baylor </v>
      </c>
      <c r="C19" s="53" t="str">
        <v>, Texas</v>
      </c>
      <c r="D19" s="54" t="s">
        <v>2452</v>
      </c>
      <c r="E19" s="55">
        <v>3465</v>
      </c>
      <c r="F19" s="55">
        <v>3227</v>
      </c>
      <c r="G19" s="55">
        <v>3036</v>
      </c>
      <c r="H19" s="60">
        <v>57</v>
      </c>
      <c r="I19" s="60">
        <v>11</v>
      </c>
      <c r="J19" s="60">
        <v>9</v>
      </c>
      <c r="K19" s="60">
        <v>0</v>
      </c>
      <c r="L19" s="60">
        <v>114</v>
      </c>
      <c r="M19" s="60">
        <v>238</v>
      </c>
      <c r="N19" s="60">
        <v>228</v>
      </c>
      <c r="O19" s="60">
        <v>35</v>
      </c>
      <c r="P19" s="60">
        <v>62</v>
      </c>
      <c r="Q19" s="60">
        <v>7</v>
      </c>
      <c r="R19" s="60">
        <v>4</v>
      </c>
      <c r="S19" s="60">
        <v>98</v>
      </c>
      <c r="T19" s="60">
        <v>3</v>
      </c>
      <c r="U19" s="60">
        <v>4</v>
      </c>
      <c r="V19" s="60">
        <v>0</v>
      </c>
      <c r="W19" s="60">
        <v>10</v>
      </c>
      <c r="X19" s="60">
        <v>0</v>
      </c>
      <c r="Y19" s="60">
        <v>0</v>
      </c>
      <c r="Z19" s="60">
        <v>2</v>
      </c>
      <c r="AA19" s="60">
        <v>0</v>
      </c>
      <c r="AB19" s="60">
        <v>0</v>
      </c>
      <c r="AC19" s="60">
        <v>3</v>
      </c>
      <c r="AD19" s="60">
        <v>8</v>
      </c>
      <c r="AE19" s="60">
        <v>0</v>
      </c>
      <c r="AF19" s="60">
        <v>0</v>
      </c>
      <c r="AG19" s="60">
        <v>0</v>
      </c>
      <c r="AH19" s="60">
        <v>4</v>
      </c>
      <c r="AI19" s="60">
        <v>0</v>
      </c>
      <c r="AJ19" s="60">
        <v>0</v>
      </c>
      <c r="AK19" s="60">
        <v>4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0">
        <v>2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2</v>
      </c>
      <c r="BG19" s="60">
        <v>0</v>
      </c>
      <c r="BH19" s="60">
        <v>0</v>
      </c>
      <c r="BI19" s="60">
        <v>0</v>
      </c>
      <c r="BJ19" s="60">
        <v>0</v>
      </c>
      <c r="BK19" s="60">
        <v>0</v>
      </c>
      <c r="BL19" s="60">
        <v>0</v>
      </c>
      <c r="BM19" s="60">
        <v>0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0">
        <v>0</v>
      </c>
    </row>
    <row r="20" spans="1:75" x14ac:dyDescent="0.25">
      <c r="A20" s="53" t="str">
        <f t="shared" si="0"/>
        <v xml:space="preserve">BEE </v>
      </c>
      <c r="B20" s="53" t="str" cm="1">
        <f t="array" ref="B20:C20">_xlfn.TEXTSPLIT(D20,"County")</f>
        <v xml:space="preserve">Bee </v>
      </c>
      <c r="C20" s="53" t="str">
        <v>, Texas</v>
      </c>
      <c r="D20" s="54" t="s">
        <v>2453</v>
      </c>
      <c r="E20" s="55">
        <v>31047</v>
      </c>
      <c r="F20" s="55">
        <v>25339</v>
      </c>
      <c r="G20" s="55">
        <v>15347</v>
      </c>
      <c r="H20" s="55">
        <v>2395</v>
      </c>
      <c r="I20" s="60">
        <v>212</v>
      </c>
      <c r="J20" s="60">
        <v>221</v>
      </c>
      <c r="K20" s="60">
        <v>4</v>
      </c>
      <c r="L20" s="55">
        <v>7160</v>
      </c>
      <c r="M20" s="55">
        <v>5708</v>
      </c>
      <c r="N20" s="55">
        <v>5639</v>
      </c>
      <c r="O20" s="60">
        <v>97</v>
      </c>
      <c r="P20" s="60">
        <v>206</v>
      </c>
      <c r="Q20" s="60">
        <v>47</v>
      </c>
      <c r="R20" s="60">
        <v>18</v>
      </c>
      <c r="S20" s="55">
        <v>5174</v>
      </c>
      <c r="T20" s="60">
        <v>8</v>
      </c>
      <c r="U20" s="60">
        <v>0</v>
      </c>
      <c r="V20" s="60">
        <v>0</v>
      </c>
      <c r="W20" s="60">
        <v>42</v>
      </c>
      <c r="X20" s="60">
        <v>4</v>
      </c>
      <c r="Y20" s="60">
        <v>0</v>
      </c>
      <c r="Z20" s="60">
        <v>16</v>
      </c>
      <c r="AA20" s="60">
        <v>10</v>
      </c>
      <c r="AB20" s="60">
        <v>7</v>
      </c>
      <c r="AC20" s="60">
        <v>10</v>
      </c>
      <c r="AD20" s="60">
        <v>61</v>
      </c>
      <c r="AE20" s="60">
        <v>3</v>
      </c>
      <c r="AF20" s="60">
        <v>0</v>
      </c>
      <c r="AG20" s="60">
        <v>2</v>
      </c>
      <c r="AH20" s="60">
        <v>2</v>
      </c>
      <c r="AI20" s="60">
        <v>5</v>
      </c>
      <c r="AJ20" s="60">
        <v>1</v>
      </c>
      <c r="AK20" s="60">
        <v>42</v>
      </c>
      <c r="AL20" s="60">
        <v>0</v>
      </c>
      <c r="AM20" s="60">
        <v>2</v>
      </c>
      <c r="AN20" s="60">
        <v>0</v>
      </c>
      <c r="AO20" s="60">
        <v>3</v>
      </c>
      <c r="AP20" s="60">
        <v>1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5</v>
      </c>
      <c r="AZ20" s="60">
        <v>1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3</v>
      </c>
      <c r="BH20" s="60">
        <v>0</v>
      </c>
      <c r="BI20" s="60">
        <v>0</v>
      </c>
      <c r="BJ20" s="60">
        <v>1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3</v>
      </c>
      <c r="BW20" s="60">
        <v>3</v>
      </c>
    </row>
    <row r="21" spans="1:75" x14ac:dyDescent="0.25">
      <c r="A21" s="53" t="str">
        <f t="shared" si="0"/>
        <v xml:space="preserve">BELL </v>
      </c>
      <c r="B21" s="53" t="str" cm="1">
        <f t="array" ref="B21:C21">_xlfn.TEXTSPLIT(D21,"County")</f>
        <v xml:space="preserve">Bell </v>
      </c>
      <c r="C21" s="53" t="str">
        <v>, Texas</v>
      </c>
      <c r="D21" s="54" t="s">
        <v>2454</v>
      </c>
      <c r="E21" s="55">
        <v>370647</v>
      </c>
      <c r="F21" s="55">
        <v>317284</v>
      </c>
      <c r="G21" s="55">
        <v>180426</v>
      </c>
      <c r="H21" s="55">
        <v>85241</v>
      </c>
      <c r="I21" s="55">
        <v>3454</v>
      </c>
      <c r="J21" s="55">
        <v>11466</v>
      </c>
      <c r="K21" s="55">
        <v>3764</v>
      </c>
      <c r="L21" s="55">
        <v>32933</v>
      </c>
      <c r="M21" s="55">
        <v>53363</v>
      </c>
      <c r="N21" s="55">
        <v>48902</v>
      </c>
      <c r="O21" s="55">
        <v>7675</v>
      </c>
      <c r="P21" s="55">
        <v>5282</v>
      </c>
      <c r="Q21" s="55">
        <v>3596</v>
      </c>
      <c r="R21" s="60">
        <v>519</v>
      </c>
      <c r="S21" s="55">
        <v>25901</v>
      </c>
      <c r="T21" s="60">
        <v>993</v>
      </c>
      <c r="U21" s="60">
        <v>927</v>
      </c>
      <c r="V21" s="60">
        <v>412</v>
      </c>
      <c r="W21" s="55">
        <v>2312</v>
      </c>
      <c r="X21" s="60">
        <v>49</v>
      </c>
      <c r="Y21" s="60">
        <v>34</v>
      </c>
      <c r="Z21" s="60">
        <v>433</v>
      </c>
      <c r="AA21" s="60">
        <v>441</v>
      </c>
      <c r="AB21" s="60">
        <v>189</v>
      </c>
      <c r="AC21" s="60">
        <v>139</v>
      </c>
      <c r="AD21" s="55">
        <v>3832</v>
      </c>
      <c r="AE21" s="60">
        <v>852</v>
      </c>
      <c r="AF21" s="60">
        <v>521</v>
      </c>
      <c r="AG21" s="60">
        <v>70</v>
      </c>
      <c r="AH21" s="60">
        <v>764</v>
      </c>
      <c r="AI21" s="60">
        <v>156</v>
      </c>
      <c r="AJ21" s="60">
        <v>34</v>
      </c>
      <c r="AK21" s="60">
        <v>588</v>
      </c>
      <c r="AL21" s="60">
        <v>292</v>
      </c>
      <c r="AM21" s="60">
        <v>221</v>
      </c>
      <c r="AN21" s="60">
        <v>45</v>
      </c>
      <c r="AO21" s="60">
        <v>36</v>
      </c>
      <c r="AP21" s="60">
        <v>18</v>
      </c>
      <c r="AQ21" s="60">
        <v>117</v>
      </c>
      <c r="AR21" s="60">
        <v>76</v>
      </c>
      <c r="AS21" s="60">
        <v>26</v>
      </c>
      <c r="AT21" s="60">
        <v>5</v>
      </c>
      <c r="AU21" s="60">
        <v>0</v>
      </c>
      <c r="AV21" s="60">
        <v>0</v>
      </c>
      <c r="AW21" s="60">
        <v>5</v>
      </c>
      <c r="AX21" s="60">
        <v>6</v>
      </c>
      <c r="AY21" s="60">
        <v>567</v>
      </c>
      <c r="AZ21" s="60">
        <v>104</v>
      </c>
      <c r="BA21" s="60">
        <v>30</v>
      </c>
      <c r="BB21" s="60">
        <v>319</v>
      </c>
      <c r="BC21" s="60">
        <v>16</v>
      </c>
      <c r="BD21" s="60">
        <v>24</v>
      </c>
      <c r="BE21" s="60">
        <v>5</v>
      </c>
      <c r="BF21" s="60">
        <v>29</v>
      </c>
      <c r="BG21" s="60">
        <v>19</v>
      </c>
      <c r="BH21" s="60">
        <v>1</v>
      </c>
      <c r="BI21" s="60">
        <v>15</v>
      </c>
      <c r="BJ21" s="60">
        <v>0</v>
      </c>
      <c r="BK21" s="60">
        <v>1</v>
      </c>
      <c r="BL21" s="60">
        <v>0</v>
      </c>
      <c r="BM21" s="60">
        <v>2</v>
      </c>
      <c r="BN21" s="60">
        <v>2</v>
      </c>
      <c r="BO21" s="60">
        <v>62</v>
      </c>
      <c r="BP21" s="60">
        <v>8</v>
      </c>
      <c r="BQ21" s="60">
        <v>41</v>
      </c>
      <c r="BR21" s="60">
        <v>5</v>
      </c>
      <c r="BS21" s="60">
        <v>2</v>
      </c>
      <c r="BT21" s="60">
        <v>3</v>
      </c>
      <c r="BU21" s="60">
        <v>3</v>
      </c>
      <c r="BV21" s="60">
        <v>0</v>
      </c>
      <c r="BW21" s="60">
        <v>0</v>
      </c>
    </row>
    <row r="22" spans="1:75" x14ac:dyDescent="0.25">
      <c r="A22" s="53" t="str">
        <f t="shared" si="0"/>
        <v xml:space="preserve">BEXAR </v>
      </c>
      <c r="B22" s="53" t="str" cm="1">
        <f t="array" ref="B22:C22">_xlfn.TEXTSPLIT(D22,"County")</f>
        <v xml:space="preserve">Bexar </v>
      </c>
      <c r="C22" s="53" t="str">
        <v>, Texas</v>
      </c>
      <c r="D22" s="54" t="s">
        <v>2455</v>
      </c>
      <c r="E22" s="55">
        <v>2009324</v>
      </c>
      <c r="F22" s="55">
        <v>1484783</v>
      </c>
      <c r="G22" s="55">
        <v>919729</v>
      </c>
      <c r="H22" s="55">
        <v>161307</v>
      </c>
      <c r="I22" s="55">
        <v>23193</v>
      </c>
      <c r="J22" s="55">
        <v>68675</v>
      </c>
      <c r="K22" s="55">
        <v>3549</v>
      </c>
      <c r="L22" s="55">
        <v>308330</v>
      </c>
      <c r="M22" s="55">
        <v>524541</v>
      </c>
      <c r="N22" s="55">
        <v>505403</v>
      </c>
      <c r="O22" s="55">
        <v>15681</v>
      </c>
      <c r="P22" s="55">
        <v>17807</v>
      </c>
      <c r="Q22" s="55">
        <v>15191</v>
      </c>
      <c r="R22" s="55">
        <v>1127</v>
      </c>
      <c r="S22" s="55">
        <v>437361</v>
      </c>
      <c r="T22" s="55">
        <v>1932</v>
      </c>
      <c r="U22" s="55">
        <v>2227</v>
      </c>
      <c r="V22" s="60">
        <v>351</v>
      </c>
      <c r="W22" s="55">
        <v>6373</v>
      </c>
      <c r="X22" s="60">
        <v>276</v>
      </c>
      <c r="Y22" s="60">
        <v>62</v>
      </c>
      <c r="Z22" s="55">
        <v>4135</v>
      </c>
      <c r="AA22" s="55">
        <v>1122</v>
      </c>
      <c r="AB22" s="55">
        <v>1421</v>
      </c>
      <c r="AC22" s="60">
        <v>337</v>
      </c>
      <c r="AD22" s="55">
        <v>17265</v>
      </c>
      <c r="AE22" s="55">
        <v>1965</v>
      </c>
      <c r="AF22" s="55">
        <v>1066</v>
      </c>
      <c r="AG22" s="60">
        <v>138</v>
      </c>
      <c r="AH22" s="55">
        <v>3037</v>
      </c>
      <c r="AI22" s="60">
        <v>589</v>
      </c>
      <c r="AJ22" s="60">
        <v>83</v>
      </c>
      <c r="AK22" s="55">
        <v>6783</v>
      </c>
      <c r="AL22" s="60">
        <v>732</v>
      </c>
      <c r="AM22" s="55">
        <v>1993</v>
      </c>
      <c r="AN22" s="60">
        <v>210</v>
      </c>
      <c r="AO22" s="60">
        <v>91</v>
      </c>
      <c r="AP22" s="60">
        <v>14</v>
      </c>
      <c r="AQ22" s="60">
        <v>227</v>
      </c>
      <c r="AR22" s="60">
        <v>111</v>
      </c>
      <c r="AS22" s="60">
        <v>106</v>
      </c>
      <c r="AT22" s="60">
        <v>17</v>
      </c>
      <c r="AU22" s="60">
        <v>12</v>
      </c>
      <c r="AV22" s="60">
        <v>52</v>
      </c>
      <c r="AW22" s="60">
        <v>10</v>
      </c>
      <c r="AX22" s="60">
        <v>29</v>
      </c>
      <c r="AY22" s="55">
        <v>1685</v>
      </c>
      <c r="AZ22" s="60">
        <v>194</v>
      </c>
      <c r="BA22" s="60">
        <v>24</v>
      </c>
      <c r="BB22" s="60">
        <v>942</v>
      </c>
      <c r="BC22" s="60">
        <v>66</v>
      </c>
      <c r="BD22" s="60">
        <v>129</v>
      </c>
      <c r="BE22" s="60">
        <v>8</v>
      </c>
      <c r="BF22" s="60">
        <v>66</v>
      </c>
      <c r="BG22" s="60">
        <v>154</v>
      </c>
      <c r="BH22" s="60">
        <v>22</v>
      </c>
      <c r="BI22" s="60">
        <v>72</v>
      </c>
      <c r="BJ22" s="60">
        <v>4</v>
      </c>
      <c r="BK22" s="60">
        <v>4</v>
      </c>
      <c r="BL22" s="60">
        <v>0</v>
      </c>
      <c r="BM22" s="60">
        <v>0</v>
      </c>
      <c r="BN22" s="60">
        <v>0</v>
      </c>
      <c r="BO22" s="60">
        <v>179</v>
      </c>
      <c r="BP22" s="60">
        <v>60</v>
      </c>
      <c r="BQ22" s="60">
        <v>95</v>
      </c>
      <c r="BR22" s="60">
        <v>8</v>
      </c>
      <c r="BS22" s="60">
        <v>9</v>
      </c>
      <c r="BT22" s="60">
        <v>5</v>
      </c>
      <c r="BU22" s="60">
        <v>2</v>
      </c>
      <c r="BV22" s="60">
        <v>9</v>
      </c>
      <c r="BW22" s="60">
        <v>9</v>
      </c>
    </row>
    <row r="23" spans="1:75" x14ac:dyDescent="0.25">
      <c r="A23" s="53" t="str">
        <f t="shared" si="0"/>
        <v xml:space="preserve">BLANCO </v>
      </c>
      <c r="B23" s="53" t="str" cm="1">
        <f t="array" ref="B23:C23">_xlfn.TEXTSPLIT(D23,"County")</f>
        <v xml:space="preserve">Blanco </v>
      </c>
      <c r="C23" s="53" t="str">
        <v>, Texas</v>
      </c>
      <c r="D23" s="54" t="s">
        <v>2456</v>
      </c>
      <c r="E23" s="55">
        <v>11374</v>
      </c>
      <c r="F23" s="55">
        <v>10210</v>
      </c>
      <c r="G23" s="55">
        <v>9255</v>
      </c>
      <c r="H23" s="60">
        <v>72</v>
      </c>
      <c r="I23" s="60">
        <v>87</v>
      </c>
      <c r="J23" s="60">
        <v>44</v>
      </c>
      <c r="K23" s="60">
        <v>7</v>
      </c>
      <c r="L23" s="60">
        <v>745</v>
      </c>
      <c r="M23" s="55">
        <v>1164</v>
      </c>
      <c r="N23" s="55">
        <v>1144</v>
      </c>
      <c r="O23" s="60">
        <v>36</v>
      </c>
      <c r="P23" s="60">
        <v>202</v>
      </c>
      <c r="Q23" s="60">
        <v>37</v>
      </c>
      <c r="R23" s="60">
        <v>12</v>
      </c>
      <c r="S23" s="60">
        <v>825</v>
      </c>
      <c r="T23" s="60">
        <v>1</v>
      </c>
      <c r="U23" s="60">
        <v>0</v>
      </c>
      <c r="V23" s="60">
        <v>0</v>
      </c>
      <c r="W23" s="60">
        <v>8</v>
      </c>
      <c r="X23" s="60">
        <v>2</v>
      </c>
      <c r="Y23" s="60">
        <v>0</v>
      </c>
      <c r="Z23" s="60">
        <v>6</v>
      </c>
      <c r="AA23" s="60">
        <v>0</v>
      </c>
      <c r="AB23" s="60">
        <v>15</v>
      </c>
      <c r="AC23" s="60">
        <v>0</v>
      </c>
      <c r="AD23" s="60">
        <v>19</v>
      </c>
      <c r="AE23" s="60">
        <v>0</v>
      </c>
      <c r="AF23" s="60">
        <v>0</v>
      </c>
      <c r="AG23" s="60">
        <v>0</v>
      </c>
      <c r="AH23" s="60">
        <v>1</v>
      </c>
      <c r="AI23" s="60">
        <v>0</v>
      </c>
      <c r="AJ23" s="60">
        <v>0</v>
      </c>
      <c r="AK23" s="60">
        <v>14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3</v>
      </c>
      <c r="AR23" s="60">
        <v>1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60">
        <v>0</v>
      </c>
      <c r="AY23" s="60">
        <v>1</v>
      </c>
      <c r="AZ23" s="60">
        <v>0</v>
      </c>
      <c r="BA23" s="60">
        <v>0</v>
      </c>
      <c r="BB23" s="60">
        <v>0</v>
      </c>
      <c r="BC23" s="60">
        <v>1</v>
      </c>
      <c r="BD23" s="60">
        <v>0</v>
      </c>
      <c r="BE23" s="60">
        <v>0</v>
      </c>
      <c r="BF23" s="60">
        <v>0</v>
      </c>
      <c r="BG23" s="60">
        <v>0</v>
      </c>
      <c r="BH23" s="60">
        <v>0</v>
      </c>
      <c r="BI23" s="60">
        <v>0</v>
      </c>
      <c r="BJ23" s="60">
        <v>0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</row>
    <row r="24" spans="1:75" x14ac:dyDescent="0.25">
      <c r="A24" s="53" t="str">
        <f t="shared" si="0"/>
        <v xml:space="preserve">BORDEN </v>
      </c>
      <c r="B24" s="53" t="str" cm="1">
        <f t="array" ref="B24:C24">_xlfn.TEXTSPLIT(D24,"County")</f>
        <v xml:space="preserve">Borden </v>
      </c>
      <c r="C24" s="53" t="str">
        <v>, Texas</v>
      </c>
      <c r="D24" s="54" t="s">
        <v>2457</v>
      </c>
      <c r="E24" s="56">
        <v>631</v>
      </c>
      <c r="F24" s="60">
        <v>589</v>
      </c>
      <c r="G24" s="60">
        <v>576</v>
      </c>
      <c r="H24" s="60">
        <v>1</v>
      </c>
      <c r="I24" s="60">
        <v>1</v>
      </c>
      <c r="J24" s="60">
        <v>0</v>
      </c>
      <c r="K24" s="60">
        <v>0</v>
      </c>
      <c r="L24" s="60">
        <v>11</v>
      </c>
      <c r="M24" s="60">
        <v>42</v>
      </c>
      <c r="N24" s="60">
        <v>32</v>
      </c>
      <c r="O24" s="60">
        <v>2</v>
      </c>
      <c r="P24" s="60">
        <v>1</v>
      </c>
      <c r="Q24" s="60">
        <v>3</v>
      </c>
      <c r="R24" s="60">
        <v>0</v>
      </c>
      <c r="S24" s="60">
        <v>17</v>
      </c>
      <c r="T24" s="60">
        <v>3</v>
      </c>
      <c r="U24" s="60">
        <v>1</v>
      </c>
      <c r="V24" s="60">
        <v>0</v>
      </c>
      <c r="W24" s="60">
        <v>1</v>
      </c>
      <c r="X24" s="60">
        <v>0</v>
      </c>
      <c r="Y24" s="60">
        <v>0</v>
      </c>
      <c r="Z24" s="60">
        <v>0</v>
      </c>
      <c r="AA24" s="60">
        <v>3</v>
      </c>
      <c r="AB24" s="60">
        <v>1</v>
      </c>
      <c r="AC24" s="60">
        <v>0</v>
      </c>
      <c r="AD24" s="60">
        <v>8</v>
      </c>
      <c r="AE24" s="60">
        <v>0</v>
      </c>
      <c r="AF24" s="60">
        <v>0</v>
      </c>
      <c r="AG24" s="60">
        <v>2</v>
      </c>
      <c r="AH24" s="60">
        <v>2</v>
      </c>
      <c r="AI24" s="60">
        <v>2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2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2</v>
      </c>
      <c r="AZ24" s="60">
        <v>0</v>
      </c>
      <c r="BA24" s="60">
        <v>0</v>
      </c>
      <c r="BB24" s="60">
        <v>0</v>
      </c>
      <c r="BC24" s="60">
        <v>1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1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</row>
    <row r="25" spans="1:75" x14ac:dyDescent="0.25">
      <c r="A25" s="53" t="str">
        <f t="shared" si="0"/>
        <v xml:space="preserve">BOSQUE </v>
      </c>
      <c r="B25" s="53" t="str" cm="1">
        <f t="array" ref="B25:C25">_xlfn.TEXTSPLIT(D25,"County")</f>
        <v xml:space="preserve">Bosque </v>
      </c>
      <c r="C25" s="53" t="str">
        <v>, Texas</v>
      </c>
      <c r="D25" s="54" t="s">
        <v>2458</v>
      </c>
      <c r="E25" s="55">
        <v>18235</v>
      </c>
      <c r="F25" s="55">
        <v>16312</v>
      </c>
      <c r="G25" s="55">
        <v>14483</v>
      </c>
      <c r="H25" s="60">
        <v>279</v>
      </c>
      <c r="I25" s="60">
        <v>155</v>
      </c>
      <c r="J25" s="60">
        <v>80</v>
      </c>
      <c r="K25" s="60">
        <v>3</v>
      </c>
      <c r="L25" s="55">
        <v>1312</v>
      </c>
      <c r="M25" s="55">
        <v>1923</v>
      </c>
      <c r="N25" s="55">
        <v>1867</v>
      </c>
      <c r="O25" s="60">
        <v>158</v>
      </c>
      <c r="P25" s="60">
        <v>465</v>
      </c>
      <c r="Q25" s="60">
        <v>43</v>
      </c>
      <c r="R25" s="60">
        <v>1</v>
      </c>
      <c r="S25" s="55">
        <v>1146</v>
      </c>
      <c r="T25" s="60">
        <v>10</v>
      </c>
      <c r="U25" s="60">
        <v>5</v>
      </c>
      <c r="V25" s="60">
        <v>0</v>
      </c>
      <c r="W25" s="60">
        <v>19</v>
      </c>
      <c r="X25" s="60">
        <v>0</v>
      </c>
      <c r="Y25" s="60">
        <v>0</v>
      </c>
      <c r="Z25" s="60">
        <v>19</v>
      </c>
      <c r="AA25" s="60">
        <v>1</v>
      </c>
      <c r="AB25" s="60">
        <v>0</v>
      </c>
      <c r="AC25" s="60">
        <v>0</v>
      </c>
      <c r="AD25" s="60">
        <v>48</v>
      </c>
      <c r="AE25" s="60">
        <v>5</v>
      </c>
      <c r="AF25" s="60">
        <v>5</v>
      </c>
      <c r="AG25" s="60">
        <v>0</v>
      </c>
      <c r="AH25" s="60">
        <v>13</v>
      </c>
      <c r="AI25" s="60">
        <v>0</v>
      </c>
      <c r="AJ25" s="60">
        <v>1</v>
      </c>
      <c r="AK25" s="60">
        <v>17</v>
      </c>
      <c r="AL25" s="60">
        <v>2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3</v>
      </c>
      <c r="AT25" s="60">
        <v>0</v>
      </c>
      <c r="AU25" s="60">
        <v>2</v>
      </c>
      <c r="AV25" s="60">
        <v>0</v>
      </c>
      <c r="AW25" s="60">
        <v>0</v>
      </c>
      <c r="AX25" s="60">
        <v>0</v>
      </c>
      <c r="AY25" s="60">
        <v>6</v>
      </c>
      <c r="AZ25" s="60">
        <v>2</v>
      </c>
      <c r="BA25" s="60">
        <v>0</v>
      </c>
      <c r="BB25" s="60">
        <v>1</v>
      </c>
      <c r="BC25" s="60">
        <v>1</v>
      </c>
      <c r="BD25" s="60">
        <v>0</v>
      </c>
      <c r="BE25" s="60">
        <v>0</v>
      </c>
      <c r="BF25" s="60">
        <v>0</v>
      </c>
      <c r="BG25" s="60">
        <v>1</v>
      </c>
      <c r="BH25" s="60">
        <v>0</v>
      </c>
      <c r="BI25" s="60">
        <v>1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2</v>
      </c>
      <c r="BP25" s="60">
        <v>0</v>
      </c>
      <c r="BQ25" s="60">
        <v>2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</row>
    <row r="26" spans="1:75" x14ac:dyDescent="0.25">
      <c r="A26" s="53" t="str">
        <f t="shared" si="0"/>
        <v xml:space="preserve">BOWIE </v>
      </c>
      <c r="B26" s="53" t="str" cm="1">
        <f t="array" ref="B26:C26">_xlfn.TEXTSPLIT(D26,"County")</f>
        <v xml:space="preserve">Bowie </v>
      </c>
      <c r="C26" s="53" t="str">
        <v>, Texas</v>
      </c>
      <c r="D26" s="54" t="s">
        <v>2459</v>
      </c>
      <c r="E26" s="55">
        <v>92893</v>
      </c>
      <c r="F26" s="55">
        <v>86936</v>
      </c>
      <c r="G26" s="55">
        <v>57482</v>
      </c>
      <c r="H26" s="55">
        <v>23251</v>
      </c>
      <c r="I26" s="60">
        <v>754</v>
      </c>
      <c r="J26" s="55">
        <v>1094</v>
      </c>
      <c r="K26" s="60">
        <v>84</v>
      </c>
      <c r="L26" s="55">
        <v>4271</v>
      </c>
      <c r="M26" s="55">
        <v>5957</v>
      </c>
      <c r="N26" s="55">
        <v>5635</v>
      </c>
      <c r="O26" s="55">
        <v>1369</v>
      </c>
      <c r="P26" s="55">
        <v>1843</v>
      </c>
      <c r="Q26" s="60">
        <v>271</v>
      </c>
      <c r="R26" s="60">
        <v>38</v>
      </c>
      <c r="S26" s="55">
        <v>1709</v>
      </c>
      <c r="T26" s="60">
        <v>167</v>
      </c>
      <c r="U26" s="60">
        <v>50</v>
      </c>
      <c r="V26" s="60">
        <v>4</v>
      </c>
      <c r="W26" s="60">
        <v>145</v>
      </c>
      <c r="X26" s="60">
        <v>0</v>
      </c>
      <c r="Y26" s="60">
        <v>1</v>
      </c>
      <c r="Z26" s="60">
        <v>34</v>
      </c>
      <c r="AA26" s="60">
        <v>3</v>
      </c>
      <c r="AB26" s="60">
        <v>0</v>
      </c>
      <c r="AC26" s="60">
        <v>1</v>
      </c>
      <c r="AD26" s="60">
        <v>296</v>
      </c>
      <c r="AE26" s="60">
        <v>96</v>
      </c>
      <c r="AF26" s="60">
        <v>24</v>
      </c>
      <c r="AG26" s="60">
        <v>9</v>
      </c>
      <c r="AH26" s="60">
        <v>40</v>
      </c>
      <c r="AI26" s="60">
        <v>11</v>
      </c>
      <c r="AJ26" s="60">
        <v>4</v>
      </c>
      <c r="AK26" s="60">
        <v>73</v>
      </c>
      <c r="AL26" s="60">
        <v>13</v>
      </c>
      <c r="AM26" s="60">
        <v>7</v>
      </c>
      <c r="AN26" s="60">
        <v>0</v>
      </c>
      <c r="AO26" s="60">
        <v>9</v>
      </c>
      <c r="AP26" s="60">
        <v>0</v>
      </c>
      <c r="AQ26" s="60">
        <v>3</v>
      </c>
      <c r="AR26" s="60">
        <v>4</v>
      </c>
      <c r="AS26" s="60">
        <v>0</v>
      </c>
      <c r="AT26" s="60">
        <v>0</v>
      </c>
      <c r="AU26" s="60">
        <v>0</v>
      </c>
      <c r="AV26" s="60">
        <v>0</v>
      </c>
      <c r="AW26" s="60">
        <v>3</v>
      </c>
      <c r="AX26" s="60">
        <v>0</v>
      </c>
      <c r="AY26" s="60">
        <v>16</v>
      </c>
      <c r="AZ26" s="60">
        <v>0</v>
      </c>
      <c r="BA26" s="60">
        <v>0</v>
      </c>
      <c r="BB26" s="60">
        <v>6</v>
      </c>
      <c r="BC26" s="60">
        <v>2</v>
      </c>
      <c r="BD26" s="60">
        <v>0</v>
      </c>
      <c r="BE26" s="60">
        <v>0</v>
      </c>
      <c r="BF26" s="60">
        <v>1</v>
      </c>
      <c r="BG26" s="60">
        <v>0</v>
      </c>
      <c r="BH26" s="60">
        <v>0</v>
      </c>
      <c r="BI26" s="60">
        <v>6</v>
      </c>
      <c r="BJ26" s="60">
        <v>1</v>
      </c>
      <c r="BK26" s="60">
        <v>0</v>
      </c>
      <c r="BL26" s="60">
        <v>0</v>
      </c>
      <c r="BM26" s="60">
        <v>0</v>
      </c>
      <c r="BN26" s="60">
        <v>0</v>
      </c>
      <c r="BO26" s="60">
        <v>10</v>
      </c>
      <c r="BP26" s="60">
        <v>8</v>
      </c>
      <c r="BQ26" s="60">
        <v>0</v>
      </c>
      <c r="BR26" s="60">
        <v>0</v>
      </c>
      <c r="BS26" s="60">
        <v>0</v>
      </c>
      <c r="BT26" s="60">
        <v>2</v>
      </c>
      <c r="BU26" s="60">
        <v>0</v>
      </c>
      <c r="BV26" s="60">
        <v>0</v>
      </c>
      <c r="BW26" s="60">
        <v>0</v>
      </c>
    </row>
    <row r="27" spans="1:75" x14ac:dyDescent="0.25">
      <c r="A27" s="53" t="str">
        <f t="shared" si="0"/>
        <v xml:space="preserve">BRAZORIA </v>
      </c>
      <c r="B27" s="53" t="str" cm="1">
        <f t="array" ref="B27:C27">_xlfn.TEXTSPLIT(D27,"County")</f>
        <v xml:space="preserve">Brazoria </v>
      </c>
      <c r="C27" s="53" t="str">
        <v>, Texas</v>
      </c>
      <c r="D27" s="54" t="s">
        <v>2460</v>
      </c>
      <c r="E27" s="55">
        <v>372031</v>
      </c>
      <c r="F27" s="55">
        <v>316898</v>
      </c>
      <c r="G27" s="55">
        <v>190232</v>
      </c>
      <c r="H27" s="55">
        <v>55176</v>
      </c>
      <c r="I27" s="55">
        <v>2739</v>
      </c>
      <c r="J27" s="55">
        <v>26592</v>
      </c>
      <c r="K27" s="60">
        <v>183</v>
      </c>
      <c r="L27" s="55">
        <v>41976</v>
      </c>
      <c r="M27" s="55">
        <v>55133</v>
      </c>
      <c r="N27" s="55">
        <v>52957</v>
      </c>
      <c r="O27" s="55">
        <v>3135</v>
      </c>
      <c r="P27" s="55">
        <v>4637</v>
      </c>
      <c r="Q27" s="55">
        <v>2207</v>
      </c>
      <c r="R27" s="60">
        <v>106</v>
      </c>
      <c r="S27" s="55">
        <v>40160</v>
      </c>
      <c r="T27" s="60">
        <v>298</v>
      </c>
      <c r="U27" s="60">
        <v>319</v>
      </c>
      <c r="V27" s="60">
        <v>54</v>
      </c>
      <c r="W27" s="55">
        <v>1063</v>
      </c>
      <c r="X27" s="60">
        <v>53</v>
      </c>
      <c r="Y27" s="60">
        <v>2</v>
      </c>
      <c r="Z27" s="60">
        <v>601</v>
      </c>
      <c r="AA27" s="60">
        <v>100</v>
      </c>
      <c r="AB27" s="60">
        <v>191</v>
      </c>
      <c r="AC27" s="60">
        <v>31</v>
      </c>
      <c r="AD27" s="55">
        <v>1969</v>
      </c>
      <c r="AE27" s="60">
        <v>354</v>
      </c>
      <c r="AF27" s="60">
        <v>109</v>
      </c>
      <c r="AG27" s="60">
        <v>19</v>
      </c>
      <c r="AH27" s="60">
        <v>350</v>
      </c>
      <c r="AI27" s="60">
        <v>82</v>
      </c>
      <c r="AJ27" s="60">
        <v>0</v>
      </c>
      <c r="AK27" s="60">
        <v>748</v>
      </c>
      <c r="AL27" s="60">
        <v>60</v>
      </c>
      <c r="AM27" s="60">
        <v>179</v>
      </c>
      <c r="AN27" s="60">
        <v>13</v>
      </c>
      <c r="AO27" s="60">
        <v>7</v>
      </c>
      <c r="AP27" s="60">
        <v>0</v>
      </c>
      <c r="AQ27" s="60">
        <v>30</v>
      </c>
      <c r="AR27" s="60">
        <v>10</v>
      </c>
      <c r="AS27" s="60">
        <v>4</v>
      </c>
      <c r="AT27" s="60">
        <v>4</v>
      </c>
      <c r="AU27" s="60">
        <v>0</v>
      </c>
      <c r="AV27" s="60">
        <v>0</v>
      </c>
      <c r="AW27" s="60">
        <v>0</v>
      </c>
      <c r="AX27" s="60">
        <v>0</v>
      </c>
      <c r="AY27" s="60">
        <v>190</v>
      </c>
      <c r="AZ27" s="60">
        <v>23</v>
      </c>
      <c r="BA27" s="60">
        <v>9</v>
      </c>
      <c r="BB27" s="60">
        <v>111</v>
      </c>
      <c r="BC27" s="60">
        <v>3</v>
      </c>
      <c r="BD27" s="60">
        <v>13</v>
      </c>
      <c r="BE27" s="60">
        <v>2</v>
      </c>
      <c r="BF27" s="60">
        <v>3</v>
      </c>
      <c r="BG27" s="60">
        <v>13</v>
      </c>
      <c r="BH27" s="60">
        <v>0</v>
      </c>
      <c r="BI27" s="60">
        <v>5</v>
      </c>
      <c r="BJ27" s="60">
        <v>5</v>
      </c>
      <c r="BK27" s="60">
        <v>0</v>
      </c>
      <c r="BL27" s="60">
        <v>0</v>
      </c>
      <c r="BM27" s="60">
        <v>3</v>
      </c>
      <c r="BN27" s="60">
        <v>0</v>
      </c>
      <c r="BO27" s="60">
        <v>17</v>
      </c>
      <c r="BP27" s="60">
        <v>10</v>
      </c>
      <c r="BQ27" s="60">
        <v>6</v>
      </c>
      <c r="BR27" s="60">
        <v>1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</row>
    <row r="28" spans="1:75" x14ac:dyDescent="0.25">
      <c r="A28" s="53" t="str">
        <f t="shared" si="0"/>
        <v xml:space="preserve">BRAZOS </v>
      </c>
      <c r="B28" s="53" t="str" cm="1">
        <f t="array" ref="B28:C28">_xlfn.TEXTSPLIT(D28,"County")</f>
        <v xml:space="preserve">Brazos </v>
      </c>
      <c r="C28" s="53" t="str">
        <v>, Texas</v>
      </c>
      <c r="D28" s="54" t="s">
        <v>2461</v>
      </c>
      <c r="E28" s="55">
        <v>233849</v>
      </c>
      <c r="F28" s="55">
        <v>204686</v>
      </c>
      <c r="G28" s="55">
        <v>140206</v>
      </c>
      <c r="H28" s="55">
        <v>24341</v>
      </c>
      <c r="I28" s="55">
        <v>1618</v>
      </c>
      <c r="J28" s="55">
        <v>14763</v>
      </c>
      <c r="K28" s="60">
        <v>233</v>
      </c>
      <c r="L28" s="55">
        <v>23525</v>
      </c>
      <c r="M28" s="55">
        <v>29163</v>
      </c>
      <c r="N28" s="55">
        <v>28103</v>
      </c>
      <c r="O28" s="55">
        <v>1825</v>
      </c>
      <c r="P28" s="55">
        <v>2808</v>
      </c>
      <c r="Q28" s="55">
        <v>1705</v>
      </c>
      <c r="R28" s="60">
        <v>98</v>
      </c>
      <c r="S28" s="55">
        <v>20033</v>
      </c>
      <c r="T28" s="60">
        <v>137</v>
      </c>
      <c r="U28" s="60">
        <v>68</v>
      </c>
      <c r="V28" s="60">
        <v>25</v>
      </c>
      <c r="W28" s="55">
        <v>1019</v>
      </c>
      <c r="X28" s="60">
        <v>7</v>
      </c>
      <c r="Y28" s="60">
        <v>3</v>
      </c>
      <c r="Z28" s="60">
        <v>275</v>
      </c>
      <c r="AA28" s="60">
        <v>50</v>
      </c>
      <c r="AB28" s="60">
        <v>47</v>
      </c>
      <c r="AC28" s="60">
        <v>3</v>
      </c>
      <c r="AD28" s="60">
        <v>943</v>
      </c>
      <c r="AE28" s="60">
        <v>194</v>
      </c>
      <c r="AF28" s="60">
        <v>17</v>
      </c>
      <c r="AG28" s="60">
        <v>8</v>
      </c>
      <c r="AH28" s="60">
        <v>145</v>
      </c>
      <c r="AI28" s="60">
        <v>34</v>
      </c>
      <c r="AJ28" s="60">
        <v>8</v>
      </c>
      <c r="AK28" s="60">
        <v>402</v>
      </c>
      <c r="AL28" s="60">
        <v>27</v>
      </c>
      <c r="AM28" s="60">
        <v>77</v>
      </c>
      <c r="AN28" s="60">
        <v>1</v>
      </c>
      <c r="AO28" s="60">
        <v>5</v>
      </c>
      <c r="AP28" s="60">
        <v>0</v>
      </c>
      <c r="AQ28" s="60">
        <v>12</v>
      </c>
      <c r="AR28" s="60">
        <v>11</v>
      </c>
      <c r="AS28" s="60">
        <v>0</v>
      </c>
      <c r="AT28" s="60">
        <v>2</v>
      </c>
      <c r="AU28" s="60">
        <v>0</v>
      </c>
      <c r="AV28" s="60">
        <v>0</v>
      </c>
      <c r="AW28" s="60">
        <v>0</v>
      </c>
      <c r="AX28" s="60">
        <v>0</v>
      </c>
      <c r="AY28" s="60">
        <v>114</v>
      </c>
      <c r="AZ28" s="60">
        <v>15</v>
      </c>
      <c r="BA28" s="60">
        <v>15</v>
      </c>
      <c r="BB28" s="60">
        <v>56</v>
      </c>
      <c r="BC28" s="60">
        <v>2</v>
      </c>
      <c r="BD28" s="60">
        <v>10</v>
      </c>
      <c r="BE28" s="60">
        <v>0</v>
      </c>
      <c r="BF28" s="60">
        <v>0</v>
      </c>
      <c r="BG28" s="60">
        <v>9</v>
      </c>
      <c r="BH28" s="60">
        <v>1</v>
      </c>
      <c r="BI28" s="60">
        <v>6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3</v>
      </c>
      <c r="BP28" s="60">
        <v>0</v>
      </c>
      <c r="BQ28" s="60">
        <v>3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</row>
    <row r="29" spans="1:75" x14ac:dyDescent="0.25">
      <c r="A29" s="53" t="str">
        <f t="shared" si="0"/>
        <v xml:space="preserve">BREWSTER </v>
      </c>
      <c r="B29" s="53" t="str" cm="1">
        <f t="array" ref="B29:C29">_xlfn.TEXTSPLIT(D29,"County")</f>
        <v xml:space="preserve">Brewster </v>
      </c>
      <c r="C29" s="53" t="str">
        <v>, Texas</v>
      </c>
      <c r="D29" s="54" t="s">
        <v>2462</v>
      </c>
      <c r="E29" s="55">
        <v>9546</v>
      </c>
      <c r="F29" s="55">
        <v>7647</v>
      </c>
      <c r="G29" s="55">
        <v>6411</v>
      </c>
      <c r="H29" s="60">
        <v>198</v>
      </c>
      <c r="I29" s="60">
        <v>140</v>
      </c>
      <c r="J29" s="60">
        <v>94</v>
      </c>
      <c r="K29" s="60">
        <v>11</v>
      </c>
      <c r="L29" s="60">
        <v>793</v>
      </c>
      <c r="M29" s="55">
        <v>1899</v>
      </c>
      <c r="N29" s="55">
        <v>1796</v>
      </c>
      <c r="O29" s="60">
        <v>32</v>
      </c>
      <c r="P29" s="60">
        <v>152</v>
      </c>
      <c r="Q29" s="60">
        <v>29</v>
      </c>
      <c r="R29" s="60">
        <v>2</v>
      </c>
      <c r="S29" s="55">
        <v>1525</v>
      </c>
      <c r="T29" s="60">
        <v>19</v>
      </c>
      <c r="U29" s="60">
        <v>10</v>
      </c>
      <c r="V29" s="60">
        <v>0</v>
      </c>
      <c r="W29" s="60">
        <v>7</v>
      </c>
      <c r="X29" s="60">
        <v>4</v>
      </c>
      <c r="Y29" s="60">
        <v>0</v>
      </c>
      <c r="Z29" s="60">
        <v>12</v>
      </c>
      <c r="AA29" s="60">
        <v>0</v>
      </c>
      <c r="AB29" s="60">
        <v>4</v>
      </c>
      <c r="AC29" s="60">
        <v>0</v>
      </c>
      <c r="AD29" s="60">
        <v>95</v>
      </c>
      <c r="AE29" s="60">
        <v>7</v>
      </c>
      <c r="AF29" s="60">
        <v>1</v>
      </c>
      <c r="AG29" s="60">
        <v>1</v>
      </c>
      <c r="AH29" s="60">
        <v>0</v>
      </c>
      <c r="AI29" s="60">
        <v>11</v>
      </c>
      <c r="AJ29" s="60">
        <v>0</v>
      </c>
      <c r="AK29" s="60">
        <v>69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1</v>
      </c>
      <c r="AR29" s="60">
        <v>2</v>
      </c>
      <c r="AS29" s="60">
        <v>2</v>
      </c>
      <c r="AT29" s="60">
        <v>0</v>
      </c>
      <c r="AU29" s="60">
        <v>0</v>
      </c>
      <c r="AV29" s="60">
        <v>1</v>
      </c>
      <c r="AW29" s="60">
        <v>0</v>
      </c>
      <c r="AX29" s="60">
        <v>0</v>
      </c>
      <c r="AY29" s="60">
        <v>5</v>
      </c>
      <c r="AZ29" s="60">
        <v>1</v>
      </c>
      <c r="BA29" s="60">
        <v>0</v>
      </c>
      <c r="BB29" s="60">
        <v>0</v>
      </c>
      <c r="BC29" s="60">
        <v>0</v>
      </c>
      <c r="BD29" s="60">
        <v>0</v>
      </c>
      <c r="BE29" s="60">
        <v>2</v>
      </c>
      <c r="BF29" s="60">
        <v>0</v>
      </c>
      <c r="BG29" s="60">
        <v>1</v>
      </c>
      <c r="BH29" s="60">
        <v>0</v>
      </c>
      <c r="BI29" s="60">
        <v>0</v>
      </c>
      <c r="BJ29" s="60">
        <v>1</v>
      </c>
      <c r="BK29" s="60">
        <v>0</v>
      </c>
      <c r="BL29" s="60">
        <v>0</v>
      </c>
      <c r="BM29" s="60">
        <v>0</v>
      </c>
      <c r="BN29" s="60">
        <v>0</v>
      </c>
      <c r="BO29" s="60">
        <v>3</v>
      </c>
      <c r="BP29" s="60">
        <v>0</v>
      </c>
      <c r="BQ29" s="60">
        <v>3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</row>
    <row r="30" spans="1:75" x14ac:dyDescent="0.25">
      <c r="A30" s="53" t="str">
        <f t="shared" si="0"/>
        <v xml:space="preserve">BRISCOE </v>
      </c>
      <c r="B30" s="53" t="str" cm="1">
        <f t="array" ref="B30:C30">_xlfn.TEXTSPLIT(D30,"County")</f>
        <v xml:space="preserve">Briscoe </v>
      </c>
      <c r="C30" s="53" t="str">
        <v>, Texas</v>
      </c>
      <c r="D30" s="54" t="s">
        <v>2463</v>
      </c>
      <c r="E30" s="55">
        <v>1435</v>
      </c>
      <c r="F30" s="55">
        <v>1341</v>
      </c>
      <c r="G30" s="55">
        <v>1175</v>
      </c>
      <c r="H30" s="60">
        <v>18</v>
      </c>
      <c r="I30" s="60">
        <v>7</v>
      </c>
      <c r="J30" s="60">
        <v>0</v>
      </c>
      <c r="K30" s="60">
        <v>0</v>
      </c>
      <c r="L30" s="60">
        <v>141</v>
      </c>
      <c r="M30" s="60">
        <v>94</v>
      </c>
      <c r="N30" s="60">
        <v>81</v>
      </c>
      <c r="O30" s="60">
        <v>2</v>
      </c>
      <c r="P30" s="60">
        <v>26</v>
      </c>
      <c r="Q30" s="60">
        <v>1</v>
      </c>
      <c r="R30" s="60">
        <v>0</v>
      </c>
      <c r="S30" s="60">
        <v>48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1</v>
      </c>
      <c r="AA30" s="60">
        <v>0</v>
      </c>
      <c r="AB30" s="60">
        <v>3</v>
      </c>
      <c r="AC30" s="60">
        <v>0</v>
      </c>
      <c r="AD30" s="60">
        <v>8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3</v>
      </c>
      <c r="AN30" s="60">
        <v>0</v>
      </c>
      <c r="AO30" s="60">
        <v>0</v>
      </c>
      <c r="AP30" s="60">
        <v>0</v>
      </c>
      <c r="AQ30" s="60">
        <v>2</v>
      </c>
      <c r="AR30" s="60">
        <v>0</v>
      </c>
      <c r="AS30" s="60">
        <v>3</v>
      </c>
      <c r="AT30" s="60">
        <v>0</v>
      </c>
      <c r="AU30" s="60">
        <v>0</v>
      </c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0">
        <v>0</v>
      </c>
      <c r="BI30" s="60">
        <v>0</v>
      </c>
      <c r="BJ30" s="60">
        <v>0</v>
      </c>
      <c r="BK30" s="60">
        <v>0</v>
      </c>
      <c r="BL30" s="60">
        <v>0</v>
      </c>
      <c r="BM30" s="60">
        <v>0</v>
      </c>
      <c r="BN30" s="60">
        <v>0</v>
      </c>
      <c r="BO30" s="60">
        <v>3</v>
      </c>
      <c r="BP30" s="60">
        <v>0</v>
      </c>
      <c r="BQ30" s="60">
        <v>1</v>
      </c>
      <c r="BR30" s="60">
        <v>2</v>
      </c>
      <c r="BS30" s="60">
        <v>0</v>
      </c>
      <c r="BT30" s="60">
        <v>0</v>
      </c>
      <c r="BU30" s="60">
        <v>0</v>
      </c>
      <c r="BV30" s="60">
        <v>2</v>
      </c>
      <c r="BW30" s="60">
        <v>2</v>
      </c>
    </row>
    <row r="31" spans="1:75" x14ac:dyDescent="0.25">
      <c r="A31" s="53" t="str">
        <f t="shared" si="0"/>
        <v xml:space="preserve">BROOKS </v>
      </c>
      <c r="B31" s="53" t="str" cm="1">
        <f t="array" ref="B31:C31">_xlfn.TEXTSPLIT(D31,"County")</f>
        <v xml:space="preserve">Brooks </v>
      </c>
      <c r="C31" s="53" t="str">
        <v>, Texas</v>
      </c>
      <c r="D31" s="54" t="s">
        <v>2464</v>
      </c>
      <c r="E31" s="55">
        <v>7076</v>
      </c>
      <c r="F31" s="55">
        <v>3761</v>
      </c>
      <c r="G31" s="55">
        <v>2914</v>
      </c>
      <c r="H31" s="60">
        <v>25</v>
      </c>
      <c r="I31" s="60">
        <v>22</v>
      </c>
      <c r="J31" s="60">
        <v>29</v>
      </c>
      <c r="K31" s="60">
        <v>1</v>
      </c>
      <c r="L31" s="60">
        <v>770</v>
      </c>
      <c r="M31" s="55">
        <v>3315</v>
      </c>
      <c r="N31" s="55">
        <v>3281</v>
      </c>
      <c r="O31" s="60">
        <v>2</v>
      </c>
      <c r="P31" s="60">
        <v>27</v>
      </c>
      <c r="Q31" s="60">
        <v>0</v>
      </c>
      <c r="R31" s="60">
        <v>4</v>
      </c>
      <c r="S31" s="55">
        <v>3233</v>
      </c>
      <c r="T31" s="60">
        <v>6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8</v>
      </c>
      <c r="AA31" s="60">
        <v>0</v>
      </c>
      <c r="AB31" s="60">
        <v>1</v>
      </c>
      <c r="AC31" s="60">
        <v>0</v>
      </c>
      <c r="AD31" s="60">
        <v>30</v>
      </c>
      <c r="AE31" s="60">
        <v>4</v>
      </c>
      <c r="AF31" s="60">
        <v>2</v>
      </c>
      <c r="AG31" s="60">
        <v>0</v>
      </c>
      <c r="AH31" s="60">
        <v>5</v>
      </c>
      <c r="AI31" s="60">
        <v>0</v>
      </c>
      <c r="AJ31" s="60">
        <v>0</v>
      </c>
      <c r="AK31" s="60">
        <v>5</v>
      </c>
      <c r="AL31" s="60">
        <v>0</v>
      </c>
      <c r="AM31" s="60">
        <v>11</v>
      </c>
      <c r="AN31" s="60">
        <v>1</v>
      </c>
      <c r="AO31" s="60">
        <v>0</v>
      </c>
      <c r="AP31" s="60">
        <v>0</v>
      </c>
      <c r="AQ31" s="60">
        <v>1</v>
      </c>
      <c r="AR31" s="60">
        <v>0</v>
      </c>
      <c r="AS31" s="60">
        <v>0</v>
      </c>
      <c r="AT31" s="60">
        <v>0</v>
      </c>
      <c r="AU31" s="60">
        <v>0</v>
      </c>
      <c r="AV31" s="60">
        <v>1</v>
      </c>
      <c r="AW31" s="60">
        <v>0</v>
      </c>
      <c r="AX31" s="60">
        <v>0</v>
      </c>
      <c r="AY31" s="60">
        <v>2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1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1</v>
      </c>
      <c r="BO31" s="60">
        <v>2</v>
      </c>
      <c r="BP31" s="60">
        <v>2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</row>
    <row r="32" spans="1:75" x14ac:dyDescent="0.25">
      <c r="A32" s="53" t="str">
        <f t="shared" si="0"/>
        <v xml:space="preserve">BROWN </v>
      </c>
      <c r="B32" s="53" t="str" cm="1">
        <f t="array" ref="B32:C32">_xlfn.TEXTSPLIT(D32,"County")</f>
        <v xml:space="preserve">Brown </v>
      </c>
      <c r="C32" s="53" t="str">
        <v>, Texas</v>
      </c>
      <c r="D32" s="54" t="s">
        <v>2465</v>
      </c>
      <c r="E32" s="55">
        <v>38095</v>
      </c>
      <c r="F32" s="55">
        <v>34122</v>
      </c>
      <c r="G32" s="55">
        <v>29326</v>
      </c>
      <c r="H32" s="55">
        <v>1462</v>
      </c>
      <c r="I32" s="60">
        <v>232</v>
      </c>
      <c r="J32" s="60">
        <v>274</v>
      </c>
      <c r="K32" s="60">
        <v>27</v>
      </c>
      <c r="L32" s="55">
        <v>2801</v>
      </c>
      <c r="M32" s="55">
        <v>3973</v>
      </c>
      <c r="N32" s="55">
        <v>3810</v>
      </c>
      <c r="O32" s="60">
        <v>311</v>
      </c>
      <c r="P32" s="60">
        <v>702</v>
      </c>
      <c r="Q32" s="60">
        <v>64</v>
      </c>
      <c r="R32" s="60">
        <v>13</v>
      </c>
      <c r="S32" s="55">
        <v>2631</v>
      </c>
      <c r="T32" s="60">
        <v>23</v>
      </c>
      <c r="U32" s="60">
        <v>0</v>
      </c>
      <c r="V32" s="60">
        <v>0</v>
      </c>
      <c r="W32" s="60">
        <v>12</v>
      </c>
      <c r="X32" s="60">
        <v>2</v>
      </c>
      <c r="Y32" s="60">
        <v>3</v>
      </c>
      <c r="Z32" s="60">
        <v>38</v>
      </c>
      <c r="AA32" s="60">
        <v>7</v>
      </c>
      <c r="AB32" s="60">
        <v>0</v>
      </c>
      <c r="AC32" s="60">
        <v>4</v>
      </c>
      <c r="AD32" s="60">
        <v>157</v>
      </c>
      <c r="AE32" s="60">
        <v>32</v>
      </c>
      <c r="AF32" s="60">
        <v>3</v>
      </c>
      <c r="AG32" s="60">
        <v>6</v>
      </c>
      <c r="AH32" s="60">
        <v>21</v>
      </c>
      <c r="AI32" s="60">
        <v>8</v>
      </c>
      <c r="AJ32" s="60">
        <v>11</v>
      </c>
      <c r="AK32" s="60">
        <v>55</v>
      </c>
      <c r="AL32" s="60">
        <v>2</v>
      </c>
      <c r="AM32" s="60">
        <v>11</v>
      </c>
      <c r="AN32" s="60">
        <v>0</v>
      </c>
      <c r="AO32" s="60">
        <v>5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3</v>
      </c>
      <c r="AV32" s="60">
        <v>0</v>
      </c>
      <c r="AW32" s="60">
        <v>0</v>
      </c>
      <c r="AX32" s="60">
        <v>0</v>
      </c>
      <c r="AY32" s="60">
        <v>4</v>
      </c>
      <c r="AZ32" s="60">
        <v>0</v>
      </c>
      <c r="BA32" s="60">
        <v>0</v>
      </c>
      <c r="BB32" s="60">
        <v>0</v>
      </c>
      <c r="BC32" s="60">
        <v>3</v>
      </c>
      <c r="BD32" s="60">
        <v>0</v>
      </c>
      <c r="BE32" s="60">
        <v>1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2</v>
      </c>
      <c r="BP32" s="60">
        <v>0</v>
      </c>
      <c r="BQ32" s="60">
        <v>0</v>
      </c>
      <c r="BR32" s="60">
        <v>2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</row>
    <row r="33" spans="1:75" x14ac:dyDescent="0.25">
      <c r="A33" s="53" t="str">
        <f t="shared" si="0"/>
        <v xml:space="preserve">BURLESON </v>
      </c>
      <c r="B33" s="53" t="str" cm="1">
        <f t="array" ref="B33:C33">_xlfn.TEXTSPLIT(D33,"County")</f>
        <v xml:space="preserve">Burleson </v>
      </c>
      <c r="C33" s="53" t="str">
        <v>, Texas</v>
      </c>
      <c r="D33" s="54" t="s">
        <v>2466</v>
      </c>
      <c r="E33" s="55">
        <v>17642</v>
      </c>
      <c r="F33" s="55">
        <v>15573</v>
      </c>
      <c r="G33" s="55">
        <v>12152</v>
      </c>
      <c r="H33" s="55">
        <v>1908</v>
      </c>
      <c r="I33" s="60">
        <v>138</v>
      </c>
      <c r="J33" s="60">
        <v>71</v>
      </c>
      <c r="K33" s="60">
        <v>0</v>
      </c>
      <c r="L33" s="55">
        <v>1304</v>
      </c>
      <c r="M33" s="55">
        <v>2069</v>
      </c>
      <c r="N33" s="55">
        <v>1955</v>
      </c>
      <c r="O33" s="60">
        <v>134</v>
      </c>
      <c r="P33" s="60">
        <v>294</v>
      </c>
      <c r="Q33" s="60">
        <v>18</v>
      </c>
      <c r="R33" s="60">
        <v>6</v>
      </c>
      <c r="S33" s="55">
        <v>1433</v>
      </c>
      <c r="T33" s="60">
        <v>5</v>
      </c>
      <c r="U33" s="60">
        <v>0</v>
      </c>
      <c r="V33" s="60">
        <v>6</v>
      </c>
      <c r="W33" s="60">
        <v>35</v>
      </c>
      <c r="X33" s="60">
        <v>0</v>
      </c>
      <c r="Y33" s="60">
        <v>0</v>
      </c>
      <c r="Z33" s="60">
        <v>7</v>
      </c>
      <c r="AA33" s="60">
        <v>10</v>
      </c>
      <c r="AB33" s="60">
        <v>3</v>
      </c>
      <c r="AC33" s="60">
        <v>4</v>
      </c>
      <c r="AD33" s="60">
        <v>107</v>
      </c>
      <c r="AE33" s="60">
        <v>29</v>
      </c>
      <c r="AF33" s="60">
        <v>0</v>
      </c>
      <c r="AG33" s="60">
        <v>0</v>
      </c>
      <c r="AH33" s="60">
        <v>10</v>
      </c>
      <c r="AI33" s="60">
        <v>1</v>
      </c>
      <c r="AJ33" s="60">
        <v>2</v>
      </c>
      <c r="AK33" s="60">
        <v>46</v>
      </c>
      <c r="AL33" s="60">
        <v>3</v>
      </c>
      <c r="AM33" s="60">
        <v>4</v>
      </c>
      <c r="AN33" s="60">
        <v>0</v>
      </c>
      <c r="AO33" s="60">
        <v>0</v>
      </c>
      <c r="AP33" s="60">
        <v>0</v>
      </c>
      <c r="AQ33" s="60">
        <v>5</v>
      </c>
      <c r="AR33" s="60">
        <v>4</v>
      </c>
      <c r="AS33" s="60">
        <v>0</v>
      </c>
      <c r="AT33" s="60">
        <v>2</v>
      </c>
      <c r="AU33" s="60">
        <v>0</v>
      </c>
      <c r="AV33" s="60">
        <v>1</v>
      </c>
      <c r="AW33" s="60">
        <v>0</v>
      </c>
      <c r="AX33" s="60">
        <v>0</v>
      </c>
      <c r="AY33" s="60">
        <v>7</v>
      </c>
      <c r="AZ33" s="60">
        <v>2</v>
      </c>
      <c r="BA33" s="60">
        <v>0</v>
      </c>
      <c r="BB33" s="60">
        <v>4</v>
      </c>
      <c r="BC33" s="60">
        <v>1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</row>
    <row r="34" spans="1:75" x14ac:dyDescent="0.25">
      <c r="A34" s="53" t="str">
        <f t="shared" si="0"/>
        <v xml:space="preserve">BURNET </v>
      </c>
      <c r="B34" s="53" t="str" cm="1">
        <f t="array" ref="B34:C34">_xlfn.TEXTSPLIT(D34,"County")</f>
        <v xml:space="preserve">Burnet </v>
      </c>
      <c r="C34" s="53" t="str">
        <v>, Texas</v>
      </c>
      <c r="D34" s="54" t="s">
        <v>2467</v>
      </c>
      <c r="E34" s="55">
        <v>49130</v>
      </c>
      <c r="F34" s="55">
        <v>43572</v>
      </c>
      <c r="G34" s="55">
        <v>37845</v>
      </c>
      <c r="H34" s="60">
        <v>643</v>
      </c>
      <c r="I34" s="60">
        <v>373</v>
      </c>
      <c r="J34" s="60">
        <v>428</v>
      </c>
      <c r="K34" s="60">
        <v>15</v>
      </c>
      <c r="L34" s="55">
        <v>4268</v>
      </c>
      <c r="M34" s="55">
        <v>5558</v>
      </c>
      <c r="N34" s="55">
        <v>5380</v>
      </c>
      <c r="O34" s="60">
        <v>239</v>
      </c>
      <c r="P34" s="55">
        <v>1076</v>
      </c>
      <c r="Q34" s="60">
        <v>132</v>
      </c>
      <c r="R34" s="60">
        <v>5</v>
      </c>
      <c r="S34" s="55">
        <v>3791</v>
      </c>
      <c r="T34" s="60">
        <v>13</v>
      </c>
      <c r="U34" s="60">
        <v>7</v>
      </c>
      <c r="V34" s="60">
        <v>0</v>
      </c>
      <c r="W34" s="60">
        <v>39</v>
      </c>
      <c r="X34" s="60">
        <v>0</v>
      </c>
      <c r="Y34" s="60">
        <v>0</v>
      </c>
      <c r="Z34" s="60">
        <v>52</v>
      </c>
      <c r="AA34" s="60">
        <v>4</v>
      </c>
      <c r="AB34" s="60">
        <v>11</v>
      </c>
      <c r="AC34" s="60">
        <v>11</v>
      </c>
      <c r="AD34" s="60">
        <v>165</v>
      </c>
      <c r="AE34" s="60">
        <v>33</v>
      </c>
      <c r="AF34" s="60">
        <v>10</v>
      </c>
      <c r="AG34" s="60">
        <v>3</v>
      </c>
      <c r="AH34" s="60">
        <v>6</v>
      </c>
      <c r="AI34" s="60">
        <v>4</v>
      </c>
      <c r="AJ34" s="60">
        <v>0</v>
      </c>
      <c r="AK34" s="60">
        <v>87</v>
      </c>
      <c r="AL34" s="60">
        <v>16</v>
      </c>
      <c r="AM34" s="60">
        <v>1</v>
      </c>
      <c r="AN34" s="60">
        <v>0</v>
      </c>
      <c r="AO34" s="60">
        <v>1</v>
      </c>
      <c r="AP34" s="60">
        <v>0</v>
      </c>
      <c r="AQ34" s="60">
        <v>0</v>
      </c>
      <c r="AR34" s="60">
        <v>0</v>
      </c>
      <c r="AS34" s="60">
        <v>4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12</v>
      </c>
      <c r="AZ34" s="60">
        <v>9</v>
      </c>
      <c r="BA34" s="60">
        <v>0</v>
      </c>
      <c r="BB34" s="60">
        <v>2</v>
      </c>
      <c r="BC34" s="60">
        <v>1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60">
        <v>0</v>
      </c>
      <c r="BO34" s="60">
        <v>1</v>
      </c>
      <c r="BP34" s="60">
        <v>1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</row>
    <row r="35" spans="1:75" x14ac:dyDescent="0.25">
      <c r="A35" s="53" t="str">
        <f t="shared" si="0"/>
        <v xml:space="preserve">CALDWELL </v>
      </c>
      <c r="B35" s="53" t="str" cm="1">
        <f t="array" ref="B35:C35">_xlfn.TEXTSPLIT(D35,"County")</f>
        <v xml:space="preserve">Caldwell </v>
      </c>
      <c r="C35" s="53" t="str">
        <v>, Texas</v>
      </c>
      <c r="D35" s="54" t="s">
        <v>2468</v>
      </c>
      <c r="E35" s="55">
        <v>45883</v>
      </c>
      <c r="F35" s="55">
        <v>36545</v>
      </c>
      <c r="G35" s="55">
        <v>23633</v>
      </c>
      <c r="H35" s="55">
        <v>2440</v>
      </c>
      <c r="I35" s="60">
        <v>499</v>
      </c>
      <c r="J35" s="60">
        <v>238</v>
      </c>
      <c r="K35" s="60">
        <v>27</v>
      </c>
      <c r="L35" s="55">
        <v>9708</v>
      </c>
      <c r="M35" s="55">
        <v>9338</v>
      </c>
      <c r="N35" s="55">
        <v>9078</v>
      </c>
      <c r="O35" s="60">
        <v>305</v>
      </c>
      <c r="P35" s="60">
        <v>549</v>
      </c>
      <c r="Q35" s="60">
        <v>109</v>
      </c>
      <c r="R35" s="60">
        <v>30</v>
      </c>
      <c r="S35" s="55">
        <v>7884</v>
      </c>
      <c r="T35" s="60">
        <v>15</v>
      </c>
      <c r="U35" s="60">
        <v>3</v>
      </c>
      <c r="V35" s="60">
        <v>7</v>
      </c>
      <c r="W35" s="60">
        <v>58</v>
      </c>
      <c r="X35" s="60">
        <v>0</v>
      </c>
      <c r="Y35" s="60">
        <v>0</v>
      </c>
      <c r="Z35" s="60">
        <v>72</v>
      </c>
      <c r="AA35" s="60">
        <v>5</v>
      </c>
      <c r="AB35" s="60">
        <v>33</v>
      </c>
      <c r="AC35" s="60">
        <v>8</v>
      </c>
      <c r="AD35" s="60">
        <v>215</v>
      </c>
      <c r="AE35" s="60">
        <v>19</v>
      </c>
      <c r="AF35" s="60">
        <v>0</v>
      </c>
      <c r="AG35" s="60">
        <v>1</v>
      </c>
      <c r="AH35" s="60">
        <v>47</v>
      </c>
      <c r="AI35" s="60">
        <v>3</v>
      </c>
      <c r="AJ35" s="60">
        <v>1</v>
      </c>
      <c r="AK35" s="60">
        <v>108</v>
      </c>
      <c r="AL35" s="60">
        <v>4</v>
      </c>
      <c r="AM35" s="60">
        <v>24</v>
      </c>
      <c r="AN35" s="60">
        <v>3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3</v>
      </c>
      <c r="AV35" s="60">
        <v>0</v>
      </c>
      <c r="AW35" s="60">
        <v>0</v>
      </c>
      <c r="AX35" s="60">
        <v>2</v>
      </c>
      <c r="AY35" s="60">
        <v>34</v>
      </c>
      <c r="AZ35" s="60">
        <v>5</v>
      </c>
      <c r="BA35" s="60">
        <v>0</v>
      </c>
      <c r="BB35" s="60">
        <v>17</v>
      </c>
      <c r="BC35" s="60">
        <v>2</v>
      </c>
      <c r="BD35" s="60">
        <v>4</v>
      </c>
      <c r="BE35" s="60">
        <v>0</v>
      </c>
      <c r="BF35" s="60">
        <v>0</v>
      </c>
      <c r="BG35" s="60">
        <v>3</v>
      </c>
      <c r="BH35" s="60">
        <v>0</v>
      </c>
      <c r="BI35" s="60">
        <v>3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11</v>
      </c>
      <c r="BP35" s="60">
        <v>0</v>
      </c>
      <c r="BQ35" s="60">
        <v>1</v>
      </c>
      <c r="BR35" s="60">
        <v>8</v>
      </c>
      <c r="BS35" s="60">
        <v>0</v>
      </c>
      <c r="BT35" s="60">
        <v>2</v>
      </c>
      <c r="BU35" s="60">
        <v>0</v>
      </c>
      <c r="BV35" s="60">
        <v>0</v>
      </c>
      <c r="BW35" s="60">
        <v>0</v>
      </c>
    </row>
    <row r="36" spans="1:75" x14ac:dyDescent="0.25">
      <c r="A36" s="53" t="str">
        <f t="shared" si="0"/>
        <v xml:space="preserve">CALHOUN </v>
      </c>
      <c r="B36" s="53" t="str" cm="1">
        <f t="array" ref="B36:C36">_xlfn.TEXTSPLIT(D36,"County")</f>
        <v xml:space="preserve">Calhoun </v>
      </c>
      <c r="C36" s="53" t="str">
        <v>, Texas</v>
      </c>
      <c r="D36" s="54" t="s">
        <v>2469</v>
      </c>
      <c r="E36" s="55">
        <v>20106</v>
      </c>
      <c r="F36" s="55">
        <v>15452</v>
      </c>
      <c r="G36" s="55">
        <v>11356</v>
      </c>
      <c r="H36" s="60">
        <v>426</v>
      </c>
      <c r="I36" s="60">
        <v>116</v>
      </c>
      <c r="J36" s="55">
        <v>1115</v>
      </c>
      <c r="K36" s="60">
        <v>4</v>
      </c>
      <c r="L36" s="55">
        <v>2435</v>
      </c>
      <c r="M36" s="55">
        <v>4654</v>
      </c>
      <c r="N36" s="55">
        <v>4601</v>
      </c>
      <c r="O36" s="60">
        <v>53</v>
      </c>
      <c r="P36" s="60">
        <v>177</v>
      </c>
      <c r="Q36" s="60">
        <v>34</v>
      </c>
      <c r="R36" s="60">
        <v>6</v>
      </c>
      <c r="S36" s="55">
        <v>4260</v>
      </c>
      <c r="T36" s="60">
        <v>1</v>
      </c>
      <c r="U36" s="60">
        <v>0</v>
      </c>
      <c r="V36" s="60">
        <v>1</v>
      </c>
      <c r="W36" s="60">
        <v>28</v>
      </c>
      <c r="X36" s="60">
        <v>0</v>
      </c>
      <c r="Y36" s="60">
        <v>1</v>
      </c>
      <c r="Z36" s="60">
        <v>31</v>
      </c>
      <c r="AA36" s="60">
        <v>7</v>
      </c>
      <c r="AB36" s="60">
        <v>2</v>
      </c>
      <c r="AC36" s="60">
        <v>0</v>
      </c>
      <c r="AD36" s="60">
        <v>52</v>
      </c>
      <c r="AE36" s="60">
        <v>8</v>
      </c>
      <c r="AF36" s="60">
        <v>2</v>
      </c>
      <c r="AG36" s="60">
        <v>0</v>
      </c>
      <c r="AH36" s="60">
        <v>14</v>
      </c>
      <c r="AI36" s="60">
        <v>0</v>
      </c>
      <c r="AJ36" s="60">
        <v>2</v>
      </c>
      <c r="AK36" s="60">
        <v>17</v>
      </c>
      <c r="AL36" s="60">
        <v>5</v>
      </c>
      <c r="AM36" s="60">
        <v>4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1</v>
      </c>
      <c r="AZ36" s="60">
        <v>0</v>
      </c>
      <c r="BA36" s="60">
        <v>1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</row>
    <row r="37" spans="1:75" x14ac:dyDescent="0.25">
      <c r="A37" s="53" t="str">
        <f t="shared" si="0"/>
        <v xml:space="preserve">CALLAHAN </v>
      </c>
      <c r="B37" s="53" t="str" cm="1">
        <f t="array" ref="B37:C37">_xlfn.TEXTSPLIT(D37,"County")</f>
        <v xml:space="preserve">Callahan </v>
      </c>
      <c r="C37" s="53" t="str">
        <v>, Texas</v>
      </c>
      <c r="D37" s="54" t="s">
        <v>2470</v>
      </c>
      <c r="E37" s="55">
        <v>13708</v>
      </c>
      <c r="F37" s="55">
        <v>12779</v>
      </c>
      <c r="G37" s="55">
        <v>12154</v>
      </c>
      <c r="H37" s="60">
        <v>133</v>
      </c>
      <c r="I37" s="60">
        <v>80</v>
      </c>
      <c r="J37" s="60">
        <v>53</v>
      </c>
      <c r="K37" s="60">
        <v>7</v>
      </c>
      <c r="L37" s="60">
        <v>352</v>
      </c>
      <c r="M37" s="60">
        <v>929</v>
      </c>
      <c r="N37" s="60">
        <v>888</v>
      </c>
      <c r="O37" s="60">
        <v>114</v>
      </c>
      <c r="P37" s="60">
        <v>302</v>
      </c>
      <c r="Q37" s="60">
        <v>35</v>
      </c>
      <c r="R37" s="60">
        <v>6</v>
      </c>
      <c r="S37" s="60">
        <v>419</v>
      </c>
      <c r="T37" s="60">
        <v>4</v>
      </c>
      <c r="U37" s="60">
        <v>0</v>
      </c>
      <c r="V37" s="60">
        <v>2</v>
      </c>
      <c r="W37" s="60">
        <v>1</v>
      </c>
      <c r="X37" s="60">
        <v>0</v>
      </c>
      <c r="Y37" s="60">
        <v>0</v>
      </c>
      <c r="Z37" s="60">
        <v>4</v>
      </c>
      <c r="AA37" s="60">
        <v>1</v>
      </c>
      <c r="AB37" s="60">
        <v>0</v>
      </c>
      <c r="AC37" s="60">
        <v>0</v>
      </c>
      <c r="AD37" s="60">
        <v>34</v>
      </c>
      <c r="AE37" s="60">
        <v>0</v>
      </c>
      <c r="AF37" s="60">
        <v>6</v>
      </c>
      <c r="AG37" s="60">
        <v>0</v>
      </c>
      <c r="AH37" s="60">
        <v>4</v>
      </c>
      <c r="AI37" s="60">
        <v>2</v>
      </c>
      <c r="AJ37" s="60">
        <v>3</v>
      </c>
      <c r="AK37" s="60">
        <v>11</v>
      </c>
      <c r="AL37" s="60">
        <v>3</v>
      </c>
      <c r="AM37" s="60">
        <v>2</v>
      </c>
      <c r="AN37" s="60">
        <v>0</v>
      </c>
      <c r="AO37" s="60">
        <v>0</v>
      </c>
      <c r="AP37" s="60">
        <v>0</v>
      </c>
      <c r="AQ37" s="60">
        <v>0</v>
      </c>
      <c r="AR37" s="60">
        <v>2</v>
      </c>
      <c r="AS37" s="60">
        <v>0</v>
      </c>
      <c r="AT37" s="60">
        <v>0</v>
      </c>
      <c r="AU37" s="60">
        <v>1</v>
      </c>
      <c r="AV37" s="60">
        <v>0</v>
      </c>
      <c r="AW37" s="60">
        <v>0</v>
      </c>
      <c r="AX37" s="60">
        <v>0</v>
      </c>
      <c r="AY37" s="60">
        <v>7</v>
      </c>
      <c r="AZ37" s="60">
        <v>0</v>
      </c>
      <c r="BA37" s="60">
        <v>0</v>
      </c>
      <c r="BB37" s="60">
        <v>2</v>
      </c>
      <c r="BC37" s="60">
        <v>0</v>
      </c>
      <c r="BD37" s="60">
        <v>0</v>
      </c>
      <c r="BE37" s="60">
        <v>1</v>
      </c>
      <c r="BF37" s="60">
        <v>0</v>
      </c>
      <c r="BG37" s="60">
        <v>3</v>
      </c>
      <c r="BH37" s="60">
        <v>0</v>
      </c>
      <c r="BI37" s="60">
        <v>1</v>
      </c>
      <c r="BJ37" s="60">
        <v>0</v>
      </c>
      <c r="BK37" s="60">
        <v>0</v>
      </c>
      <c r="BL37" s="60">
        <v>0</v>
      </c>
      <c r="BM37" s="60">
        <v>0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0</v>
      </c>
      <c r="BT37" s="60">
        <v>0</v>
      </c>
      <c r="BU37" s="60">
        <v>0</v>
      </c>
      <c r="BV37" s="60">
        <v>0</v>
      </c>
      <c r="BW37" s="60">
        <v>0</v>
      </c>
    </row>
    <row r="38" spans="1:75" x14ac:dyDescent="0.25">
      <c r="A38" s="53" t="str">
        <f t="shared" si="0"/>
        <v xml:space="preserve">CAMERON </v>
      </c>
      <c r="B38" s="53" t="str" cm="1">
        <f t="array" ref="B38:C38">_xlfn.TEXTSPLIT(D38,"County")</f>
        <v xml:space="preserve">Cameron </v>
      </c>
      <c r="C38" s="53" t="str">
        <v>, Texas</v>
      </c>
      <c r="D38" s="54" t="s">
        <v>2471</v>
      </c>
      <c r="E38" s="55">
        <v>421017</v>
      </c>
      <c r="F38" s="55">
        <v>250754</v>
      </c>
      <c r="G38" s="55">
        <v>162707</v>
      </c>
      <c r="H38" s="55">
        <v>2076</v>
      </c>
      <c r="I38" s="55">
        <v>2883</v>
      </c>
      <c r="J38" s="55">
        <v>2806</v>
      </c>
      <c r="K38" s="60">
        <v>149</v>
      </c>
      <c r="L38" s="55">
        <v>80133</v>
      </c>
      <c r="M38" s="55">
        <v>170263</v>
      </c>
      <c r="N38" s="55">
        <v>168765</v>
      </c>
      <c r="O38" s="60">
        <v>465</v>
      </c>
      <c r="P38" s="55">
        <v>1340</v>
      </c>
      <c r="Q38" s="60">
        <v>375</v>
      </c>
      <c r="R38" s="60">
        <v>54</v>
      </c>
      <c r="S38" s="55">
        <v>164975</v>
      </c>
      <c r="T38" s="60">
        <v>31</v>
      </c>
      <c r="U38" s="60">
        <v>24</v>
      </c>
      <c r="V38" s="60">
        <v>6</v>
      </c>
      <c r="W38" s="60">
        <v>371</v>
      </c>
      <c r="X38" s="60">
        <v>18</v>
      </c>
      <c r="Y38" s="60">
        <v>8</v>
      </c>
      <c r="Z38" s="60">
        <v>859</v>
      </c>
      <c r="AA38" s="60">
        <v>31</v>
      </c>
      <c r="AB38" s="60">
        <v>155</v>
      </c>
      <c r="AC38" s="60">
        <v>53</v>
      </c>
      <c r="AD38" s="55">
        <v>1384</v>
      </c>
      <c r="AE38" s="60">
        <v>38</v>
      </c>
      <c r="AF38" s="60">
        <v>8</v>
      </c>
      <c r="AG38" s="60">
        <v>13</v>
      </c>
      <c r="AH38" s="60">
        <v>263</v>
      </c>
      <c r="AI38" s="60">
        <v>7</v>
      </c>
      <c r="AJ38" s="60">
        <v>3</v>
      </c>
      <c r="AK38" s="60">
        <v>843</v>
      </c>
      <c r="AL38" s="60">
        <v>20</v>
      </c>
      <c r="AM38" s="60">
        <v>142</v>
      </c>
      <c r="AN38" s="60">
        <v>27</v>
      </c>
      <c r="AO38" s="60">
        <v>2</v>
      </c>
      <c r="AP38" s="60">
        <v>0</v>
      </c>
      <c r="AQ38" s="60">
        <v>4</v>
      </c>
      <c r="AR38" s="60">
        <v>2</v>
      </c>
      <c r="AS38" s="60">
        <v>0</v>
      </c>
      <c r="AT38" s="60">
        <v>0</v>
      </c>
      <c r="AU38" s="60">
        <v>3</v>
      </c>
      <c r="AV38" s="60">
        <v>9</v>
      </c>
      <c r="AW38" s="60">
        <v>0</v>
      </c>
      <c r="AX38" s="60">
        <v>0</v>
      </c>
      <c r="AY38" s="60">
        <v>101</v>
      </c>
      <c r="AZ38" s="60">
        <v>5</v>
      </c>
      <c r="BA38" s="60">
        <v>3</v>
      </c>
      <c r="BB38" s="60">
        <v>75</v>
      </c>
      <c r="BC38" s="60">
        <v>2</v>
      </c>
      <c r="BD38" s="60">
        <v>9</v>
      </c>
      <c r="BE38" s="60">
        <v>0</v>
      </c>
      <c r="BF38" s="60">
        <v>0</v>
      </c>
      <c r="BG38" s="60">
        <v>6</v>
      </c>
      <c r="BH38" s="60">
        <v>1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  <c r="BN38" s="60">
        <v>0</v>
      </c>
      <c r="BO38" s="60">
        <v>11</v>
      </c>
      <c r="BP38" s="60">
        <v>1</v>
      </c>
      <c r="BQ38" s="60">
        <v>10</v>
      </c>
      <c r="BR38" s="60">
        <v>0</v>
      </c>
      <c r="BS38" s="60">
        <v>0</v>
      </c>
      <c r="BT38" s="60">
        <v>0</v>
      </c>
      <c r="BU38" s="60">
        <v>0</v>
      </c>
      <c r="BV38" s="60">
        <v>2</v>
      </c>
      <c r="BW38" s="60">
        <v>2</v>
      </c>
    </row>
    <row r="39" spans="1:75" x14ac:dyDescent="0.25">
      <c r="A39" s="53" t="str">
        <f t="shared" si="0"/>
        <v xml:space="preserve">CAMP </v>
      </c>
      <c r="B39" s="53" t="str" cm="1">
        <f t="array" ref="B39:C39">_xlfn.TEXTSPLIT(D39,"County")</f>
        <v xml:space="preserve">Camp </v>
      </c>
      <c r="C39" s="53" t="str">
        <v>, Texas</v>
      </c>
      <c r="D39" s="54" t="s">
        <v>2472</v>
      </c>
      <c r="E39" s="55">
        <v>12464</v>
      </c>
      <c r="F39" s="55">
        <v>11185</v>
      </c>
      <c r="G39" s="55">
        <v>7448</v>
      </c>
      <c r="H39" s="55">
        <v>1898</v>
      </c>
      <c r="I39" s="60">
        <v>63</v>
      </c>
      <c r="J39" s="60">
        <v>108</v>
      </c>
      <c r="K39" s="60">
        <v>8</v>
      </c>
      <c r="L39" s="55">
        <v>1660</v>
      </c>
      <c r="M39" s="55">
        <v>1279</v>
      </c>
      <c r="N39" s="55">
        <v>1220</v>
      </c>
      <c r="O39" s="60">
        <v>144</v>
      </c>
      <c r="P39" s="60">
        <v>207</v>
      </c>
      <c r="Q39" s="60">
        <v>12</v>
      </c>
      <c r="R39" s="60">
        <v>8</v>
      </c>
      <c r="S39" s="60">
        <v>803</v>
      </c>
      <c r="T39" s="60">
        <v>12</v>
      </c>
      <c r="U39" s="60">
        <v>0</v>
      </c>
      <c r="V39" s="60">
        <v>0</v>
      </c>
      <c r="W39" s="60">
        <v>21</v>
      </c>
      <c r="X39" s="60">
        <v>0</v>
      </c>
      <c r="Y39" s="60">
        <v>0</v>
      </c>
      <c r="Z39" s="60">
        <v>10</v>
      </c>
      <c r="AA39" s="60">
        <v>2</v>
      </c>
      <c r="AB39" s="60">
        <v>1</v>
      </c>
      <c r="AC39" s="60">
        <v>0</v>
      </c>
      <c r="AD39" s="60">
        <v>51</v>
      </c>
      <c r="AE39" s="60">
        <v>3</v>
      </c>
      <c r="AF39" s="60">
        <v>0</v>
      </c>
      <c r="AG39" s="60">
        <v>0</v>
      </c>
      <c r="AH39" s="60">
        <v>5</v>
      </c>
      <c r="AI39" s="60">
        <v>8</v>
      </c>
      <c r="AJ39" s="60">
        <v>0</v>
      </c>
      <c r="AK39" s="60">
        <v>16</v>
      </c>
      <c r="AL39" s="60">
        <v>6</v>
      </c>
      <c r="AM39" s="60">
        <v>5</v>
      </c>
      <c r="AN39" s="60">
        <v>0</v>
      </c>
      <c r="AO39" s="60">
        <v>0</v>
      </c>
      <c r="AP39" s="60">
        <v>0</v>
      </c>
      <c r="AQ39" s="60">
        <v>3</v>
      </c>
      <c r="AR39" s="60">
        <v>0</v>
      </c>
      <c r="AS39" s="60">
        <v>3</v>
      </c>
      <c r="AT39" s="60">
        <v>0</v>
      </c>
      <c r="AU39" s="60">
        <v>0</v>
      </c>
      <c r="AV39" s="60">
        <v>1</v>
      </c>
      <c r="AW39" s="60">
        <v>1</v>
      </c>
      <c r="AX39" s="60">
        <v>0</v>
      </c>
      <c r="AY39" s="60">
        <v>3</v>
      </c>
      <c r="AZ39" s="60">
        <v>1</v>
      </c>
      <c r="BA39" s="60">
        <v>0</v>
      </c>
      <c r="BB39" s="60">
        <v>0</v>
      </c>
      <c r="BC39" s="60">
        <v>2</v>
      </c>
      <c r="BD39" s="60">
        <v>0</v>
      </c>
      <c r="BE39" s="60">
        <v>0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5</v>
      </c>
      <c r="BP39" s="60">
        <v>0</v>
      </c>
      <c r="BQ39" s="60">
        <v>0</v>
      </c>
      <c r="BR39" s="60">
        <v>0</v>
      </c>
      <c r="BS39" s="60">
        <v>0</v>
      </c>
      <c r="BT39" s="60">
        <v>5</v>
      </c>
      <c r="BU39" s="60">
        <v>0</v>
      </c>
      <c r="BV39" s="60">
        <v>0</v>
      </c>
      <c r="BW39" s="60">
        <v>0</v>
      </c>
    </row>
    <row r="40" spans="1:75" x14ac:dyDescent="0.25">
      <c r="A40" s="53" t="str">
        <f t="shared" si="0"/>
        <v xml:space="preserve">CARSON </v>
      </c>
      <c r="B40" s="53" t="str" cm="1">
        <f t="array" ref="B40:C40">_xlfn.TEXTSPLIT(D40,"County")</f>
        <v xml:space="preserve">Carson </v>
      </c>
      <c r="C40" s="53" t="str">
        <v>, Texas</v>
      </c>
      <c r="D40" s="54" t="s">
        <v>2473</v>
      </c>
      <c r="E40" s="55">
        <v>5807</v>
      </c>
      <c r="F40" s="55">
        <v>5310</v>
      </c>
      <c r="G40" s="55">
        <v>5069</v>
      </c>
      <c r="H40" s="60">
        <v>20</v>
      </c>
      <c r="I40" s="60">
        <v>54</v>
      </c>
      <c r="J40" s="60">
        <v>22</v>
      </c>
      <c r="K40" s="60">
        <v>8</v>
      </c>
      <c r="L40" s="60">
        <v>137</v>
      </c>
      <c r="M40" s="60">
        <v>497</v>
      </c>
      <c r="N40" s="60">
        <v>473</v>
      </c>
      <c r="O40" s="60">
        <v>41</v>
      </c>
      <c r="P40" s="60">
        <v>198</v>
      </c>
      <c r="Q40" s="60">
        <v>1</v>
      </c>
      <c r="R40" s="60">
        <v>1</v>
      </c>
      <c r="S40" s="60">
        <v>214</v>
      </c>
      <c r="T40" s="60">
        <v>0</v>
      </c>
      <c r="U40" s="60">
        <v>0</v>
      </c>
      <c r="V40" s="60">
        <v>0</v>
      </c>
      <c r="W40" s="60">
        <v>10</v>
      </c>
      <c r="X40" s="60">
        <v>0</v>
      </c>
      <c r="Y40" s="60">
        <v>0</v>
      </c>
      <c r="Z40" s="60">
        <v>7</v>
      </c>
      <c r="AA40" s="60">
        <v>0</v>
      </c>
      <c r="AB40" s="60">
        <v>0</v>
      </c>
      <c r="AC40" s="60">
        <v>1</v>
      </c>
      <c r="AD40" s="60">
        <v>13</v>
      </c>
      <c r="AE40" s="60">
        <v>0</v>
      </c>
      <c r="AF40" s="60">
        <v>1</v>
      </c>
      <c r="AG40" s="60">
        <v>3</v>
      </c>
      <c r="AH40" s="60">
        <v>3</v>
      </c>
      <c r="AI40" s="60">
        <v>1</v>
      </c>
      <c r="AJ40" s="60">
        <v>0</v>
      </c>
      <c r="AK40" s="60">
        <v>2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2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1</v>
      </c>
      <c r="AY40" s="60">
        <v>11</v>
      </c>
      <c r="AZ40" s="60">
        <v>5</v>
      </c>
      <c r="BA40" s="60">
        <v>0</v>
      </c>
      <c r="BB40" s="60">
        <v>4</v>
      </c>
      <c r="BC40" s="60">
        <v>1</v>
      </c>
      <c r="BD40" s="60">
        <v>1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</row>
    <row r="41" spans="1:75" x14ac:dyDescent="0.25">
      <c r="A41" s="53" t="str">
        <f t="shared" si="0"/>
        <v xml:space="preserve">CASS </v>
      </c>
      <c r="B41" s="53" t="str" cm="1">
        <f t="array" ref="B41:C41">_xlfn.TEXTSPLIT(D41,"County")</f>
        <v xml:space="preserve">Cass </v>
      </c>
      <c r="C41" s="53" t="str">
        <v>, Texas</v>
      </c>
      <c r="D41" s="54" t="s">
        <v>2474</v>
      </c>
      <c r="E41" s="55">
        <v>28454</v>
      </c>
      <c r="F41" s="55">
        <v>26911</v>
      </c>
      <c r="G41" s="55">
        <v>21477</v>
      </c>
      <c r="H41" s="55">
        <v>4541</v>
      </c>
      <c r="I41" s="60">
        <v>194</v>
      </c>
      <c r="J41" s="60">
        <v>120</v>
      </c>
      <c r="K41" s="60">
        <v>10</v>
      </c>
      <c r="L41" s="60">
        <v>569</v>
      </c>
      <c r="M41" s="55">
        <v>1543</v>
      </c>
      <c r="N41" s="55">
        <v>1455</v>
      </c>
      <c r="O41" s="60">
        <v>265</v>
      </c>
      <c r="P41" s="60">
        <v>600</v>
      </c>
      <c r="Q41" s="60">
        <v>50</v>
      </c>
      <c r="R41" s="60">
        <v>20</v>
      </c>
      <c r="S41" s="60">
        <v>434</v>
      </c>
      <c r="T41" s="60">
        <v>41</v>
      </c>
      <c r="U41" s="60">
        <v>3</v>
      </c>
      <c r="V41" s="60">
        <v>1</v>
      </c>
      <c r="W41" s="60">
        <v>23</v>
      </c>
      <c r="X41" s="60">
        <v>0</v>
      </c>
      <c r="Y41" s="60">
        <v>3</v>
      </c>
      <c r="Z41" s="60">
        <v>4</v>
      </c>
      <c r="AA41" s="60">
        <v>6</v>
      </c>
      <c r="AB41" s="60">
        <v>5</v>
      </c>
      <c r="AC41" s="60">
        <v>0</v>
      </c>
      <c r="AD41" s="60">
        <v>83</v>
      </c>
      <c r="AE41" s="60">
        <v>34</v>
      </c>
      <c r="AF41" s="60">
        <v>6</v>
      </c>
      <c r="AG41" s="60">
        <v>0</v>
      </c>
      <c r="AH41" s="60">
        <v>12</v>
      </c>
      <c r="AI41" s="60">
        <v>0</v>
      </c>
      <c r="AJ41" s="60">
        <v>3</v>
      </c>
      <c r="AK41" s="60">
        <v>15</v>
      </c>
      <c r="AL41" s="60">
        <v>2</v>
      </c>
      <c r="AM41" s="60">
        <v>0</v>
      </c>
      <c r="AN41" s="60">
        <v>0</v>
      </c>
      <c r="AO41" s="60">
        <v>0</v>
      </c>
      <c r="AP41" s="60">
        <v>6</v>
      </c>
      <c r="AQ41" s="60">
        <v>1</v>
      </c>
      <c r="AR41" s="60">
        <v>1</v>
      </c>
      <c r="AS41" s="60">
        <v>2</v>
      </c>
      <c r="AT41" s="60">
        <v>0</v>
      </c>
      <c r="AU41" s="60">
        <v>0</v>
      </c>
      <c r="AV41" s="60">
        <v>1</v>
      </c>
      <c r="AW41" s="60">
        <v>0</v>
      </c>
      <c r="AX41" s="60">
        <v>0</v>
      </c>
      <c r="AY41" s="60">
        <v>1</v>
      </c>
      <c r="AZ41" s="60">
        <v>0</v>
      </c>
      <c r="BA41" s="60">
        <v>0</v>
      </c>
      <c r="BB41" s="60">
        <v>0</v>
      </c>
      <c r="BC41" s="60">
        <v>0</v>
      </c>
      <c r="BD41" s="60">
        <v>1</v>
      </c>
      <c r="BE41" s="60">
        <v>0</v>
      </c>
      <c r="BF41" s="60">
        <v>0</v>
      </c>
      <c r="BG41" s="60">
        <v>0</v>
      </c>
      <c r="BH41" s="60">
        <v>0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60">
        <v>0</v>
      </c>
      <c r="BO41" s="60">
        <v>4</v>
      </c>
      <c r="BP41" s="60">
        <v>2</v>
      </c>
      <c r="BQ41" s="60">
        <v>0</v>
      </c>
      <c r="BR41" s="60">
        <v>2</v>
      </c>
      <c r="BS41" s="60">
        <v>0</v>
      </c>
      <c r="BT41" s="60">
        <v>0</v>
      </c>
      <c r="BU41" s="60">
        <v>0</v>
      </c>
      <c r="BV41" s="60">
        <v>0</v>
      </c>
      <c r="BW41" s="60">
        <v>0</v>
      </c>
    </row>
    <row r="42" spans="1:75" x14ac:dyDescent="0.25">
      <c r="A42" s="53" t="str">
        <f t="shared" si="0"/>
        <v xml:space="preserve">CASTRO </v>
      </c>
      <c r="B42" s="53" t="str" cm="1">
        <f t="array" ref="B42:C42">_xlfn.TEXTSPLIT(D42,"County")</f>
        <v xml:space="preserve">Castro </v>
      </c>
      <c r="C42" s="53" t="str">
        <v>, Texas</v>
      </c>
      <c r="D42" s="54" t="s">
        <v>2475</v>
      </c>
      <c r="E42" s="55">
        <v>7371</v>
      </c>
      <c r="F42" s="55">
        <v>5400</v>
      </c>
      <c r="G42" s="55">
        <v>3676</v>
      </c>
      <c r="H42" s="60">
        <v>108</v>
      </c>
      <c r="I42" s="60">
        <v>58</v>
      </c>
      <c r="J42" s="60">
        <v>22</v>
      </c>
      <c r="K42" s="60">
        <v>4</v>
      </c>
      <c r="L42" s="55">
        <v>1532</v>
      </c>
      <c r="M42" s="55">
        <v>1971</v>
      </c>
      <c r="N42" s="55">
        <v>1930</v>
      </c>
      <c r="O42" s="60">
        <v>18</v>
      </c>
      <c r="P42" s="60">
        <v>40</v>
      </c>
      <c r="Q42" s="60">
        <v>0</v>
      </c>
      <c r="R42" s="60">
        <v>2</v>
      </c>
      <c r="S42" s="55">
        <v>1853</v>
      </c>
      <c r="T42" s="60">
        <v>2</v>
      </c>
      <c r="U42" s="60">
        <v>0</v>
      </c>
      <c r="V42" s="60">
        <v>0</v>
      </c>
      <c r="W42" s="60">
        <v>4</v>
      </c>
      <c r="X42" s="60">
        <v>6</v>
      </c>
      <c r="Y42" s="60">
        <v>0</v>
      </c>
      <c r="Z42" s="60">
        <v>2</v>
      </c>
      <c r="AA42" s="60">
        <v>0</v>
      </c>
      <c r="AB42" s="60">
        <v>3</v>
      </c>
      <c r="AC42" s="60">
        <v>0</v>
      </c>
      <c r="AD42" s="60">
        <v>28</v>
      </c>
      <c r="AE42" s="60">
        <v>6</v>
      </c>
      <c r="AF42" s="60">
        <v>0</v>
      </c>
      <c r="AG42" s="60">
        <v>0</v>
      </c>
      <c r="AH42" s="60">
        <v>4</v>
      </c>
      <c r="AI42" s="60">
        <v>3</v>
      </c>
      <c r="AJ42" s="60">
        <v>0</v>
      </c>
      <c r="AK42" s="60">
        <v>10</v>
      </c>
      <c r="AL42" s="60">
        <v>4</v>
      </c>
      <c r="AM42" s="60">
        <v>0</v>
      </c>
      <c r="AN42" s="60">
        <v>0</v>
      </c>
      <c r="AO42" s="60">
        <v>0</v>
      </c>
      <c r="AP42" s="60">
        <v>1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5</v>
      </c>
      <c r="AZ42" s="60">
        <v>2</v>
      </c>
      <c r="BA42" s="60">
        <v>0</v>
      </c>
      <c r="BB42" s="60">
        <v>2</v>
      </c>
      <c r="BC42" s="60">
        <v>0</v>
      </c>
      <c r="BD42" s="60">
        <v>0</v>
      </c>
      <c r="BE42" s="60">
        <v>0</v>
      </c>
      <c r="BF42" s="60">
        <v>1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8</v>
      </c>
      <c r="BP42" s="60">
        <v>2</v>
      </c>
      <c r="BQ42" s="60">
        <v>6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</row>
    <row r="43" spans="1:75" x14ac:dyDescent="0.25">
      <c r="A43" s="53" t="str">
        <f t="shared" si="0"/>
        <v xml:space="preserve">CHAMBERS </v>
      </c>
      <c r="B43" s="53" t="str" cm="1">
        <f t="array" ref="B43:C43">_xlfn.TEXTSPLIT(D43,"County")</f>
        <v xml:space="preserve">Chambers </v>
      </c>
      <c r="C43" s="53" t="str">
        <v>, Texas</v>
      </c>
      <c r="D43" s="54" t="s">
        <v>2476</v>
      </c>
      <c r="E43" s="55">
        <v>46571</v>
      </c>
      <c r="F43" s="55">
        <v>41158</v>
      </c>
      <c r="G43" s="55">
        <v>32614</v>
      </c>
      <c r="H43" s="55">
        <v>3227</v>
      </c>
      <c r="I43" s="60">
        <v>337</v>
      </c>
      <c r="J43" s="60">
        <v>640</v>
      </c>
      <c r="K43" s="60">
        <v>1</v>
      </c>
      <c r="L43" s="55">
        <v>4339</v>
      </c>
      <c r="M43" s="55">
        <v>5413</v>
      </c>
      <c r="N43" s="55">
        <v>5228</v>
      </c>
      <c r="O43" s="60">
        <v>310</v>
      </c>
      <c r="P43" s="60">
        <v>729</v>
      </c>
      <c r="Q43" s="60">
        <v>178</v>
      </c>
      <c r="R43" s="60">
        <v>20</v>
      </c>
      <c r="S43" s="55">
        <v>3793</v>
      </c>
      <c r="T43" s="60">
        <v>22</v>
      </c>
      <c r="U43" s="60">
        <v>11</v>
      </c>
      <c r="V43" s="60">
        <v>13</v>
      </c>
      <c r="W43" s="60">
        <v>84</v>
      </c>
      <c r="X43" s="60">
        <v>1</v>
      </c>
      <c r="Y43" s="60">
        <v>0</v>
      </c>
      <c r="Z43" s="60">
        <v>49</v>
      </c>
      <c r="AA43" s="60">
        <v>4</v>
      </c>
      <c r="AB43" s="60">
        <v>14</v>
      </c>
      <c r="AC43" s="60">
        <v>0</v>
      </c>
      <c r="AD43" s="60">
        <v>174</v>
      </c>
      <c r="AE43" s="60">
        <v>28</v>
      </c>
      <c r="AF43" s="60">
        <v>1</v>
      </c>
      <c r="AG43" s="60">
        <v>2</v>
      </c>
      <c r="AH43" s="60">
        <v>53</v>
      </c>
      <c r="AI43" s="60">
        <v>6</v>
      </c>
      <c r="AJ43" s="60">
        <v>5</v>
      </c>
      <c r="AK43" s="60">
        <v>63</v>
      </c>
      <c r="AL43" s="60">
        <v>0</v>
      </c>
      <c r="AM43" s="60">
        <v>12</v>
      </c>
      <c r="AN43" s="60">
        <v>3</v>
      </c>
      <c r="AO43" s="60">
        <v>0</v>
      </c>
      <c r="AP43" s="60">
        <v>0</v>
      </c>
      <c r="AQ43" s="60">
        <v>0</v>
      </c>
      <c r="AR43" s="60">
        <v>0</v>
      </c>
      <c r="AS43" s="60">
        <v>1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2</v>
      </c>
      <c r="AZ43" s="60">
        <v>2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60">
        <v>9</v>
      </c>
      <c r="BP43" s="60">
        <v>1</v>
      </c>
      <c r="BQ43" s="60">
        <v>7</v>
      </c>
      <c r="BR43" s="60">
        <v>0</v>
      </c>
      <c r="BS43" s="60">
        <v>0</v>
      </c>
      <c r="BT43" s="60">
        <v>0</v>
      </c>
      <c r="BU43" s="60">
        <v>1</v>
      </c>
      <c r="BV43" s="60">
        <v>0</v>
      </c>
      <c r="BW43" s="60">
        <v>0</v>
      </c>
    </row>
    <row r="44" spans="1:75" x14ac:dyDescent="0.25">
      <c r="A44" s="53" t="str">
        <f t="shared" si="0"/>
        <v xml:space="preserve">CHEROKEE </v>
      </c>
      <c r="B44" s="53" t="str" cm="1">
        <f t="array" ref="B44:C44">_xlfn.TEXTSPLIT(D44,"County")</f>
        <v xml:space="preserve">Cherokee </v>
      </c>
      <c r="C44" s="53" t="str">
        <v>, Texas</v>
      </c>
      <c r="D44" s="54" t="s">
        <v>2477</v>
      </c>
      <c r="E44" s="55">
        <v>50412</v>
      </c>
      <c r="F44" s="55">
        <v>45529</v>
      </c>
      <c r="G44" s="55">
        <v>32134</v>
      </c>
      <c r="H44" s="55">
        <v>6426</v>
      </c>
      <c r="I44" s="60">
        <v>464</v>
      </c>
      <c r="J44" s="60">
        <v>263</v>
      </c>
      <c r="K44" s="60">
        <v>18</v>
      </c>
      <c r="L44" s="55">
        <v>6224</v>
      </c>
      <c r="M44" s="55">
        <v>4883</v>
      </c>
      <c r="N44" s="55">
        <v>4762</v>
      </c>
      <c r="O44" s="60">
        <v>472</v>
      </c>
      <c r="P44" s="60">
        <v>798</v>
      </c>
      <c r="Q44" s="60">
        <v>104</v>
      </c>
      <c r="R44" s="60">
        <v>8</v>
      </c>
      <c r="S44" s="55">
        <v>3175</v>
      </c>
      <c r="T44" s="60">
        <v>31</v>
      </c>
      <c r="U44" s="60">
        <v>8</v>
      </c>
      <c r="V44" s="60">
        <v>0</v>
      </c>
      <c r="W44" s="60">
        <v>61</v>
      </c>
      <c r="X44" s="60">
        <v>0</v>
      </c>
      <c r="Y44" s="60">
        <v>0</v>
      </c>
      <c r="Z44" s="60">
        <v>88</v>
      </c>
      <c r="AA44" s="60">
        <v>0</v>
      </c>
      <c r="AB44" s="60">
        <v>8</v>
      </c>
      <c r="AC44" s="60">
        <v>9</v>
      </c>
      <c r="AD44" s="60">
        <v>109</v>
      </c>
      <c r="AE44" s="60">
        <v>30</v>
      </c>
      <c r="AF44" s="60">
        <v>8</v>
      </c>
      <c r="AG44" s="60">
        <v>0</v>
      </c>
      <c r="AH44" s="60">
        <v>13</v>
      </c>
      <c r="AI44" s="60">
        <v>6</v>
      </c>
      <c r="AJ44" s="60">
        <v>1</v>
      </c>
      <c r="AK44" s="60">
        <v>38</v>
      </c>
      <c r="AL44" s="60">
        <v>0</v>
      </c>
      <c r="AM44" s="60">
        <v>2</v>
      </c>
      <c r="AN44" s="60">
        <v>0</v>
      </c>
      <c r="AO44" s="60">
        <v>5</v>
      </c>
      <c r="AP44" s="60">
        <v>0</v>
      </c>
      <c r="AQ44" s="60">
        <v>0</v>
      </c>
      <c r="AR44" s="60">
        <v>2</v>
      </c>
      <c r="AS44" s="60">
        <v>0</v>
      </c>
      <c r="AT44" s="60">
        <v>2</v>
      </c>
      <c r="AU44" s="60">
        <v>2</v>
      </c>
      <c r="AV44" s="60">
        <v>0</v>
      </c>
      <c r="AW44" s="60">
        <v>0</v>
      </c>
      <c r="AX44" s="60">
        <v>0</v>
      </c>
      <c r="AY44" s="60">
        <v>9</v>
      </c>
      <c r="AZ44" s="60">
        <v>2</v>
      </c>
      <c r="BA44" s="60">
        <v>0</v>
      </c>
      <c r="BB44" s="60">
        <v>0</v>
      </c>
      <c r="BC44" s="60">
        <v>2</v>
      </c>
      <c r="BD44" s="60">
        <v>3</v>
      </c>
      <c r="BE44" s="60">
        <v>1</v>
      </c>
      <c r="BF44" s="60">
        <v>0</v>
      </c>
      <c r="BG44" s="60">
        <v>0</v>
      </c>
      <c r="BH44" s="60">
        <v>1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3</v>
      </c>
      <c r="BP44" s="60">
        <v>3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</row>
    <row r="45" spans="1:75" x14ac:dyDescent="0.25">
      <c r="A45" s="53" t="str">
        <f t="shared" si="0"/>
        <v xml:space="preserve">CHILDRESS </v>
      </c>
      <c r="B45" s="53" t="str" cm="1">
        <f t="array" ref="B45:C45">_xlfn.TEXTSPLIT(D45,"County")</f>
        <v xml:space="preserve">Childress </v>
      </c>
      <c r="C45" s="53" t="str">
        <v>, Texas</v>
      </c>
      <c r="D45" s="54" t="s">
        <v>2478</v>
      </c>
      <c r="E45" s="55">
        <v>6664</v>
      </c>
      <c r="F45" s="55">
        <v>6048</v>
      </c>
      <c r="G45" s="55">
        <v>4427</v>
      </c>
      <c r="H45" s="60">
        <v>582</v>
      </c>
      <c r="I45" s="60">
        <v>29</v>
      </c>
      <c r="J45" s="60">
        <v>51</v>
      </c>
      <c r="K45" s="60">
        <v>2</v>
      </c>
      <c r="L45" s="60">
        <v>957</v>
      </c>
      <c r="M45" s="60">
        <v>616</v>
      </c>
      <c r="N45" s="60">
        <v>572</v>
      </c>
      <c r="O45" s="60">
        <v>46</v>
      </c>
      <c r="P45" s="60">
        <v>95</v>
      </c>
      <c r="Q45" s="60">
        <v>11</v>
      </c>
      <c r="R45" s="60">
        <v>11</v>
      </c>
      <c r="S45" s="60">
        <v>378</v>
      </c>
      <c r="T45" s="60">
        <v>4</v>
      </c>
      <c r="U45" s="60">
        <v>3</v>
      </c>
      <c r="V45" s="60">
        <v>7</v>
      </c>
      <c r="W45" s="60">
        <v>6</v>
      </c>
      <c r="X45" s="60">
        <v>4</v>
      </c>
      <c r="Y45" s="60">
        <v>0</v>
      </c>
      <c r="Z45" s="60">
        <v>1</v>
      </c>
      <c r="AA45" s="60">
        <v>0</v>
      </c>
      <c r="AB45" s="60">
        <v>4</v>
      </c>
      <c r="AC45" s="60">
        <v>2</v>
      </c>
      <c r="AD45" s="60">
        <v>24</v>
      </c>
      <c r="AE45" s="60">
        <v>1</v>
      </c>
      <c r="AF45" s="60">
        <v>0</v>
      </c>
      <c r="AG45" s="60">
        <v>0</v>
      </c>
      <c r="AH45" s="60">
        <v>9</v>
      </c>
      <c r="AI45" s="60">
        <v>3</v>
      </c>
      <c r="AJ45" s="60">
        <v>0</v>
      </c>
      <c r="AK45" s="60">
        <v>5</v>
      </c>
      <c r="AL45" s="60">
        <v>1</v>
      </c>
      <c r="AM45" s="60">
        <v>3</v>
      </c>
      <c r="AN45" s="60">
        <v>0</v>
      </c>
      <c r="AO45" s="60">
        <v>0</v>
      </c>
      <c r="AP45" s="60">
        <v>0</v>
      </c>
      <c r="AQ45" s="60">
        <v>2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60">
        <v>0</v>
      </c>
      <c r="AY45" s="60">
        <v>17</v>
      </c>
      <c r="AZ45" s="60">
        <v>0</v>
      </c>
      <c r="BA45" s="60">
        <v>3</v>
      </c>
      <c r="BB45" s="60">
        <v>4</v>
      </c>
      <c r="BC45" s="60">
        <v>0</v>
      </c>
      <c r="BD45" s="60">
        <v>2</v>
      </c>
      <c r="BE45" s="60">
        <v>0</v>
      </c>
      <c r="BF45" s="60">
        <v>7</v>
      </c>
      <c r="BG45" s="60">
        <v>1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3</v>
      </c>
      <c r="BP45" s="60">
        <v>3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</row>
    <row r="46" spans="1:75" x14ac:dyDescent="0.25">
      <c r="A46" s="53" t="str">
        <f t="shared" si="0"/>
        <v xml:space="preserve">CLAY </v>
      </c>
      <c r="B46" s="53" t="str" cm="1">
        <f t="array" ref="B46:C46">_xlfn.TEXTSPLIT(D46,"County")</f>
        <v xml:space="preserve">Clay </v>
      </c>
      <c r="C46" s="53" t="str">
        <v>, Texas</v>
      </c>
      <c r="D46" s="54" t="s">
        <v>2479</v>
      </c>
      <c r="E46" s="55">
        <v>10218</v>
      </c>
      <c r="F46" s="55">
        <v>9554</v>
      </c>
      <c r="G46" s="55">
        <v>9178</v>
      </c>
      <c r="H46" s="60">
        <v>39</v>
      </c>
      <c r="I46" s="60">
        <v>94</v>
      </c>
      <c r="J46" s="60">
        <v>50</v>
      </c>
      <c r="K46" s="60">
        <v>0</v>
      </c>
      <c r="L46" s="60">
        <v>193</v>
      </c>
      <c r="M46" s="60">
        <v>664</v>
      </c>
      <c r="N46" s="60">
        <v>614</v>
      </c>
      <c r="O46" s="60">
        <v>47</v>
      </c>
      <c r="P46" s="60">
        <v>285</v>
      </c>
      <c r="Q46" s="60">
        <v>22</v>
      </c>
      <c r="R46" s="60">
        <v>0</v>
      </c>
      <c r="S46" s="60">
        <v>254</v>
      </c>
      <c r="T46" s="60">
        <v>0</v>
      </c>
      <c r="U46" s="60">
        <v>0</v>
      </c>
      <c r="V46" s="60">
        <v>0</v>
      </c>
      <c r="W46" s="60">
        <v>1</v>
      </c>
      <c r="X46" s="60">
        <v>0</v>
      </c>
      <c r="Y46" s="60">
        <v>0</v>
      </c>
      <c r="Z46" s="60">
        <v>1</v>
      </c>
      <c r="AA46" s="60">
        <v>0</v>
      </c>
      <c r="AB46" s="60">
        <v>4</v>
      </c>
      <c r="AC46" s="60">
        <v>0</v>
      </c>
      <c r="AD46" s="60">
        <v>43</v>
      </c>
      <c r="AE46" s="60">
        <v>14</v>
      </c>
      <c r="AF46" s="60">
        <v>3</v>
      </c>
      <c r="AG46" s="60">
        <v>0</v>
      </c>
      <c r="AH46" s="60">
        <v>5</v>
      </c>
      <c r="AI46" s="60">
        <v>2</v>
      </c>
      <c r="AJ46" s="60">
        <v>1</v>
      </c>
      <c r="AK46" s="60">
        <v>8</v>
      </c>
      <c r="AL46" s="60">
        <v>1</v>
      </c>
      <c r="AM46" s="60">
        <v>0</v>
      </c>
      <c r="AN46" s="60">
        <v>4</v>
      </c>
      <c r="AO46" s="60">
        <v>0</v>
      </c>
      <c r="AP46" s="60">
        <v>0</v>
      </c>
      <c r="AQ46" s="60">
        <v>4</v>
      </c>
      <c r="AR46" s="60">
        <v>1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7</v>
      </c>
      <c r="AZ46" s="60">
        <v>4</v>
      </c>
      <c r="BA46" s="60">
        <v>0</v>
      </c>
      <c r="BB46" s="60">
        <v>3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</row>
    <row r="47" spans="1:75" x14ac:dyDescent="0.25">
      <c r="A47" s="53" t="str">
        <f t="shared" si="0"/>
        <v xml:space="preserve">COCHRAN </v>
      </c>
      <c r="B47" s="53" t="str" cm="1">
        <f t="array" ref="B47:C47">_xlfn.TEXTSPLIT(D47,"County")</f>
        <v xml:space="preserve">Cochran </v>
      </c>
      <c r="C47" s="53" t="str">
        <v>, Texas</v>
      </c>
      <c r="D47" s="54" t="s">
        <v>2480</v>
      </c>
      <c r="E47" s="55">
        <v>2547</v>
      </c>
      <c r="F47" s="55">
        <v>2114</v>
      </c>
      <c r="G47" s="55">
        <v>1448</v>
      </c>
      <c r="H47" s="60">
        <v>71</v>
      </c>
      <c r="I47" s="60">
        <v>11</v>
      </c>
      <c r="J47" s="60">
        <v>4</v>
      </c>
      <c r="K47" s="60">
        <v>0</v>
      </c>
      <c r="L47" s="60">
        <v>580</v>
      </c>
      <c r="M47" s="60">
        <v>433</v>
      </c>
      <c r="N47" s="60">
        <v>408</v>
      </c>
      <c r="O47" s="60">
        <v>6</v>
      </c>
      <c r="P47" s="60">
        <v>22</v>
      </c>
      <c r="Q47" s="60">
        <v>3</v>
      </c>
      <c r="R47" s="60">
        <v>0</v>
      </c>
      <c r="S47" s="60">
        <v>371</v>
      </c>
      <c r="T47" s="60">
        <v>2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2</v>
      </c>
      <c r="AA47" s="60">
        <v>1</v>
      </c>
      <c r="AB47" s="60">
        <v>1</v>
      </c>
      <c r="AC47" s="60">
        <v>0</v>
      </c>
      <c r="AD47" s="60">
        <v>16</v>
      </c>
      <c r="AE47" s="60">
        <v>0</v>
      </c>
      <c r="AF47" s="60">
        <v>0</v>
      </c>
      <c r="AG47" s="60">
        <v>0</v>
      </c>
      <c r="AH47" s="60">
        <v>8</v>
      </c>
      <c r="AI47" s="60">
        <v>0</v>
      </c>
      <c r="AJ47" s="60">
        <v>1</v>
      </c>
      <c r="AK47" s="60">
        <v>2</v>
      </c>
      <c r="AL47" s="60">
        <v>0</v>
      </c>
      <c r="AM47" s="60">
        <v>2</v>
      </c>
      <c r="AN47" s="60">
        <v>0</v>
      </c>
      <c r="AO47" s="60">
        <v>0</v>
      </c>
      <c r="AP47" s="60">
        <v>0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60">
        <v>3</v>
      </c>
      <c r="AW47" s="60">
        <v>0</v>
      </c>
      <c r="AX47" s="60">
        <v>0</v>
      </c>
      <c r="AY47" s="60">
        <v>9</v>
      </c>
      <c r="AZ47" s="60">
        <v>0</v>
      </c>
      <c r="BA47" s="60">
        <v>0</v>
      </c>
      <c r="BB47" s="60">
        <v>7</v>
      </c>
      <c r="BC47" s="60">
        <v>0</v>
      </c>
      <c r="BD47" s="60">
        <v>0</v>
      </c>
      <c r="BE47" s="60">
        <v>0</v>
      </c>
      <c r="BF47" s="60">
        <v>0</v>
      </c>
      <c r="BG47" s="60">
        <v>2</v>
      </c>
      <c r="BH47" s="60">
        <v>0</v>
      </c>
      <c r="BI47" s="60">
        <v>0</v>
      </c>
      <c r="BJ47" s="60">
        <v>0</v>
      </c>
      <c r="BK47" s="60">
        <v>0</v>
      </c>
      <c r="BL47" s="60">
        <v>0</v>
      </c>
      <c r="BM47" s="60">
        <v>0</v>
      </c>
      <c r="BN47" s="60">
        <v>0</v>
      </c>
      <c r="BO47" s="60">
        <v>0</v>
      </c>
      <c r="BP47" s="60">
        <v>0</v>
      </c>
      <c r="BQ47" s="60">
        <v>0</v>
      </c>
      <c r="BR47" s="60">
        <v>0</v>
      </c>
      <c r="BS47" s="60">
        <v>0</v>
      </c>
      <c r="BT47" s="60">
        <v>0</v>
      </c>
      <c r="BU47" s="60">
        <v>0</v>
      </c>
      <c r="BV47" s="60">
        <v>0</v>
      </c>
      <c r="BW47" s="60">
        <v>0</v>
      </c>
    </row>
    <row r="48" spans="1:75" x14ac:dyDescent="0.25">
      <c r="A48" s="53" t="str">
        <f t="shared" si="0"/>
        <v xml:space="preserve">COKE </v>
      </c>
      <c r="B48" s="53" t="str" cm="1">
        <f t="array" ref="B48:C48">_xlfn.TEXTSPLIT(D48,"County")</f>
        <v xml:space="preserve">Coke </v>
      </c>
      <c r="C48" s="53" t="str">
        <v>, Texas</v>
      </c>
      <c r="D48" s="54" t="s">
        <v>2481</v>
      </c>
      <c r="E48" s="55">
        <v>3285</v>
      </c>
      <c r="F48" s="55">
        <v>2939</v>
      </c>
      <c r="G48" s="55">
        <v>2721</v>
      </c>
      <c r="H48" s="60">
        <v>7</v>
      </c>
      <c r="I48" s="60">
        <v>30</v>
      </c>
      <c r="J48" s="60">
        <v>1</v>
      </c>
      <c r="K48" s="60">
        <v>6</v>
      </c>
      <c r="L48" s="60">
        <v>174</v>
      </c>
      <c r="M48" s="60">
        <v>346</v>
      </c>
      <c r="N48" s="60">
        <v>328</v>
      </c>
      <c r="O48" s="60">
        <v>4</v>
      </c>
      <c r="P48" s="60">
        <v>75</v>
      </c>
      <c r="Q48" s="60">
        <v>5</v>
      </c>
      <c r="R48" s="60">
        <v>1</v>
      </c>
      <c r="S48" s="60">
        <v>237</v>
      </c>
      <c r="T48" s="60">
        <v>0</v>
      </c>
      <c r="U48" s="60">
        <v>0</v>
      </c>
      <c r="V48" s="60">
        <v>0</v>
      </c>
      <c r="W48" s="60">
        <v>3</v>
      </c>
      <c r="X48" s="60">
        <v>1</v>
      </c>
      <c r="Y48" s="60">
        <v>0</v>
      </c>
      <c r="Z48" s="60">
        <v>0</v>
      </c>
      <c r="AA48" s="60">
        <v>0</v>
      </c>
      <c r="AB48" s="60">
        <v>0</v>
      </c>
      <c r="AC48" s="60">
        <v>2</v>
      </c>
      <c r="AD48" s="60">
        <v>12</v>
      </c>
      <c r="AE48" s="60">
        <v>5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1</v>
      </c>
      <c r="AL48" s="60">
        <v>0</v>
      </c>
      <c r="AM48" s="60">
        <v>4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2</v>
      </c>
      <c r="AW48" s="60">
        <v>0</v>
      </c>
      <c r="AX48" s="60">
        <v>0</v>
      </c>
      <c r="AY48" s="60">
        <v>6</v>
      </c>
      <c r="AZ48" s="60">
        <v>0</v>
      </c>
      <c r="BA48" s="60">
        <v>0</v>
      </c>
      <c r="BB48" s="60">
        <v>1</v>
      </c>
      <c r="BC48" s="60">
        <v>1</v>
      </c>
      <c r="BD48" s="60">
        <v>1</v>
      </c>
      <c r="BE48" s="60">
        <v>1</v>
      </c>
      <c r="BF48" s="60">
        <v>2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</row>
    <row r="49" spans="1:75" x14ac:dyDescent="0.25">
      <c r="A49" s="53" t="str">
        <f t="shared" si="0"/>
        <v xml:space="preserve">COLEMAN </v>
      </c>
      <c r="B49" s="53" t="str" cm="1">
        <f t="array" ref="B49:C49">_xlfn.TEXTSPLIT(D49,"County")</f>
        <v xml:space="preserve">Coleman </v>
      </c>
      <c r="C49" s="53" t="str">
        <v>, Texas</v>
      </c>
      <c r="D49" s="54" t="s">
        <v>2482</v>
      </c>
      <c r="E49" s="55">
        <v>7684</v>
      </c>
      <c r="F49" s="55">
        <v>7164</v>
      </c>
      <c r="G49" s="55">
        <v>6582</v>
      </c>
      <c r="H49" s="60">
        <v>151</v>
      </c>
      <c r="I49" s="60">
        <v>65</v>
      </c>
      <c r="J49" s="60">
        <v>32</v>
      </c>
      <c r="K49" s="60">
        <v>0</v>
      </c>
      <c r="L49" s="60">
        <v>334</v>
      </c>
      <c r="M49" s="60">
        <v>520</v>
      </c>
      <c r="N49" s="60">
        <v>482</v>
      </c>
      <c r="O49" s="60">
        <v>55</v>
      </c>
      <c r="P49" s="60">
        <v>155</v>
      </c>
      <c r="Q49" s="60">
        <v>0</v>
      </c>
      <c r="R49" s="60">
        <v>3</v>
      </c>
      <c r="S49" s="60">
        <v>248</v>
      </c>
      <c r="T49" s="60">
        <v>5</v>
      </c>
      <c r="U49" s="60">
        <v>4</v>
      </c>
      <c r="V49" s="60">
        <v>0</v>
      </c>
      <c r="W49" s="60">
        <v>1</v>
      </c>
      <c r="X49" s="60">
        <v>2</v>
      </c>
      <c r="Y49" s="60">
        <v>0</v>
      </c>
      <c r="Z49" s="60">
        <v>2</v>
      </c>
      <c r="AA49" s="60">
        <v>4</v>
      </c>
      <c r="AB49" s="60">
        <v>1</v>
      </c>
      <c r="AC49" s="60">
        <v>2</v>
      </c>
      <c r="AD49" s="60">
        <v>30</v>
      </c>
      <c r="AE49" s="60">
        <v>6</v>
      </c>
      <c r="AF49" s="60">
        <v>0</v>
      </c>
      <c r="AG49" s="60">
        <v>0</v>
      </c>
      <c r="AH49" s="60">
        <v>4</v>
      </c>
      <c r="AI49" s="60">
        <v>2</v>
      </c>
      <c r="AJ49" s="60">
        <v>0</v>
      </c>
      <c r="AK49" s="60">
        <v>11</v>
      </c>
      <c r="AL49" s="60">
        <v>0</v>
      </c>
      <c r="AM49" s="60">
        <v>5</v>
      </c>
      <c r="AN49" s="60">
        <v>0</v>
      </c>
      <c r="AO49" s="60">
        <v>2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2</v>
      </c>
      <c r="AZ49" s="60">
        <v>0</v>
      </c>
      <c r="BA49" s="60">
        <v>0</v>
      </c>
      <c r="BB49" s="60">
        <v>2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4</v>
      </c>
      <c r="BP49" s="60">
        <v>0</v>
      </c>
      <c r="BQ49" s="60">
        <v>4</v>
      </c>
      <c r="BR49" s="60">
        <v>0</v>
      </c>
      <c r="BS49" s="60">
        <v>0</v>
      </c>
      <c r="BT49" s="60">
        <v>0</v>
      </c>
      <c r="BU49" s="60">
        <v>0</v>
      </c>
      <c r="BV49" s="60">
        <v>2</v>
      </c>
      <c r="BW49" s="60">
        <v>2</v>
      </c>
    </row>
    <row r="50" spans="1:75" x14ac:dyDescent="0.25">
      <c r="A50" s="53" t="str">
        <f t="shared" si="0"/>
        <v xml:space="preserve">COLLIN </v>
      </c>
      <c r="B50" s="53" t="str" cm="1">
        <f t="array" ref="B50:C50">_xlfn.TEXTSPLIT(D50,"County")</f>
        <v xml:space="preserve">Collin </v>
      </c>
      <c r="C50" s="53" t="str">
        <v>, Texas</v>
      </c>
      <c r="D50" s="54" t="s">
        <v>2483</v>
      </c>
      <c r="E50" s="55">
        <v>1064465</v>
      </c>
      <c r="F50" s="55">
        <v>946270</v>
      </c>
      <c r="G50" s="55">
        <v>578412</v>
      </c>
      <c r="H50" s="55">
        <v>110284</v>
      </c>
      <c r="I50" s="55">
        <v>7490</v>
      </c>
      <c r="J50" s="55">
        <v>189209</v>
      </c>
      <c r="K50" s="60">
        <v>719</v>
      </c>
      <c r="L50" s="55">
        <v>60156</v>
      </c>
      <c r="M50" s="55">
        <v>118195</v>
      </c>
      <c r="N50" s="55">
        <v>112090</v>
      </c>
      <c r="O50" s="55">
        <v>9325</v>
      </c>
      <c r="P50" s="55">
        <v>13928</v>
      </c>
      <c r="Q50" s="55">
        <v>13220</v>
      </c>
      <c r="R50" s="60">
        <v>489</v>
      </c>
      <c r="S50" s="55">
        <v>68949</v>
      </c>
      <c r="T50" s="60">
        <v>972</v>
      </c>
      <c r="U50" s="60">
        <v>900</v>
      </c>
      <c r="V50" s="60">
        <v>68</v>
      </c>
      <c r="W50" s="55">
        <v>1808</v>
      </c>
      <c r="X50" s="60">
        <v>206</v>
      </c>
      <c r="Y50" s="60">
        <v>25</v>
      </c>
      <c r="Z50" s="60">
        <v>936</v>
      </c>
      <c r="AA50" s="60">
        <v>430</v>
      </c>
      <c r="AB50" s="60">
        <v>751</v>
      </c>
      <c r="AC50" s="60">
        <v>83</v>
      </c>
      <c r="AD50" s="55">
        <v>5556</v>
      </c>
      <c r="AE50" s="55">
        <v>1020</v>
      </c>
      <c r="AF50" s="60">
        <v>440</v>
      </c>
      <c r="AG50" s="60">
        <v>32</v>
      </c>
      <c r="AH50" s="60">
        <v>811</v>
      </c>
      <c r="AI50" s="60">
        <v>401</v>
      </c>
      <c r="AJ50" s="60">
        <v>10</v>
      </c>
      <c r="AK50" s="55">
        <v>1702</v>
      </c>
      <c r="AL50" s="60">
        <v>357</v>
      </c>
      <c r="AM50" s="60">
        <v>640</v>
      </c>
      <c r="AN50" s="60">
        <v>45</v>
      </c>
      <c r="AO50" s="60">
        <v>6</v>
      </c>
      <c r="AP50" s="60">
        <v>1</v>
      </c>
      <c r="AQ50" s="60">
        <v>26</v>
      </c>
      <c r="AR50" s="60">
        <v>35</v>
      </c>
      <c r="AS50" s="60">
        <v>22</v>
      </c>
      <c r="AT50" s="60">
        <v>8</v>
      </c>
      <c r="AU50" s="60">
        <v>0</v>
      </c>
      <c r="AV50" s="60">
        <v>0</v>
      </c>
      <c r="AW50" s="60">
        <v>0</v>
      </c>
      <c r="AX50" s="60">
        <v>0</v>
      </c>
      <c r="AY50" s="60">
        <v>519</v>
      </c>
      <c r="AZ50" s="60">
        <v>84</v>
      </c>
      <c r="BA50" s="60">
        <v>3</v>
      </c>
      <c r="BB50" s="60">
        <v>262</v>
      </c>
      <c r="BC50" s="60">
        <v>16</v>
      </c>
      <c r="BD50" s="60">
        <v>30</v>
      </c>
      <c r="BE50" s="60">
        <v>3</v>
      </c>
      <c r="BF50" s="60">
        <v>33</v>
      </c>
      <c r="BG50" s="60">
        <v>52</v>
      </c>
      <c r="BH50" s="60">
        <v>14</v>
      </c>
      <c r="BI50" s="60">
        <v>20</v>
      </c>
      <c r="BJ50" s="60">
        <v>2</v>
      </c>
      <c r="BK50" s="60">
        <v>0</v>
      </c>
      <c r="BL50" s="60">
        <v>0</v>
      </c>
      <c r="BM50" s="60">
        <v>0</v>
      </c>
      <c r="BN50" s="60">
        <v>0</v>
      </c>
      <c r="BO50" s="60">
        <v>25</v>
      </c>
      <c r="BP50" s="60">
        <v>9</v>
      </c>
      <c r="BQ50" s="60">
        <v>14</v>
      </c>
      <c r="BR50" s="60">
        <v>0</v>
      </c>
      <c r="BS50" s="60">
        <v>0</v>
      </c>
      <c r="BT50" s="60">
        <v>2</v>
      </c>
      <c r="BU50" s="60">
        <v>0</v>
      </c>
      <c r="BV50" s="60">
        <v>5</v>
      </c>
      <c r="BW50" s="60">
        <v>5</v>
      </c>
    </row>
    <row r="51" spans="1:75" x14ac:dyDescent="0.25">
      <c r="A51" s="53" t="str">
        <f t="shared" si="0"/>
        <v xml:space="preserve">COLLINGSWORTH </v>
      </c>
      <c r="B51" s="53" t="str" cm="1">
        <f t="array" ref="B51:C51">_xlfn.TEXTSPLIT(D51,"County")</f>
        <v xml:space="preserve">Collingsworth </v>
      </c>
      <c r="C51" s="53" t="str">
        <v>, Texas</v>
      </c>
      <c r="D51" s="54" t="s">
        <v>2484</v>
      </c>
      <c r="E51" s="55">
        <v>2652</v>
      </c>
      <c r="F51" s="55">
        <v>2365</v>
      </c>
      <c r="G51" s="55">
        <v>1928</v>
      </c>
      <c r="H51" s="60">
        <v>121</v>
      </c>
      <c r="I51" s="60">
        <v>37</v>
      </c>
      <c r="J51" s="60">
        <v>9</v>
      </c>
      <c r="K51" s="60">
        <v>1</v>
      </c>
      <c r="L51" s="60">
        <v>269</v>
      </c>
      <c r="M51" s="60">
        <v>287</v>
      </c>
      <c r="N51" s="60">
        <v>252</v>
      </c>
      <c r="O51" s="60">
        <v>7</v>
      </c>
      <c r="P51" s="60">
        <v>31</v>
      </c>
      <c r="Q51" s="60">
        <v>1</v>
      </c>
      <c r="R51" s="60">
        <v>0</v>
      </c>
      <c r="S51" s="60">
        <v>202</v>
      </c>
      <c r="T51" s="60">
        <v>2</v>
      </c>
      <c r="U51" s="60">
        <v>0</v>
      </c>
      <c r="V51" s="60">
        <v>0</v>
      </c>
      <c r="W51" s="60">
        <v>1</v>
      </c>
      <c r="X51" s="60">
        <v>0</v>
      </c>
      <c r="Y51" s="60">
        <v>1</v>
      </c>
      <c r="Z51" s="60">
        <v>0</v>
      </c>
      <c r="AA51" s="60">
        <v>5</v>
      </c>
      <c r="AB51" s="60">
        <v>0</v>
      </c>
      <c r="AC51" s="60">
        <v>2</v>
      </c>
      <c r="AD51" s="60">
        <v>32</v>
      </c>
      <c r="AE51" s="60">
        <v>1</v>
      </c>
      <c r="AF51" s="60">
        <v>1</v>
      </c>
      <c r="AG51" s="60">
        <v>3</v>
      </c>
      <c r="AH51" s="60">
        <v>5</v>
      </c>
      <c r="AI51" s="60">
        <v>2</v>
      </c>
      <c r="AJ51" s="60">
        <v>0</v>
      </c>
      <c r="AK51" s="60">
        <v>5</v>
      </c>
      <c r="AL51" s="60">
        <v>3</v>
      </c>
      <c r="AM51" s="60">
        <v>5</v>
      </c>
      <c r="AN51" s="60">
        <v>1</v>
      </c>
      <c r="AO51" s="60">
        <v>1</v>
      </c>
      <c r="AP51" s="60">
        <v>0</v>
      </c>
      <c r="AQ51" s="60">
        <v>3</v>
      </c>
      <c r="AR51" s="60">
        <v>2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3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1</v>
      </c>
      <c r="BK51" s="60">
        <v>0</v>
      </c>
      <c r="BL51" s="60">
        <v>0</v>
      </c>
      <c r="BM51" s="60">
        <v>0</v>
      </c>
      <c r="BN51" s="60">
        <v>2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</row>
    <row r="52" spans="1:75" x14ac:dyDescent="0.25">
      <c r="A52" s="53" t="str">
        <f t="shared" si="0"/>
        <v xml:space="preserve">COLORADO </v>
      </c>
      <c r="B52" s="53" t="str" cm="1">
        <f t="array" ref="B52:C52">_xlfn.TEXTSPLIT(D52,"County")</f>
        <v xml:space="preserve">Colorado </v>
      </c>
      <c r="C52" s="53" t="str">
        <v>, Texas</v>
      </c>
      <c r="D52" s="54" t="s">
        <v>2485</v>
      </c>
      <c r="E52" s="55">
        <v>20557</v>
      </c>
      <c r="F52" s="55">
        <v>18246</v>
      </c>
      <c r="G52" s="55">
        <v>13169</v>
      </c>
      <c r="H52" s="55">
        <v>2335</v>
      </c>
      <c r="I52" s="60">
        <v>100</v>
      </c>
      <c r="J52" s="60">
        <v>83</v>
      </c>
      <c r="K52" s="60">
        <v>0</v>
      </c>
      <c r="L52" s="55">
        <v>2559</v>
      </c>
      <c r="M52" s="55">
        <v>2311</v>
      </c>
      <c r="N52" s="55">
        <v>2263</v>
      </c>
      <c r="O52" s="60">
        <v>127</v>
      </c>
      <c r="P52" s="60">
        <v>202</v>
      </c>
      <c r="Q52" s="60">
        <v>39</v>
      </c>
      <c r="R52" s="60">
        <v>3</v>
      </c>
      <c r="S52" s="55">
        <v>1808</v>
      </c>
      <c r="T52" s="60">
        <v>4</v>
      </c>
      <c r="U52" s="60">
        <v>0</v>
      </c>
      <c r="V52" s="60">
        <v>4</v>
      </c>
      <c r="W52" s="60">
        <v>32</v>
      </c>
      <c r="X52" s="60">
        <v>0</v>
      </c>
      <c r="Y52" s="60">
        <v>0</v>
      </c>
      <c r="Z52" s="60">
        <v>37</v>
      </c>
      <c r="AA52" s="60">
        <v>3</v>
      </c>
      <c r="AB52" s="60">
        <v>0</v>
      </c>
      <c r="AC52" s="60">
        <v>4</v>
      </c>
      <c r="AD52" s="60">
        <v>45</v>
      </c>
      <c r="AE52" s="60">
        <v>3</v>
      </c>
      <c r="AF52" s="60">
        <v>0</v>
      </c>
      <c r="AG52" s="60">
        <v>0</v>
      </c>
      <c r="AH52" s="60">
        <v>25</v>
      </c>
      <c r="AI52" s="60">
        <v>1</v>
      </c>
      <c r="AJ52" s="60">
        <v>0</v>
      </c>
      <c r="AK52" s="60">
        <v>12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3</v>
      </c>
      <c r="AS52" s="60">
        <v>0</v>
      </c>
      <c r="AT52" s="60">
        <v>0</v>
      </c>
      <c r="AU52" s="60">
        <v>1</v>
      </c>
      <c r="AV52" s="60">
        <v>0</v>
      </c>
      <c r="AW52" s="60">
        <v>0</v>
      </c>
      <c r="AX52" s="60">
        <v>0</v>
      </c>
      <c r="AY52" s="60">
        <v>2</v>
      </c>
      <c r="AZ52" s="60">
        <v>0</v>
      </c>
      <c r="BA52" s="60">
        <v>0</v>
      </c>
      <c r="BB52" s="60">
        <v>1</v>
      </c>
      <c r="BC52" s="60">
        <v>0</v>
      </c>
      <c r="BD52" s="60">
        <v>0</v>
      </c>
      <c r="BE52" s="60">
        <v>0</v>
      </c>
      <c r="BF52" s="60">
        <v>1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1</v>
      </c>
      <c r="BP52" s="60">
        <v>0</v>
      </c>
      <c r="BQ52" s="60">
        <v>1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</row>
    <row r="53" spans="1:75" x14ac:dyDescent="0.25">
      <c r="A53" s="53" t="str">
        <f t="shared" si="0"/>
        <v xml:space="preserve">COMAL </v>
      </c>
      <c r="B53" s="53" t="str" cm="1">
        <f t="array" ref="B53:C53">_xlfn.TEXTSPLIT(D53,"County")</f>
        <v xml:space="preserve">Comal </v>
      </c>
      <c r="C53" s="53" t="str">
        <v>, Texas</v>
      </c>
      <c r="D53" s="54" t="s">
        <v>2486</v>
      </c>
      <c r="E53" s="55">
        <v>161501</v>
      </c>
      <c r="F53" s="55">
        <v>135471</v>
      </c>
      <c r="G53" s="55">
        <v>118292</v>
      </c>
      <c r="H53" s="55">
        <v>3880</v>
      </c>
      <c r="I53" s="55">
        <v>1135</v>
      </c>
      <c r="J53" s="55">
        <v>1974</v>
      </c>
      <c r="K53" s="60">
        <v>167</v>
      </c>
      <c r="L53" s="55">
        <v>10023</v>
      </c>
      <c r="M53" s="55">
        <v>26030</v>
      </c>
      <c r="N53" s="55">
        <v>24976</v>
      </c>
      <c r="O53" s="60">
        <v>858</v>
      </c>
      <c r="P53" s="55">
        <v>2782</v>
      </c>
      <c r="Q53" s="55">
        <v>1109</v>
      </c>
      <c r="R53" s="60">
        <v>90</v>
      </c>
      <c r="S53" s="55">
        <v>19588</v>
      </c>
      <c r="T53" s="60">
        <v>48</v>
      </c>
      <c r="U53" s="60">
        <v>29</v>
      </c>
      <c r="V53" s="60">
        <v>7</v>
      </c>
      <c r="W53" s="60">
        <v>196</v>
      </c>
      <c r="X53" s="60">
        <v>22</v>
      </c>
      <c r="Y53" s="60">
        <v>1</v>
      </c>
      <c r="Z53" s="60">
        <v>141</v>
      </c>
      <c r="AA53" s="60">
        <v>51</v>
      </c>
      <c r="AB53" s="60">
        <v>40</v>
      </c>
      <c r="AC53" s="60">
        <v>14</v>
      </c>
      <c r="AD53" s="60">
        <v>977</v>
      </c>
      <c r="AE53" s="60">
        <v>120</v>
      </c>
      <c r="AF53" s="60">
        <v>44</v>
      </c>
      <c r="AG53" s="60">
        <v>8</v>
      </c>
      <c r="AH53" s="60">
        <v>138</v>
      </c>
      <c r="AI53" s="60">
        <v>47</v>
      </c>
      <c r="AJ53" s="60">
        <v>11</v>
      </c>
      <c r="AK53" s="60">
        <v>424</v>
      </c>
      <c r="AL53" s="60">
        <v>58</v>
      </c>
      <c r="AM53" s="60">
        <v>105</v>
      </c>
      <c r="AN53" s="60">
        <v>7</v>
      </c>
      <c r="AO53" s="60">
        <v>0</v>
      </c>
      <c r="AP53" s="60">
        <v>0</v>
      </c>
      <c r="AQ53" s="60">
        <v>12</v>
      </c>
      <c r="AR53" s="60">
        <v>3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62</v>
      </c>
      <c r="AZ53" s="60">
        <v>11</v>
      </c>
      <c r="BA53" s="60">
        <v>7</v>
      </c>
      <c r="BB53" s="60">
        <v>30</v>
      </c>
      <c r="BC53" s="60">
        <v>0</v>
      </c>
      <c r="BD53" s="60">
        <v>0</v>
      </c>
      <c r="BE53" s="60">
        <v>0</v>
      </c>
      <c r="BF53" s="60">
        <v>0</v>
      </c>
      <c r="BG53" s="60">
        <v>10</v>
      </c>
      <c r="BH53" s="60">
        <v>0</v>
      </c>
      <c r="BI53" s="60">
        <v>1</v>
      </c>
      <c r="BJ53" s="60">
        <v>0</v>
      </c>
      <c r="BK53" s="60">
        <v>3</v>
      </c>
      <c r="BL53" s="60">
        <v>0</v>
      </c>
      <c r="BM53" s="60">
        <v>0</v>
      </c>
      <c r="BN53" s="60">
        <v>0</v>
      </c>
      <c r="BO53" s="60">
        <v>15</v>
      </c>
      <c r="BP53" s="60">
        <v>7</v>
      </c>
      <c r="BQ53" s="60">
        <v>1</v>
      </c>
      <c r="BR53" s="60">
        <v>5</v>
      </c>
      <c r="BS53" s="60">
        <v>2</v>
      </c>
      <c r="BT53" s="60">
        <v>0</v>
      </c>
      <c r="BU53" s="60">
        <v>0</v>
      </c>
      <c r="BV53" s="60">
        <v>0</v>
      </c>
      <c r="BW53" s="60">
        <v>0</v>
      </c>
    </row>
    <row r="54" spans="1:75" x14ac:dyDescent="0.25">
      <c r="A54" s="53" t="str">
        <f t="shared" si="0"/>
        <v xml:space="preserve">COMANCHE </v>
      </c>
      <c r="B54" s="53" t="str" cm="1">
        <f t="array" ref="B54:C54">_xlfn.TEXTSPLIT(D54,"County")</f>
        <v xml:space="preserve">Comanche </v>
      </c>
      <c r="C54" s="53" t="str">
        <v>, Texas</v>
      </c>
      <c r="D54" s="54" t="s">
        <v>2487</v>
      </c>
      <c r="E54" s="55">
        <v>13594</v>
      </c>
      <c r="F54" s="55">
        <v>11921</v>
      </c>
      <c r="G54" s="55">
        <v>10295</v>
      </c>
      <c r="H54" s="60">
        <v>48</v>
      </c>
      <c r="I54" s="60">
        <v>116</v>
      </c>
      <c r="J54" s="60">
        <v>38</v>
      </c>
      <c r="K54" s="60">
        <v>3</v>
      </c>
      <c r="L54" s="55">
        <v>1421</v>
      </c>
      <c r="M54" s="55">
        <v>1673</v>
      </c>
      <c r="N54" s="55">
        <v>1617</v>
      </c>
      <c r="O54" s="60">
        <v>44</v>
      </c>
      <c r="P54" s="60">
        <v>272</v>
      </c>
      <c r="Q54" s="60">
        <v>12</v>
      </c>
      <c r="R54" s="60">
        <v>6</v>
      </c>
      <c r="S54" s="55">
        <v>1262</v>
      </c>
      <c r="T54" s="60">
        <v>9</v>
      </c>
      <c r="U54" s="60">
        <v>0</v>
      </c>
      <c r="V54" s="60">
        <v>0</v>
      </c>
      <c r="W54" s="60">
        <v>9</v>
      </c>
      <c r="X54" s="60">
        <v>0</v>
      </c>
      <c r="Y54" s="60">
        <v>0</v>
      </c>
      <c r="Z54" s="60">
        <v>3</v>
      </c>
      <c r="AA54" s="60">
        <v>0</v>
      </c>
      <c r="AB54" s="60">
        <v>0</v>
      </c>
      <c r="AC54" s="60">
        <v>0</v>
      </c>
      <c r="AD54" s="60">
        <v>49</v>
      </c>
      <c r="AE54" s="60">
        <v>1</v>
      </c>
      <c r="AF54" s="60">
        <v>0</v>
      </c>
      <c r="AG54" s="60">
        <v>0</v>
      </c>
      <c r="AH54" s="60">
        <v>7</v>
      </c>
      <c r="AI54" s="60">
        <v>4</v>
      </c>
      <c r="AJ54" s="60">
        <v>4</v>
      </c>
      <c r="AK54" s="60">
        <v>28</v>
      </c>
      <c r="AL54" s="60">
        <v>0</v>
      </c>
      <c r="AM54" s="60">
        <v>1</v>
      </c>
      <c r="AN54" s="60">
        <v>0</v>
      </c>
      <c r="AO54" s="60">
        <v>0</v>
      </c>
      <c r="AP54" s="60">
        <v>0</v>
      </c>
      <c r="AQ54" s="60">
        <v>2</v>
      </c>
      <c r="AR54" s="60">
        <v>0</v>
      </c>
      <c r="AS54" s="60">
        <v>1</v>
      </c>
      <c r="AT54" s="60">
        <v>0</v>
      </c>
      <c r="AU54" s="60">
        <v>0</v>
      </c>
      <c r="AV54" s="60">
        <v>1</v>
      </c>
      <c r="AW54" s="60">
        <v>0</v>
      </c>
      <c r="AX54" s="60">
        <v>0</v>
      </c>
      <c r="AY54" s="60">
        <v>5</v>
      </c>
      <c r="AZ54" s="60">
        <v>0</v>
      </c>
      <c r="BA54" s="60">
        <v>0</v>
      </c>
      <c r="BB54" s="60">
        <v>2</v>
      </c>
      <c r="BC54" s="60">
        <v>2</v>
      </c>
      <c r="BD54" s="60">
        <v>0</v>
      </c>
      <c r="BE54" s="60">
        <v>0</v>
      </c>
      <c r="BF54" s="60">
        <v>0</v>
      </c>
      <c r="BG54" s="60">
        <v>1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60">
        <v>0</v>
      </c>
      <c r="BO54" s="60">
        <v>2</v>
      </c>
      <c r="BP54" s="60">
        <v>0</v>
      </c>
      <c r="BQ54" s="60">
        <v>2</v>
      </c>
      <c r="BR54" s="60">
        <v>0</v>
      </c>
      <c r="BS54" s="60">
        <v>0</v>
      </c>
      <c r="BT54" s="60">
        <v>0</v>
      </c>
      <c r="BU54" s="60">
        <v>0</v>
      </c>
      <c r="BV54" s="60">
        <v>0</v>
      </c>
      <c r="BW54" s="60">
        <v>0</v>
      </c>
    </row>
    <row r="55" spans="1:75" x14ac:dyDescent="0.25">
      <c r="A55" s="53" t="str">
        <f t="shared" si="0"/>
        <v xml:space="preserve">CONCHO </v>
      </c>
      <c r="B55" s="53" t="str" cm="1">
        <f t="array" ref="B55:C55">_xlfn.TEXTSPLIT(D55,"County")</f>
        <v xml:space="preserve">Concho </v>
      </c>
      <c r="C55" s="53" t="str">
        <v>, Texas</v>
      </c>
      <c r="D55" s="54" t="s">
        <v>2488</v>
      </c>
      <c r="E55" s="55">
        <v>3303</v>
      </c>
      <c r="F55" s="55">
        <v>2984</v>
      </c>
      <c r="G55" s="55">
        <v>2518</v>
      </c>
      <c r="H55" s="60">
        <v>82</v>
      </c>
      <c r="I55" s="60">
        <v>19</v>
      </c>
      <c r="J55" s="60">
        <v>23</v>
      </c>
      <c r="K55" s="60">
        <v>1</v>
      </c>
      <c r="L55" s="60">
        <v>341</v>
      </c>
      <c r="M55" s="60">
        <v>319</v>
      </c>
      <c r="N55" s="60">
        <v>300</v>
      </c>
      <c r="O55" s="60">
        <v>5</v>
      </c>
      <c r="P55" s="60">
        <v>23</v>
      </c>
      <c r="Q55" s="60">
        <v>6</v>
      </c>
      <c r="R55" s="60">
        <v>0</v>
      </c>
      <c r="S55" s="60">
        <v>247</v>
      </c>
      <c r="T55" s="60">
        <v>6</v>
      </c>
      <c r="U55" s="60">
        <v>0</v>
      </c>
      <c r="V55" s="60">
        <v>0</v>
      </c>
      <c r="W55" s="60">
        <v>1</v>
      </c>
      <c r="X55" s="60">
        <v>3</v>
      </c>
      <c r="Y55" s="60">
        <v>1</v>
      </c>
      <c r="Z55" s="60">
        <v>4</v>
      </c>
      <c r="AA55" s="60">
        <v>3</v>
      </c>
      <c r="AB55" s="60">
        <v>1</v>
      </c>
      <c r="AC55" s="60">
        <v>0</v>
      </c>
      <c r="AD55" s="60">
        <v>13</v>
      </c>
      <c r="AE55" s="60">
        <v>0</v>
      </c>
      <c r="AF55" s="60">
        <v>0</v>
      </c>
      <c r="AG55" s="60">
        <v>0</v>
      </c>
      <c r="AH55" s="60">
        <v>3</v>
      </c>
      <c r="AI55" s="60">
        <v>0</v>
      </c>
      <c r="AJ55" s="60">
        <v>0</v>
      </c>
      <c r="AK55" s="60">
        <v>5</v>
      </c>
      <c r="AL55" s="60">
        <v>0</v>
      </c>
      <c r="AM55" s="60">
        <v>0</v>
      </c>
      <c r="AN55" s="60">
        <v>0</v>
      </c>
      <c r="AO55" s="60">
        <v>1</v>
      </c>
      <c r="AP55" s="60">
        <v>0</v>
      </c>
      <c r="AQ55" s="60">
        <v>0</v>
      </c>
      <c r="AR55" s="60">
        <v>0</v>
      </c>
      <c r="AS55" s="60">
        <v>2</v>
      </c>
      <c r="AT55" s="60">
        <v>0</v>
      </c>
      <c r="AU55" s="60">
        <v>0</v>
      </c>
      <c r="AV55" s="60">
        <v>0</v>
      </c>
      <c r="AW55" s="60">
        <v>0</v>
      </c>
      <c r="AX55" s="60">
        <v>2</v>
      </c>
      <c r="AY55" s="60">
        <v>3</v>
      </c>
      <c r="AZ55" s="60">
        <v>2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1</v>
      </c>
      <c r="BG55" s="60">
        <v>0</v>
      </c>
      <c r="BH55" s="60">
        <v>0</v>
      </c>
      <c r="BI55" s="60">
        <v>0</v>
      </c>
      <c r="BJ55" s="60">
        <v>0</v>
      </c>
      <c r="BK55" s="60">
        <v>0</v>
      </c>
      <c r="BL55" s="60">
        <v>0</v>
      </c>
      <c r="BM55" s="60">
        <v>0</v>
      </c>
      <c r="BN55" s="60">
        <v>0</v>
      </c>
      <c r="BO55" s="60">
        <v>2</v>
      </c>
      <c r="BP55" s="60">
        <v>2</v>
      </c>
      <c r="BQ55" s="60">
        <v>0</v>
      </c>
      <c r="BR55" s="60">
        <v>0</v>
      </c>
      <c r="BS55" s="60">
        <v>0</v>
      </c>
      <c r="BT55" s="60">
        <v>0</v>
      </c>
      <c r="BU55" s="60">
        <v>0</v>
      </c>
      <c r="BV55" s="60">
        <v>1</v>
      </c>
      <c r="BW55" s="60">
        <v>1</v>
      </c>
    </row>
    <row r="56" spans="1:75" x14ac:dyDescent="0.25">
      <c r="A56" s="53" t="str">
        <f t="shared" si="0"/>
        <v xml:space="preserve">COOKE </v>
      </c>
      <c r="B56" s="53" t="str" cm="1">
        <f t="array" ref="B56:C56">_xlfn.TEXTSPLIT(D56,"County")</f>
        <v xml:space="preserve">Cooke </v>
      </c>
      <c r="C56" s="53" t="str">
        <v>, Texas</v>
      </c>
      <c r="D56" s="54" t="s">
        <v>2489</v>
      </c>
      <c r="E56" s="55">
        <v>41668</v>
      </c>
      <c r="F56" s="55">
        <v>36936</v>
      </c>
      <c r="G56" s="55">
        <v>31641</v>
      </c>
      <c r="H56" s="55">
        <v>1233</v>
      </c>
      <c r="I56" s="60">
        <v>550</v>
      </c>
      <c r="J56" s="60">
        <v>314</v>
      </c>
      <c r="K56" s="60">
        <v>20</v>
      </c>
      <c r="L56" s="55">
        <v>3178</v>
      </c>
      <c r="M56" s="55">
        <v>4732</v>
      </c>
      <c r="N56" s="55">
        <v>4610</v>
      </c>
      <c r="O56" s="60">
        <v>320</v>
      </c>
      <c r="P56" s="55">
        <v>1033</v>
      </c>
      <c r="Q56" s="60">
        <v>103</v>
      </c>
      <c r="R56" s="60">
        <v>5</v>
      </c>
      <c r="S56" s="55">
        <v>3033</v>
      </c>
      <c r="T56" s="60">
        <v>15</v>
      </c>
      <c r="U56" s="60">
        <v>1</v>
      </c>
      <c r="V56" s="60">
        <v>5</v>
      </c>
      <c r="W56" s="60">
        <v>35</v>
      </c>
      <c r="X56" s="60">
        <v>0</v>
      </c>
      <c r="Y56" s="60">
        <v>2</v>
      </c>
      <c r="Z56" s="60">
        <v>37</v>
      </c>
      <c r="AA56" s="60">
        <v>6</v>
      </c>
      <c r="AB56" s="60">
        <v>6</v>
      </c>
      <c r="AC56" s="60">
        <v>9</v>
      </c>
      <c r="AD56" s="60">
        <v>119</v>
      </c>
      <c r="AE56" s="60">
        <v>47</v>
      </c>
      <c r="AF56" s="60">
        <v>3</v>
      </c>
      <c r="AG56" s="60">
        <v>3</v>
      </c>
      <c r="AH56" s="60">
        <v>19</v>
      </c>
      <c r="AI56" s="60">
        <v>9</v>
      </c>
      <c r="AJ56" s="60">
        <v>0</v>
      </c>
      <c r="AK56" s="60">
        <v>33</v>
      </c>
      <c r="AL56" s="60">
        <v>2</v>
      </c>
      <c r="AM56" s="60">
        <v>0</v>
      </c>
      <c r="AN56" s="60">
        <v>0</v>
      </c>
      <c r="AO56" s="60">
        <v>0</v>
      </c>
      <c r="AP56" s="60">
        <v>0</v>
      </c>
      <c r="AQ56" s="60">
        <v>2</v>
      </c>
      <c r="AR56" s="60">
        <v>0</v>
      </c>
      <c r="AS56" s="60">
        <v>1</v>
      </c>
      <c r="AT56" s="60">
        <v>0</v>
      </c>
      <c r="AU56" s="60">
        <v>0</v>
      </c>
      <c r="AV56" s="60">
        <v>0</v>
      </c>
      <c r="AW56" s="60">
        <v>0</v>
      </c>
      <c r="AX56" s="60">
        <v>0</v>
      </c>
      <c r="AY56" s="60">
        <v>2</v>
      </c>
      <c r="AZ56" s="60">
        <v>0</v>
      </c>
      <c r="BA56" s="60">
        <v>0</v>
      </c>
      <c r="BB56" s="60">
        <v>2</v>
      </c>
      <c r="BC56" s="60">
        <v>0</v>
      </c>
      <c r="BD56" s="60">
        <v>0</v>
      </c>
      <c r="BE56" s="60">
        <v>0</v>
      </c>
      <c r="BF56" s="60">
        <v>0</v>
      </c>
      <c r="BG56" s="60">
        <v>0</v>
      </c>
      <c r="BH56" s="60">
        <v>0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60">
        <v>0</v>
      </c>
      <c r="BO56" s="60">
        <v>1</v>
      </c>
      <c r="BP56" s="60">
        <v>0</v>
      </c>
      <c r="BQ56" s="60">
        <v>1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60">
        <v>0</v>
      </c>
    </row>
    <row r="57" spans="1:75" x14ac:dyDescent="0.25">
      <c r="A57" s="53" t="str">
        <f t="shared" si="0"/>
        <v xml:space="preserve">CORYELL </v>
      </c>
      <c r="B57" s="53" t="str" cm="1">
        <f t="array" ref="B57:C57">_xlfn.TEXTSPLIT(D57,"County")</f>
        <v xml:space="preserve">Coryell </v>
      </c>
      <c r="C57" s="53" t="str">
        <v>, Texas</v>
      </c>
      <c r="D57" s="54" t="s">
        <v>2490</v>
      </c>
      <c r="E57" s="55">
        <v>83093</v>
      </c>
      <c r="F57" s="55">
        <v>73013</v>
      </c>
      <c r="G57" s="55">
        <v>50529</v>
      </c>
      <c r="H57" s="55">
        <v>12356</v>
      </c>
      <c r="I57" s="60">
        <v>672</v>
      </c>
      <c r="J57" s="55">
        <v>1910</v>
      </c>
      <c r="K57" s="55">
        <v>1093</v>
      </c>
      <c r="L57" s="55">
        <v>6453</v>
      </c>
      <c r="M57" s="55">
        <v>10080</v>
      </c>
      <c r="N57" s="55">
        <v>9240</v>
      </c>
      <c r="O57" s="55">
        <v>1671</v>
      </c>
      <c r="P57" s="55">
        <v>1382</v>
      </c>
      <c r="Q57" s="60">
        <v>794</v>
      </c>
      <c r="R57" s="60">
        <v>123</v>
      </c>
      <c r="S57" s="55">
        <v>4329</v>
      </c>
      <c r="T57" s="60">
        <v>123</v>
      </c>
      <c r="U57" s="60">
        <v>146</v>
      </c>
      <c r="V57" s="60">
        <v>73</v>
      </c>
      <c r="W57" s="60">
        <v>363</v>
      </c>
      <c r="X57" s="60">
        <v>13</v>
      </c>
      <c r="Y57" s="60">
        <v>4</v>
      </c>
      <c r="Z57" s="60">
        <v>79</v>
      </c>
      <c r="AA57" s="60">
        <v>103</v>
      </c>
      <c r="AB57" s="60">
        <v>20</v>
      </c>
      <c r="AC57" s="60">
        <v>17</v>
      </c>
      <c r="AD57" s="60">
        <v>759</v>
      </c>
      <c r="AE57" s="60">
        <v>230</v>
      </c>
      <c r="AF57" s="60">
        <v>79</v>
      </c>
      <c r="AG57" s="60">
        <v>15</v>
      </c>
      <c r="AH57" s="60">
        <v>164</v>
      </c>
      <c r="AI57" s="60">
        <v>35</v>
      </c>
      <c r="AJ57" s="60">
        <v>10</v>
      </c>
      <c r="AK57" s="60">
        <v>114</v>
      </c>
      <c r="AL57" s="60">
        <v>47</v>
      </c>
      <c r="AM57" s="60">
        <v>38</v>
      </c>
      <c r="AN57" s="60">
        <v>18</v>
      </c>
      <c r="AO57" s="60">
        <v>0</v>
      </c>
      <c r="AP57" s="60">
        <v>0</v>
      </c>
      <c r="AQ57" s="60">
        <v>2</v>
      </c>
      <c r="AR57" s="60">
        <v>3</v>
      </c>
      <c r="AS57" s="60">
        <v>2</v>
      </c>
      <c r="AT57" s="60">
        <v>0</v>
      </c>
      <c r="AU57" s="60">
        <v>1</v>
      </c>
      <c r="AV57" s="60">
        <v>0</v>
      </c>
      <c r="AW57" s="60">
        <v>1</v>
      </c>
      <c r="AX57" s="60">
        <v>0</v>
      </c>
      <c r="AY57" s="60">
        <v>65</v>
      </c>
      <c r="AZ57" s="60">
        <v>5</v>
      </c>
      <c r="BA57" s="60">
        <v>1</v>
      </c>
      <c r="BB57" s="60">
        <v>31</v>
      </c>
      <c r="BC57" s="60">
        <v>4</v>
      </c>
      <c r="BD57" s="60">
        <v>3</v>
      </c>
      <c r="BE57" s="60">
        <v>2</v>
      </c>
      <c r="BF57" s="60">
        <v>1</v>
      </c>
      <c r="BG57" s="60">
        <v>7</v>
      </c>
      <c r="BH57" s="60">
        <v>0</v>
      </c>
      <c r="BI57" s="60">
        <v>10</v>
      </c>
      <c r="BJ57" s="60">
        <v>0</v>
      </c>
      <c r="BK57" s="60">
        <v>1</v>
      </c>
      <c r="BL57" s="60">
        <v>0</v>
      </c>
      <c r="BM57" s="60">
        <v>0</v>
      </c>
      <c r="BN57" s="60">
        <v>0</v>
      </c>
      <c r="BO57" s="60">
        <v>13</v>
      </c>
      <c r="BP57" s="60">
        <v>10</v>
      </c>
      <c r="BQ57" s="60">
        <v>3</v>
      </c>
      <c r="BR57" s="60">
        <v>0</v>
      </c>
      <c r="BS57" s="60">
        <v>0</v>
      </c>
      <c r="BT57" s="60">
        <v>0</v>
      </c>
      <c r="BU57" s="60">
        <v>0</v>
      </c>
      <c r="BV57" s="60">
        <v>3</v>
      </c>
      <c r="BW57" s="60">
        <v>3</v>
      </c>
    </row>
    <row r="58" spans="1:75" x14ac:dyDescent="0.25">
      <c r="A58" s="53" t="str">
        <f t="shared" si="0"/>
        <v xml:space="preserve">COTTLE </v>
      </c>
      <c r="B58" s="53" t="str" cm="1">
        <f t="array" ref="B58:C58">_xlfn.TEXTSPLIT(D58,"County")</f>
        <v xml:space="preserve">Cottle </v>
      </c>
      <c r="C58" s="53" t="str">
        <v>, Texas</v>
      </c>
      <c r="D58" s="54" t="s">
        <v>2491</v>
      </c>
      <c r="E58" s="55">
        <v>1380</v>
      </c>
      <c r="F58" s="55">
        <v>1251</v>
      </c>
      <c r="G58" s="55">
        <v>1027</v>
      </c>
      <c r="H58" s="60">
        <v>96</v>
      </c>
      <c r="I58" s="60">
        <v>5</v>
      </c>
      <c r="J58" s="60">
        <v>0</v>
      </c>
      <c r="K58" s="60">
        <v>2</v>
      </c>
      <c r="L58" s="60">
        <v>121</v>
      </c>
      <c r="M58" s="60">
        <v>129</v>
      </c>
      <c r="N58" s="60">
        <v>110</v>
      </c>
      <c r="O58" s="60">
        <v>7</v>
      </c>
      <c r="P58" s="60">
        <v>22</v>
      </c>
      <c r="Q58" s="60">
        <v>0</v>
      </c>
      <c r="R58" s="60">
        <v>0</v>
      </c>
      <c r="S58" s="60">
        <v>60</v>
      </c>
      <c r="T58" s="60">
        <v>7</v>
      </c>
      <c r="U58" s="60">
        <v>0</v>
      </c>
      <c r="V58" s="60">
        <v>0</v>
      </c>
      <c r="W58" s="60">
        <v>4</v>
      </c>
      <c r="X58" s="60">
        <v>0</v>
      </c>
      <c r="Y58" s="60">
        <v>0</v>
      </c>
      <c r="Z58" s="60">
        <v>1</v>
      </c>
      <c r="AA58" s="60">
        <v>5</v>
      </c>
      <c r="AB58" s="60">
        <v>3</v>
      </c>
      <c r="AC58" s="60">
        <v>1</v>
      </c>
      <c r="AD58" s="60">
        <v>17</v>
      </c>
      <c r="AE58" s="60">
        <v>0</v>
      </c>
      <c r="AF58" s="60">
        <v>3</v>
      </c>
      <c r="AG58" s="60">
        <v>2</v>
      </c>
      <c r="AH58" s="60">
        <v>4</v>
      </c>
      <c r="AI58" s="60">
        <v>0</v>
      </c>
      <c r="AJ58" s="60">
        <v>0</v>
      </c>
      <c r="AK58" s="60">
        <v>0</v>
      </c>
      <c r="AL58" s="60">
        <v>2</v>
      </c>
      <c r="AM58" s="60">
        <v>3</v>
      </c>
      <c r="AN58" s="60">
        <v>0</v>
      </c>
      <c r="AO58" s="60">
        <v>0</v>
      </c>
      <c r="AP58" s="60">
        <v>0</v>
      </c>
      <c r="AQ58" s="60">
        <v>3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2</v>
      </c>
      <c r="BP58" s="60">
        <v>0</v>
      </c>
      <c r="BQ58" s="60">
        <v>1</v>
      </c>
      <c r="BR58" s="60">
        <v>0</v>
      </c>
      <c r="BS58" s="60">
        <v>1</v>
      </c>
      <c r="BT58" s="60">
        <v>0</v>
      </c>
      <c r="BU58" s="60">
        <v>0</v>
      </c>
      <c r="BV58" s="60">
        <v>0</v>
      </c>
      <c r="BW58" s="60">
        <v>0</v>
      </c>
    </row>
    <row r="59" spans="1:75" x14ac:dyDescent="0.25">
      <c r="A59" s="53" t="str">
        <f t="shared" si="0"/>
        <v xml:space="preserve">CRANE </v>
      </c>
      <c r="B59" s="53" t="str" cm="1">
        <f t="array" ref="B59:C59">_xlfn.TEXTSPLIT(D59,"County")</f>
        <v xml:space="preserve">Crane </v>
      </c>
      <c r="C59" s="53" t="str">
        <v>, Texas</v>
      </c>
      <c r="D59" s="54" t="s">
        <v>2492</v>
      </c>
      <c r="E59" s="55">
        <v>4675</v>
      </c>
      <c r="F59" s="55">
        <v>3537</v>
      </c>
      <c r="G59" s="55">
        <v>2488</v>
      </c>
      <c r="H59" s="60">
        <v>77</v>
      </c>
      <c r="I59" s="60">
        <v>36</v>
      </c>
      <c r="J59" s="60">
        <v>22</v>
      </c>
      <c r="K59" s="60">
        <v>0</v>
      </c>
      <c r="L59" s="60">
        <v>914</v>
      </c>
      <c r="M59" s="55">
        <v>1138</v>
      </c>
      <c r="N59" s="55">
        <v>1113</v>
      </c>
      <c r="O59" s="60">
        <v>4</v>
      </c>
      <c r="P59" s="60">
        <v>50</v>
      </c>
      <c r="Q59" s="60">
        <v>1</v>
      </c>
      <c r="R59" s="60">
        <v>2</v>
      </c>
      <c r="S59" s="55">
        <v>1041</v>
      </c>
      <c r="T59" s="60">
        <v>0</v>
      </c>
      <c r="U59" s="60">
        <v>1</v>
      </c>
      <c r="V59" s="60">
        <v>0</v>
      </c>
      <c r="W59" s="60">
        <v>0</v>
      </c>
      <c r="X59" s="60">
        <v>1</v>
      </c>
      <c r="Y59" s="60">
        <v>0</v>
      </c>
      <c r="Z59" s="60">
        <v>7</v>
      </c>
      <c r="AA59" s="60">
        <v>6</v>
      </c>
      <c r="AB59" s="60">
        <v>0</v>
      </c>
      <c r="AC59" s="60">
        <v>0</v>
      </c>
      <c r="AD59" s="60">
        <v>22</v>
      </c>
      <c r="AE59" s="60">
        <v>0</v>
      </c>
      <c r="AF59" s="60">
        <v>2</v>
      </c>
      <c r="AG59" s="60">
        <v>0</v>
      </c>
      <c r="AH59" s="60">
        <v>13</v>
      </c>
      <c r="AI59" s="60">
        <v>2</v>
      </c>
      <c r="AJ59" s="60">
        <v>0</v>
      </c>
      <c r="AK59" s="60">
        <v>2</v>
      </c>
      <c r="AL59" s="60">
        <v>0</v>
      </c>
      <c r="AM59" s="60">
        <v>0</v>
      </c>
      <c r="AN59" s="60">
        <v>0</v>
      </c>
      <c r="AO59" s="60">
        <v>0</v>
      </c>
      <c r="AP59" s="60">
        <v>0</v>
      </c>
      <c r="AQ59" s="60">
        <v>0</v>
      </c>
      <c r="AR59" s="60">
        <v>2</v>
      </c>
      <c r="AS59" s="60">
        <v>0</v>
      </c>
      <c r="AT59" s="60">
        <v>0</v>
      </c>
      <c r="AU59" s="60">
        <v>0</v>
      </c>
      <c r="AV59" s="60">
        <v>0</v>
      </c>
      <c r="AW59" s="60">
        <v>1</v>
      </c>
      <c r="AX59" s="60">
        <v>0</v>
      </c>
      <c r="AY59" s="60">
        <v>2</v>
      </c>
      <c r="AZ59" s="60">
        <v>0</v>
      </c>
      <c r="BA59" s="60">
        <v>0</v>
      </c>
      <c r="BB59" s="60">
        <v>0</v>
      </c>
      <c r="BC59" s="60">
        <v>0</v>
      </c>
      <c r="BD59" s="60">
        <v>2</v>
      </c>
      <c r="BE59" s="60">
        <v>0</v>
      </c>
      <c r="BF59" s="60">
        <v>0</v>
      </c>
      <c r="BG59" s="60">
        <v>0</v>
      </c>
      <c r="BH59" s="60">
        <v>0</v>
      </c>
      <c r="BI59" s="60">
        <v>0</v>
      </c>
      <c r="BJ59" s="60">
        <v>0</v>
      </c>
      <c r="BK59" s="60">
        <v>0</v>
      </c>
      <c r="BL59" s="60">
        <v>0</v>
      </c>
      <c r="BM59" s="60">
        <v>0</v>
      </c>
      <c r="BN59" s="60">
        <v>0</v>
      </c>
      <c r="BO59" s="60">
        <v>1</v>
      </c>
      <c r="BP59" s="60">
        <v>0</v>
      </c>
      <c r="BQ59" s="60">
        <v>0</v>
      </c>
      <c r="BR59" s="60">
        <v>1</v>
      </c>
      <c r="BS59" s="60">
        <v>0</v>
      </c>
      <c r="BT59" s="60">
        <v>0</v>
      </c>
      <c r="BU59" s="60">
        <v>0</v>
      </c>
      <c r="BV59" s="60">
        <v>0</v>
      </c>
      <c r="BW59" s="60">
        <v>0</v>
      </c>
    </row>
    <row r="60" spans="1:75" x14ac:dyDescent="0.25">
      <c r="A60" s="53" t="str">
        <f t="shared" si="0"/>
        <v xml:space="preserve">CROCKETT </v>
      </c>
      <c r="B60" s="53" t="str" cm="1">
        <f t="array" ref="B60:C60">_xlfn.TEXTSPLIT(D60,"County")</f>
        <v xml:space="preserve">Crockett </v>
      </c>
      <c r="C60" s="53" t="str">
        <v>, Texas</v>
      </c>
      <c r="D60" s="54" t="s">
        <v>2493</v>
      </c>
      <c r="E60" s="55">
        <v>3098</v>
      </c>
      <c r="F60" s="55">
        <v>2392</v>
      </c>
      <c r="G60" s="55">
        <v>1882</v>
      </c>
      <c r="H60" s="60">
        <v>18</v>
      </c>
      <c r="I60" s="60">
        <v>30</v>
      </c>
      <c r="J60" s="60">
        <v>10</v>
      </c>
      <c r="K60" s="60">
        <v>1</v>
      </c>
      <c r="L60" s="60">
        <v>451</v>
      </c>
      <c r="M60" s="60">
        <v>706</v>
      </c>
      <c r="N60" s="60">
        <v>688</v>
      </c>
      <c r="O60" s="60">
        <v>5</v>
      </c>
      <c r="P60" s="60">
        <v>31</v>
      </c>
      <c r="Q60" s="60">
        <v>0</v>
      </c>
      <c r="R60" s="60">
        <v>2</v>
      </c>
      <c r="S60" s="60">
        <v>634</v>
      </c>
      <c r="T60" s="60">
        <v>1</v>
      </c>
      <c r="U60" s="60">
        <v>2</v>
      </c>
      <c r="V60" s="60">
        <v>0</v>
      </c>
      <c r="W60" s="60">
        <v>0</v>
      </c>
      <c r="X60" s="60">
        <v>0</v>
      </c>
      <c r="Y60" s="60">
        <v>0</v>
      </c>
      <c r="Z60" s="60">
        <v>9</v>
      </c>
      <c r="AA60" s="60">
        <v>0</v>
      </c>
      <c r="AB60" s="60">
        <v>4</v>
      </c>
      <c r="AC60" s="60">
        <v>0</v>
      </c>
      <c r="AD60" s="60">
        <v>14</v>
      </c>
      <c r="AE60" s="60">
        <v>3</v>
      </c>
      <c r="AF60" s="60">
        <v>0</v>
      </c>
      <c r="AG60" s="60">
        <v>0</v>
      </c>
      <c r="AH60" s="60">
        <v>3</v>
      </c>
      <c r="AI60" s="60">
        <v>0</v>
      </c>
      <c r="AJ60" s="60">
        <v>1</v>
      </c>
      <c r="AK60" s="60">
        <v>3</v>
      </c>
      <c r="AL60" s="60">
        <v>3</v>
      </c>
      <c r="AM60" s="60">
        <v>0</v>
      </c>
      <c r="AN60" s="60">
        <v>1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2</v>
      </c>
      <c r="AZ60" s="60">
        <v>0</v>
      </c>
      <c r="BA60" s="60">
        <v>0</v>
      </c>
      <c r="BB60" s="60">
        <v>0</v>
      </c>
      <c r="BC60" s="60">
        <v>0</v>
      </c>
      <c r="BD60" s="60">
        <v>2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2</v>
      </c>
      <c r="BP60" s="60">
        <v>0</v>
      </c>
      <c r="BQ60" s="60">
        <v>2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</row>
    <row r="61" spans="1:75" x14ac:dyDescent="0.25">
      <c r="A61" s="53" t="str">
        <f t="shared" si="0"/>
        <v xml:space="preserve">CROSBY </v>
      </c>
      <c r="B61" s="53" t="str" cm="1">
        <f t="array" ref="B61:C61">_xlfn.TEXTSPLIT(D61,"County")</f>
        <v xml:space="preserve">Crosby </v>
      </c>
      <c r="C61" s="53" t="str">
        <v>, Texas</v>
      </c>
      <c r="D61" s="54" t="s">
        <v>2494</v>
      </c>
      <c r="E61" s="55">
        <v>5133</v>
      </c>
      <c r="F61" s="55">
        <v>4344</v>
      </c>
      <c r="G61" s="55">
        <v>3257</v>
      </c>
      <c r="H61" s="60">
        <v>151</v>
      </c>
      <c r="I61" s="60">
        <v>42</v>
      </c>
      <c r="J61" s="60">
        <v>12</v>
      </c>
      <c r="K61" s="60">
        <v>1</v>
      </c>
      <c r="L61" s="60">
        <v>881</v>
      </c>
      <c r="M61" s="60">
        <v>789</v>
      </c>
      <c r="N61" s="60">
        <v>731</v>
      </c>
      <c r="O61" s="60">
        <v>6</v>
      </c>
      <c r="P61" s="60">
        <v>45</v>
      </c>
      <c r="Q61" s="60">
        <v>2</v>
      </c>
      <c r="R61" s="60">
        <v>2</v>
      </c>
      <c r="S61" s="60">
        <v>666</v>
      </c>
      <c r="T61" s="60">
        <v>0</v>
      </c>
      <c r="U61" s="60">
        <v>1</v>
      </c>
      <c r="V61" s="60">
        <v>3</v>
      </c>
      <c r="W61" s="60">
        <v>6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49</v>
      </c>
      <c r="AE61" s="60">
        <v>4</v>
      </c>
      <c r="AF61" s="60">
        <v>3</v>
      </c>
      <c r="AG61" s="60">
        <v>0</v>
      </c>
      <c r="AH61" s="60">
        <v>9</v>
      </c>
      <c r="AI61" s="60">
        <v>0</v>
      </c>
      <c r="AJ61" s="60">
        <v>0</v>
      </c>
      <c r="AK61" s="60">
        <v>10</v>
      </c>
      <c r="AL61" s="60">
        <v>0</v>
      </c>
      <c r="AM61" s="60">
        <v>4</v>
      </c>
      <c r="AN61" s="60">
        <v>2</v>
      </c>
      <c r="AO61" s="60">
        <v>2</v>
      </c>
      <c r="AP61" s="60">
        <v>0</v>
      </c>
      <c r="AQ61" s="60">
        <v>3</v>
      </c>
      <c r="AR61" s="60">
        <v>0</v>
      </c>
      <c r="AS61" s="60">
        <v>8</v>
      </c>
      <c r="AT61" s="60">
        <v>0</v>
      </c>
      <c r="AU61" s="60">
        <v>0</v>
      </c>
      <c r="AV61" s="60">
        <v>0</v>
      </c>
      <c r="AW61" s="60">
        <v>0</v>
      </c>
      <c r="AX61" s="60">
        <v>4</v>
      </c>
      <c r="AY61" s="60">
        <v>9</v>
      </c>
      <c r="AZ61" s="60">
        <v>1</v>
      </c>
      <c r="BA61" s="60">
        <v>0</v>
      </c>
      <c r="BB61" s="60">
        <v>2</v>
      </c>
      <c r="BC61" s="60">
        <v>0</v>
      </c>
      <c r="BD61" s="60">
        <v>2</v>
      </c>
      <c r="BE61" s="60">
        <v>2</v>
      </c>
      <c r="BF61" s="60">
        <v>0</v>
      </c>
      <c r="BG61" s="60">
        <v>2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</row>
    <row r="62" spans="1:75" x14ac:dyDescent="0.25">
      <c r="A62" s="53" t="str">
        <f t="shared" si="0"/>
        <v xml:space="preserve">CULBERSON </v>
      </c>
      <c r="B62" s="53" t="str" cm="1">
        <f t="array" ref="B62:C62">_xlfn.TEXTSPLIT(D62,"County")</f>
        <v xml:space="preserve">Culberson </v>
      </c>
      <c r="C62" s="53" t="str">
        <v>, Texas</v>
      </c>
      <c r="D62" s="54" t="s">
        <v>2495</v>
      </c>
      <c r="E62" s="55">
        <v>2188</v>
      </c>
      <c r="F62" s="55">
        <v>1597</v>
      </c>
      <c r="G62" s="55">
        <v>1014</v>
      </c>
      <c r="H62" s="60">
        <v>21</v>
      </c>
      <c r="I62" s="60">
        <v>25</v>
      </c>
      <c r="J62" s="60">
        <v>28</v>
      </c>
      <c r="K62" s="60">
        <v>0</v>
      </c>
      <c r="L62" s="60">
        <v>509</v>
      </c>
      <c r="M62" s="60">
        <v>591</v>
      </c>
      <c r="N62" s="60">
        <v>569</v>
      </c>
      <c r="O62" s="60">
        <v>8</v>
      </c>
      <c r="P62" s="60">
        <v>10</v>
      </c>
      <c r="Q62" s="60">
        <v>12</v>
      </c>
      <c r="R62" s="60">
        <v>0</v>
      </c>
      <c r="S62" s="60">
        <v>525</v>
      </c>
      <c r="T62" s="60">
        <v>5</v>
      </c>
      <c r="U62" s="60">
        <v>1</v>
      </c>
      <c r="V62" s="60">
        <v>0</v>
      </c>
      <c r="W62" s="60">
        <v>3</v>
      </c>
      <c r="X62" s="60">
        <v>0</v>
      </c>
      <c r="Y62" s="60">
        <v>1</v>
      </c>
      <c r="Z62" s="60">
        <v>2</v>
      </c>
      <c r="AA62" s="60">
        <v>1</v>
      </c>
      <c r="AB62" s="60">
        <v>1</v>
      </c>
      <c r="AC62" s="60">
        <v>0</v>
      </c>
      <c r="AD62" s="60">
        <v>18</v>
      </c>
      <c r="AE62" s="60">
        <v>3</v>
      </c>
      <c r="AF62" s="60">
        <v>2</v>
      </c>
      <c r="AG62" s="60">
        <v>0</v>
      </c>
      <c r="AH62" s="60">
        <v>3</v>
      </c>
      <c r="AI62" s="60">
        <v>0</v>
      </c>
      <c r="AJ62" s="60">
        <v>0</v>
      </c>
      <c r="AK62" s="60">
        <v>7</v>
      </c>
      <c r="AL62" s="60">
        <v>2</v>
      </c>
      <c r="AM62" s="60">
        <v>1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3</v>
      </c>
      <c r="AZ62" s="60">
        <v>0</v>
      </c>
      <c r="BA62" s="60">
        <v>0</v>
      </c>
      <c r="BB62" s="60">
        <v>2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1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1</v>
      </c>
      <c r="BP62" s="60">
        <v>0</v>
      </c>
      <c r="BQ62" s="60">
        <v>0</v>
      </c>
      <c r="BR62" s="60">
        <v>0</v>
      </c>
      <c r="BS62" s="60">
        <v>0</v>
      </c>
      <c r="BT62" s="60">
        <v>1</v>
      </c>
      <c r="BU62" s="60">
        <v>0</v>
      </c>
      <c r="BV62" s="60">
        <v>0</v>
      </c>
      <c r="BW62" s="60">
        <v>0</v>
      </c>
    </row>
    <row r="63" spans="1:75" x14ac:dyDescent="0.25">
      <c r="A63" s="53" t="str">
        <f t="shared" si="0"/>
        <v xml:space="preserve">DALLAM </v>
      </c>
      <c r="B63" s="53" t="str" cm="1">
        <f t="array" ref="B63:C63">_xlfn.TEXTSPLIT(D63,"County")</f>
        <v xml:space="preserve">Dallam </v>
      </c>
      <c r="C63" s="53" t="str">
        <v>, Texas</v>
      </c>
      <c r="D63" s="54" t="s">
        <v>2496</v>
      </c>
      <c r="E63" s="55">
        <v>7115</v>
      </c>
      <c r="F63" s="55">
        <v>5423</v>
      </c>
      <c r="G63" s="55">
        <v>3879</v>
      </c>
      <c r="H63" s="60">
        <v>76</v>
      </c>
      <c r="I63" s="60">
        <v>121</v>
      </c>
      <c r="J63" s="60">
        <v>13</v>
      </c>
      <c r="K63" s="60">
        <v>3</v>
      </c>
      <c r="L63" s="55">
        <v>1331</v>
      </c>
      <c r="M63" s="55">
        <v>1692</v>
      </c>
      <c r="N63" s="55">
        <v>1671</v>
      </c>
      <c r="O63" s="60">
        <v>49</v>
      </c>
      <c r="P63" s="60">
        <v>67</v>
      </c>
      <c r="Q63" s="60">
        <v>5</v>
      </c>
      <c r="R63" s="60">
        <v>0</v>
      </c>
      <c r="S63" s="55">
        <v>1518</v>
      </c>
      <c r="T63" s="60">
        <v>5</v>
      </c>
      <c r="U63" s="60">
        <v>0</v>
      </c>
      <c r="V63" s="60">
        <v>5</v>
      </c>
      <c r="W63" s="60">
        <v>4</v>
      </c>
      <c r="X63" s="60">
        <v>10</v>
      </c>
      <c r="Y63" s="60">
        <v>0</v>
      </c>
      <c r="Z63" s="60">
        <v>8</v>
      </c>
      <c r="AA63" s="60">
        <v>0</v>
      </c>
      <c r="AB63" s="60">
        <v>0</v>
      </c>
      <c r="AC63" s="60">
        <v>0</v>
      </c>
      <c r="AD63" s="60">
        <v>20</v>
      </c>
      <c r="AE63" s="60">
        <v>0</v>
      </c>
      <c r="AF63" s="60">
        <v>0</v>
      </c>
      <c r="AG63" s="60">
        <v>1</v>
      </c>
      <c r="AH63" s="60">
        <v>0</v>
      </c>
      <c r="AI63" s="60">
        <v>0</v>
      </c>
      <c r="AJ63" s="60">
        <v>0</v>
      </c>
      <c r="AK63" s="60">
        <v>14</v>
      </c>
      <c r="AL63" s="60">
        <v>0</v>
      </c>
      <c r="AM63" s="60">
        <v>4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1</v>
      </c>
      <c r="AU63" s="60">
        <v>0</v>
      </c>
      <c r="AV63" s="60">
        <v>0</v>
      </c>
      <c r="AW63" s="60">
        <v>0</v>
      </c>
      <c r="AX63" s="60">
        <v>0</v>
      </c>
      <c r="AY63" s="60">
        <v>1</v>
      </c>
      <c r="AZ63" s="60">
        <v>0</v>
      </c>
      <c r="BA63" s="60">
        <v>0</v>
      </c>
      <c r="BB63" s="60">
        <v>0</v>
      </c>
      <c r="BC63" s="60">
        <v>1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</row>
    <row r="64" spans="1:75" x14ac:dyDescent="0.25">
      <c r="A64" s="53" t="str">
        <f t="shared" si="0"/>
        <v xml:space="preserve">DALLAS </v>
      </c>
      <c r="B64" s="53" t="str" cm="1">
        <f t="array" ref="B64:C64">_xlfn.TEXTSPLIT(D64,"County")</f>
        <v xml:space="preserve">Dallas </v>
      </c>
      <c r="C64" s="53" t="str">
        <v>, Texas</v>
      </c>
      <c r="D64" s="54" t="s">
        <v>2497</v>
      </c>
      <c r="E64" s="55">
        <v>2613539</v>
      </c>
      <c r="F64" s="55">
        <v>2192419</v>
      </c>
      <c r="G64" s="55">
        <v>924283</v>
      </c>
      <c r="H64" s="55">
        <v>574183</v>
      </c>
      <c r="I64" s="55">
        <v>31453</v>
      </c>
      <c r="J64" s="55">
        <v>183124</v>
      </c>
      <c r="K64" s="55">
        <v>1716</v>
      </c>
      <c r="L64" s="55">
        <v>477660</v>
      </c>
      <c r="M64" s="55">
        <v>421120</v>
      </c>
      <c r="N64" s="55">
        <v>406885</v>
      </c>
      <c r="O64" s="55">
        <v>17507</v>
      </c>
      <c r="P64" s="55">
        <v>20183</v>
      </c>
      <c r="Q64" s="55">
        <v>12621</v>
      </c>
      <c r="R64" s="60">
        <v>606</v>
      </c>
      <c r="S64" s="55">
        <v>331210</v>
      </c>
      <c r="T64" s="55">
        <v>4386</v>
      </c>
      <c r="U64" s="55">
        <v>1859</v>
      </c>
      <c r="V64" s="60">
        <v>302</v>
      </c>
      <c r="W64" s="55">
        <v>6689</v>
      </c>
      <c r="X64" s="60">
        <v>356</v>
      </c>
      <c r="Y64" s="60">
        <v>48</v>
      </c>
      <c r="Z64" s="55">
        <v>9019</v>
      </c>
      <c r="AA64" s="60">
        <v>480</v>
      </c>
      <c r="AB64" s="55">
        <v>1312</v>
      </c>
      <c r="AC64" s="60">
        <v>307</v>
      </c>
      <c r="AD64" s="55">
        <v>12881</v>
      </c>
      <c r="AE64" s="55">
        <v>2354</v>
      </c>
      <c r="AF64" s="60">
        <v>651</v>
      </c>
      <c r="AG64" s="60">
        <v>83</v>
      </c>
      <c r="AH64" s="55">
        <v>2032</v>
      </c>
      <c r="AI64" s="60">
        <v>443</v>
      </c>
      <c r="AJ64" s="60">
        <v>62</v>
      </c>
      <c r="AK64" s="55">
        <v>5331</v>
      </c>
      <c r="AL64" s="60">
        <v>377</v>
      </c>
      <c r="AM64" s="60">
        <v>921</v>
      </c>
      <c r="AN64" s="60">
        <v>73</v>
      </c>
      <c r="AO64" s="60">
        <v>90</v>
      </c>
      <c r="AP64" s="60">
        <v>9</v>
      </c>
      <c r="AQ64" s="60">
        <v>239</v>
      </c>
      <c r="AR64" s="60">
        <v>86</v>
      </c>
      <c r="AS64" s="60">
        <v>72</v>
      </c>
      <c r="AT64" s="60">
        <v>16</v>
      </c>
      <c r="AU64" s="60">
        <v>10</v>
      </c>
      <c r="AV64" s="60">
        <v>19</v>
      </c>
      <c r="AW64" s="60">
        <v>7</v>
      </c>
      <c r="AX64" s="60">
        <v>6</v>
      </c>
      <c r="AY64" s="55">
        <v>1179</v>
      </c>
      <c r="AZ64" s="60">
        <v>203</v>
      </c>
      <c r="BA64" s="60">
        <v>13</v>
      </c>
      <c r="BB64" s="60">
        <v>678</v>
      </c>
      <c r="BC64" s="60">
        <v>19</v>
      </c>
      <c r="BD64" s="60">
        <v>95</v>
      </c>
      <c r="BE64" s="60">
        <v>1</v>
      </c>
      <c r="BF64" s="60">
        <v>44</v>
      </c>
      <c r="BG64" s="60">
        <v>90</v>
      </c>
      <c r="BH64" s="60">
        <v>3</v>
      </c>
      <c r="BI64" s="60">
        <v>28</v>
      </c>
      <c r="BJ64" s="60">
        <v>0</v>
      </c>
      <c r="BK64" s="60">
        <v>1</v>
      </c>
      <c r="BL64" s="60">
        <v>0</v>
      </c>
      <c r="BM64" s="60">
        <v>3</v>
      </c>
      <c r="BN64" s="60">
        <v>1</v>
      </c>
      <c r="BO64" s="60">
        <v>154</v>
      </c>
      <c r="BP64" s="60">
        <v>59</v>
      </c>
      <c r="BQ64" s="60">
        <v>77</v>
      </c>
      <c r="BR64" s="60">
        <v>1</v>
      </c>
      <c r="BS64" s="60">
        <v>6</v>
      </c>
      <c r="BT64" s="60">
        <v>11</v>
      </c>
      <c r="BU64" s="60">
        <v>0</v>
      </c>
      <c r="BV64" s="60">
        <v>21</v>
      </c>
      <c r="BW64" s="60">
        <v>21</v>
      </c>
    </row>
    <row r="65" spans="1:75" x14ac:dyDescent="0.25">
      <c r="A65" s="53" t="str">
        <f t="shared" si="0"/>
        <v xml:space="preserve">DAWSON </v>
      </c>
      <c r="B65" s="53" t="str" cm="1">
        <f t="array" ref="B65:C65">_xlfn.TEXTSPLIT(D65,"County")</f>
        <v xml:space="preserve">Dawson </v>
      </c>
      <c r="C65" s="53" t="str">
        <v>, Texas</v>
      </c>
      <c r="D65" s="54" t="s">
        <v>2498</v>
      </c>
      <c r="E65" s="55">
        <v>12456</v>
      </c>
      <c r="F65" s="55">
        <v>10488</v>
      </c>
      <c r="G65" s="55">
        <v>7609</v>
      </c>
      <c r="H65" s="60">
        <v>899</v>
      </c>
      <c r="I65" s="60">
        <v>100</v>
      </c>
      <c r="J65" s="60">
        <v>56</v>
      </c>
      <c r="K65" s="60">
        <v>4</v>
      </c>
      <c r="L65" s="55">
        <v>1820</v>
      </c>
      <c r="M65" s="55">
        <v>1968</v>
      </c>
      <c r="N65" s="55">
        <v>1908</v>
      </c>
      <c r="O65" s="60">
        <v>55</v>
      </c>
      <c r="P65" s="60">
        <v>77</v>
      </c>
      <c r="Q65" s="60">
        <v>8</v>
      </c>
      <c r="R65" s="60">
        <v>0</v>
      </c>
      <c r="S65" s="55">
        <v>1737</v>
      </c>
      <c r="T65" s="60">
        <v>4</v>
      </c>
      <c r="U65" s="60">
        <v>0</v>
      </c>
      <c r="V65" s="60">
        <v>0</v>
      </c>
      <c r="W65" s="60">
        <v>11</v>
      </c>
      <c r="X65" s="60">
        <v>4</v>
      </c>
      <c r="Y65" s="60">
        <v>0</v>
      </c>
      <c r="Z65" s="60">
        <v>9</v>
      </c>
      <c r="AA65" s="60">
        <v>0</v>
      </c>
      <c r="AB65" s="60">
        <v>3</v>
      </c>
      <c r="AC65" s="60">
        <v>0</v>
      </c>
      <c r="AD65" s="60">
        <v>42</v>
      </c>
      <c r="AE65" s="60">
        <v>13</v>
      </c>
      <c r="AF65" s="60">
        <v>0</v>
      </c>
      <c r="AG65" s="60">
        <v>0</v>
      </c>
      <c r="AH65" s="60">
        <v>2</v>
      </c>
      <c r="AI65" s="60">
        <v>3</v>
      </c>
      <c r="AJ65" s="60">
        <v>0</v>
      </c>
      <c r="AK65" s="60">
        <v>17</v>
      </c>
      <c r="AL65" s="60">
        <v>0</v>
      </c>
      <c r="AM65" s="60">
        <v>4</v>
      </c>
      <c r="AN65" s="60">
        <v>1</v>
      </c>
      <c r="AO65" s="60">
        <v>0</v>
      </c>
      <c r="AP65" s="60">
        <v>0</v>
      </c>
      <c r="AQ65" s="60">
        <v>0</v>
      </c>
      <c r="AR65" s="60">
        <v>0</v>
      </c>
      <c r="AS65" s="60">
        <v>0</v>
      </c>
      <c r="AT65" s="60">
        <v>2</v>
      </c>
      <c r="AU65" s="60">
        <v>0</v>
      </c>
      <c r="AV65" s="60">
        <v>0</v>
      </c>
      <c r="AW65" s="60">
        <v>0</v>
      </c>
      <c r="AX65" s="60">
        <v>0</v>
      </c>
      <c r="AY65" s="60">
        <v>11</v>
      </c>
      <c r="AZ65" s="60">
        <v>1</v>
      </c>
      <c r="BA65" s="60">
        <v>2</v>
      </c>
      <c r="BB65" s="60">
        <v>3</v>
      </c>
      <c r="BC65" s="60">
        <v>0</v>
      </c>
      <c r="BD65" s="60">
        <v>0</v>
      </c>
      <c r="BE65" s="60">
        <v>5</v>
      </c>
      <c r="BF65" s="60">
        <v>0</v>
      </c>
      <c r="BG65" s="60">
        <v>0</v>
      </c>
      <c r="BH65" s="60">
        <v>0</v>
      </c>
      <c r="BI65" s="60">
        <v>0</v>
      </c>
      <c r="BJ65" s="60">
        <v>0</v>
      </c>
      <c r="BK65" s="60">
        <v>0</v>
      </c>
      <c r="BL65" s="60">
        <v>0</v>
      </c>
      <c r="BM65" s="60">
        <v>0</v>
      </c>
      <c r="BN65" s="60">
        <v>0</v>
      </c>
      <c r="BO65" s="60">
        <v>7</v>
      </c>
      <c r="BP65" s="60">
        <v>3</v>
      </c>
      <c r="BQ65" s="60">
        <v>4</v>
      </c>
      <c r="BR65" s="60">
        <v>0</v>
      </c>
      <c r="BS65" s="60">
        <v>0</v>
      </c>
      <c r="BT65" s="60">
        <v>0</v>
      </c>
      <c r="BU65" s="60">
        <v>0</v>
      </c>
      <c r="BV65" s="60">
        <v>0</v>
      </c>
      <c r="BW65" s="60">
        <v>0</v>
      </c>
    </row>
    <row r="66" spans="1:75" x14ac:dyDescent="0.25">
      <c r="A66" s="53" t="str">
        <f t="shared" si="0"/>
        <v xml:space="preserve">DEAF SMITH </v>
      </c>
      <c r="B66" s="53" t="str" cm="1">
        <f t="array" ref="B66:C66">_xlfn.TEXTSPLIT(D66,"County")</f>
        <v xml:space="preserve">Deaf Smith </v>
      </c>
      <c r="C66" s="53" t="str">
        <v>, Texas</v>
      </c>
      <c r="D66" s="54" t="s">
        <v>2499</v>
      </c>
      <c r="E66" s="55">
        <v>18583</v>
      </c>
      <c r="F66" s="55">
        <v>13993</v>
      </c>
      <c r="G66" s="55">
        <v>9054</v>
      </c>
      <c r="H66" s="60">
        <v>174</v>
      </c>
      <c r="I66" s="60">
        <v>196</v>
      </c>
      <c r="J66" s="60">
        <v>63</v>
      </c>
      <c r="K66" s="60">
        <v>3</v>
      </c>
      <c r="L66" s="55">
        <v>4503</v>
      </c>
      <c r="M66" s="55">
        <v>4590</v>
      </c>
      <c r="N66" s="55">
        <v>4538</v>
      </c>
      <c r="O66" s="60">
        <v>56</v>
      </c>
      <c r="P66" s="60">
        <v>141</v>
      </c>
      <c r="Q66" s="60">
        <v>7</v>
      </c>
      <c r="R66" s="60">
        <v>1</v>
      </c>
      <c r="S66" s="55">
        <v>4254</v>
      </c>
      <c r="T66" s="60">
        <v>0</v>
      </c>
      <c r="U66" s="60">
        <v>0</v>
      </c>
      <c r="V66" s="60">
        <v>0</v>
      </c>
      <c r="W66" s="60">
        <v>42</v>
      </c>
      <c r="X66" s="60">
        <v>4</v>
      </c>
      <c r="Y66" s="60">
        <v>0</v>
      </c>
      <c r="Z66" s="60">
        <v>26</v>
      </c>
      <c r="AA66" s="60">
        <v>0</v>
      </c>
      <c r="AB66" s="60">
        <v>0</v>
      </c>
      <c r="AC66" s="60">
        <v>7</v>
      </c>
      <c r="AD66" s="60">
        <v>40</v>
      </c>
      <c r="AE66" s="60">
        <v>5</v>
      </c>
      <c r="AF66" s="60">
        <v>0</v>
      </c>
      <c r="AG66" s="60">
        <v>0</v>
      </c>
      <c r="AH66" s="60">
        <v>2</v>
      </c>
      <c r="AI66" s="60">
        <v>0</v>
      </c>
      <c r="AJ66" s="60">
        <v>0</v>
      </c>
      <c r="AK66" s="60">
        <v>32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1</v>
      </c>
      <c r="AY66" s="60">
        <v>12</v>
      </c>
      <c r="AZ66" s="60">
        <v>0</v>
      </c>
      <c r="BA66" s="60">
        <v>9</v>
      </c>
      <c r="BB66" s="60">
        <v>0</v>
      </c>
      <c r="BC66" s="60">
        <v>2</v>
      </c>
      <c r="BD66" s="60">
        <v>0</v>
      </c>
      <c r="BE66" s="60">
        <v>0</v>
      </c>
      <c r="BF66" s="60">
        <v>0</v>
      </c>
      <c r="BG66" s="60">
        <v>1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  <c r="BR66" s="60">
        <v>0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</row>
    <row r="67" spans="1:75" x14ac:dyDescent="0.25">
      <c r="A67" s="53" t="str">
        <f t="shared" si="0"/>
        <v xml:space="preserve">DELTA </v>
      </c>
      <c r="B67" s="53" t="str" cm="1">
        <f t="array" ref="B67:C67">_xlfn.TEXTSPLIT(D67,"County")</f>
        <v xml:space="preserve">Delta </v>
      </c>
      <c r="C67" s="53" t="str">
        <v>, Texas</v>
      </c>
      <c r="D67" s="54" t="s">
        <v>2500</v>
      </c>
      <c r="E67" s="55">
        <v>5230</v>
      </c>
      <c r="F67" s="55">
        <v>4865</v>
      </c>
      <c r="G67" s="55">
        <v>4317</v>
      </c>
      <c r="H67" s="60">
        <v>312</v>
      </c>
      <c r="I67" s="60">
        <v>48</v>
      </c>
      <c r="J67" s="60">
        <v>37</v>
      </c>
      <c r="K67" s="60">
        <v>5</v>
      </c>
      <c r="L67" s="60">
        <v>146</v>
      </c>
      <c r="M67" s="60">
        <v>365</v>
      </c>
      <c r="N67" s="60">
        <v>328</v>
      </c>
      <c r="O67" s="60">
        <v>58</v>
      </c>
      <c r="P67" s="60">
        <v>146</v>
      </c>
      <c r="Q67" s="60">
        <v>4</v>
      </c>
      <c r="R67" s="60">
        <v>1</v>
      </c>
      <c r="S67" s="60">
        <v>109</v>
      </c>
      <c r="T67" s="60">
        <v>1</v>
      </c>
      <c r="U67" s="60">
        <v>0</v>
      </c>
      <c r="V67" s="60">
        <v>0</v>
      </c>
      <c r="W67" s="60">
        <v>3</v>
      </c>
      <c r="X67" s="60">
        <v>0</v>
      </c>
      <c r="Y67" s="60">
        <v>2</v>
      </c>
      <c r="Z67" s="60">
        <v>0</v>
      </c>
      <c r="AA67" s="60">
        <v>1</v>
      </c>
      <c r="AB67" s="60">
        <v>3</v>
      </c>
      <c r="AC67" s="60">
        <v>0</v>
      </c>
      <c r="AD67" s="60">
        <v>18</v>
      </c>
      <c r="AE67" s="60">
        <v>1</v>
      </c>
      <c r="AF67" s="60">
        <v>0</v>
      </c>
      <c r="AG67" s="60">
        <v>1</v>
      </c>
      <c r="AH67" s="60">
        <v>2</v>
      </c>
      <c r="AI67" s="60">
        <v>1</v>
      </c>
      <c r="AJ67" s="60">
        <v>0</v>
      </c>
      <c r="AK67" s="60">
        <v>5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5</v>
      </c>
      <c r="AR67" s="60">
        <v>0</v>
      </c>
      <c r="AS67" s="60">
        <v>3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19</v>
      </c>
      <c r="AZ67" s="60">
        <v>1</v>
      </c>
      <c r="BA67" s="60">
        <v>0</v>
      </c>
      <c r="BB67" s="60">
        <v>5</v>
      </c>
      <c r="BC67" s="60">
        <v>9</v>
      </c>
      <c r="BD67" s="60">
        <v>0</v>
      </c>
      <c r="BE67" s="60">
        <v>0</v>
      </c>
      <c r="BF67" s="60">
        <v>3</v>
      </c>
      <c r="BG67" s="60">
        <v>0</v>
      </c>
      <c r="BH67" s="60">
        <v>0</v>
      </c>
      <c r="BI67" s="60">
        <v>0</v>
      </c>
      <c r="BJ67" s="60">
        <v>1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  <c r="BR67" s="60">
        <v>0</v>
      </c>
      <c r="BS67" s="60">
        <v>0</v>
      </c>
      <c r="BT67" s="60">
        <v>0</v>
      </c>
      <c r="BU67" s="60">
        <v>0</v>
      </c>
      <c r="BV67" s="60">
        <v>0</v>
      </c>
      <c r="BW67" s="60">
        <v>0</v>
      </c>
    </row>
    <row r="68" spans="1:75" x14ac:dyDescent="0.25">
      <c r="A68" s="53" t="str">
        <f t="shared" si="0"/>
        <v xml:space="preserve">DENTON </v>
      </c>
      <c r="B68" s="53" t="str" cm="1">
        <f t="array" ref="B68:C68">_xlfn.TEXTSPLIT(D68,"County")</f>
        <v xml:space="preserve">Denton </v>
      </c>
      <c r="C68" s="53" t="str">
        <v>, Texas</v>
      </c>
      <c r="D68" s="54" t="s">
        <v>2501</v>
      </c>
      <c r="E68" s="55">
        <v>906422</v>
      </c>
      <c r="F68" s="55">
        <v>790322</v>
      </c>
      <c r="G68" s="55">
        <v>526363</v>
      </c>
      <c r="H68" s="55">
        <v>97847</v>
      </c>
      <c r="I68" s="55">
        <v>7472</v>
      </c>
      <c r="J68" s="55">
        <v>93463</v>
      </c>
      <c r="K68" s="60">
        <v>754</v>
      </c>
      <c r="L68" s="55">
        <v>64423</v>
      </c>
      <c r="M68" s="55">
        <v>116100</v>
      </c>
      <c r="N68" s="55">
        <v>110217</v>
      </c>
      <c r="O68" s="55">
        <v>9008</v>
      </c>
      <c r="P68" s="55">
        <v>14385</v>
      </c>
      <c r="Q68" s="55">
        <v>9044</v>
      </c>
      <c r="R68" s="60">
        <v>547</v>
      </c>
      <c r="S68" s="55">
        <v>71243</v>
      </c>
      <c r="T68" s="55">
        <v>1122</v>
      </c>
      <c r="U68" s="60">
        <v>843</v>
      </c>
      <c r="V68" s="60">
        <v>103</v>
      </c>
      <c r="W68" s="55">
        <v>1842</v>
      </c>
      <c r="X68" s="60">
        <v>167</v>
      </c>
      <c r="Y68" s="60">
        <v>2</v>
      </c>
      <c r="Z68" s="55">
        <v>1009</v>
      </c>
      <c r="AA68" s="60">
        <v>304</v>
      </c>
      <c r="AB68" s="60">
        <v>535</v>
      </c>
      <c r="AC68" s="60">
        <v>63</v>
      </c>
      <c r="AD68" s="55">
        <v>5351</v>
      </c>
      <c r="AE68" s="55">
        <v>1021</v>
      </c>
      <c r="AF68" s="60">
        <v>394</v>
      </c>
      <c r="AG68" s="60">
        <v>38</v>
      </c>
      <c r="AH68" s="60">
        <v>823</v>
      </c>
      <c r="AI68" s="60">
        <v>354</v>
      </c>
      <c r="AJ68" s="60">
        <v>30</v>
      </c>
      <c r="AK68" s="55">
        <v>1680</v>
      </c>
      <c r="AL68" s="60">
        <v>281</v>
      </c>
      <c r="AM68" s="60">
        <v>530</v>
      </c>
      <c r="AN68" s="60">
        <v>30</v>
      </c>
      <c r="AO68" s="60">
        <v>28</v>
      </c>
      <c r="AP68" s="60">
        <v>7</v>
      </c>
      <c r="AQ68" s="60">
        <v>70</v>
      </c>
      <c r="AR68" s="60">
        <v>19</v>
      </c>
      <c r="AS68" s="60">
        <v>27</v>
      </c>
      <c r="AT68" s="60">
        <v>7</v>
      </c>
      <c r="AU68" s="60">
        <v>0</v>
      </c>
      <c r="AV68" s="60">
        <v>9</v>
      </c>
      <c r="AW68" s="60">
        <v>0</v>
      </c>
      <c r="AX68" s="60">
        <v>3</v>
      </c>
      <c r="AY68" s="60">
        <v>505</v>
      </c>
      <c r="AZ68" s="60">
        <v>93</v>
      </c>
      <c r="BA68" s="60">
        <v>7</v>
      </c>
      <c r="BB68" s="60">
        <v>262</v>
      </c>
      <c r="BC68" s="60">
        <v>27</v>
      </c>
      <c r="BD68" s="60">
        <v>19</v>
      </c>
      <c r="BE68" s="60">
        <v>1</v>
      </c>
      <c r="BF68" s="60">
        <v>24</v>
      </c>
      <c r="BG68" s="60">
        <v>47</v>
      </c>
      <c r="BH68" s="60">
        <v>0</v>
      </c>
      <c r="BI68" s="60">
        <v>22</v>
      </c>
      <c r="BJ68" s="60">
        <v>2</v>
      </c>
      <c r="BK68" s="60">
        <v>0</v>
      </c>
      <c r="BL68" s="60">
        <v>0</v>
      </c>
      <c r="BM68" s="60">
        <v>1</v>
      </c>
      <c r="BN68" s="60">
        <v>0</v>
      </c>
      <c r="BO68" s="60">
        <v>27</v>
      </c>
      <c r="BP68" s="60">
        <v>10</v>
      </c>
      <c r="BQ68" s="60">
        <v>11</v>
      </c>
      <c r="BR68" s="60">
        <v>3</v>
      </c>
      <c r="BS68" s="60">
        <v>2</v>
      </c>
      <c r="BT68" s="60">
        <v>0</v>
      </c>
      <c r="BU68" s="60">
        <v>1</v>
      </c>
      <c r="BV68" s="60">
        <v>0</v>
      </c>
      <c r="BW68" s="60">
        <v>0</v>
      </c>
    </row>
    <row r="69" spans="1:75" x14ac:dyDescent="0.25">
      <c r="A69" s="53" t="str">
        <f t="shared" si="0"/>
        <v xml:space="preserve">DEWITT </v>
      </c>
      <c r="B69" s="53" t="str" cm="1">
        <f t="array" ref="B69:C69">_xlfn.TEXTSPLIT(D69,"County")</f>
        <v xml:space="preserve">DeWitt </v>
      </c>
      <c r="C69" s="53" t="str">
        <v>, Texas</v>
      </c>
      <c r="D69" s="54" t="s">
        <v>2502</v>
      </c>
      <c r="E69" s="55">
        <v>19824</v>
      </c>
      <c r="F69" s="55">
        <v>17681</v>
      </c>
      <c r="G69" s="55">
        <v>13313</v>
      </c>
      <c r="H69" s="55">
        <v>1673</v>
      </c>
      <c r="I69" s="60">
        <v>114</v>
      </c>
      <c r="J69" s="60">
        <v>70</v>
      </c>
      <c r="K69" s="60">
        <v>7</v>
      </c>
      <c r="L69" s="55">
        <v>2504</v>
      </c>
      <c r="M69" s="55">
        <v>2143</v>
      </c>
      <c r="N69" s="55">
        <v>2063</v>
      </c>
      <c r="O69" s="60">
        <v>112</v>
      </c>
      <c r="P69" s="60">
        <v>224</v>
      </c>
      <c r="Q69" s="60">
        <v>8</v>
      </c>
      <c r="R69" s="60">
        <v>6</v>
      </c>
      <c r="S69" s="55">
        <v>1640</v>
      </c>
      <c r="T69" s="60">
        <v>6</v>
      </c>
      <c r="U69" s="60">
        <v>6</v>
      </c>
      <c r="V69" s="60">
        <v>1</v>
      </c>
      <c r="W69" s="60">
        <v>38</v>
      </c>
      <c r="X69" s="60">
        <v>1</v>
      </c>
      <c r="Y69" s="60">
        <v>1</v>
      </c>
      <c r="Z69" s="60">
        <v>18</v>
      </c>
      <c r="AA69" s="60">
        <v>2</v>
      </c>
      <c r="AB69" s="60">
        <v>0</v>
      </c>
      <c r="AC69" s="60">
        <v>0</v>
      </c>
      <c r="AD69" s="60">
        <v>70</v>
      </c>
      <c r="AE69" s="60">
        <v>7</v>
      </c>
      <c r="AF69" s="60">
        <v>2</v>
      </c>
      <c r="AG69" s="60">
        <v>0</v>
      </c>
      <c r="AH69" s="60">
        <v>12</v>
      </c>
      <c r="AI69" s="60">
        <v>1</v>
      </c>
      <c r="AJ69" s="60">
        <v>0</v>
      </c>
      <c r="AK69" s="60">
        <v>39</v>
      </c>
      <c r="AL69" s="60">
        <v>5</v>
      </c>
      <c r="AM69" s="60">
        <v>1</v>
      </c>
      <c r="AN69" s="60">
        <v>0</v>
      </c>
      <c r="AO69" s="60">
        <v>0</v>
      </c>
      <c r="AP69" s="60">
        <v>0</v>
      </c>
      <c r="AQ69" s="60">
        <v>3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5</v>
      </c>
      <c r="AZ69" s="60">
        <v>1</v>
      </c>
      <c r="BA69" s="60">
        <v>0</v>
      </c>
      <c r="BB69" s="60">
        <v>1</v>
      </c>
      <c r="BC69" s="60">
        <v>0</v>
      </c>
      <c r="BD69" s="60">
        <v>0</v>
      </c>
      <c r="BE69" s="60">
        <v>0</v>
      </c>
      <c r="BF69" s="60">
        <v>0</v>
      </c>
      <c r="BG69" s="60">
        <v>3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5</v>
      </c>
      <c r="BP69" s="60">
        <v>0</v>
      </c>
      <c r="BQ69" s="60">
        <v>5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</row>
    <row r="70" spans="1:75" x14ac:dyDescent="0.25">
      <c r="A70" s="53" t="str">
        <f t="shared" si="0"/>
        <v xml:space="preserve">DICKENS </v>
      </c>
      <c r="B70" s="53" t="str" cm="1">
        <f t="array" ref="B70:C70">_xlfn.TEXTSPLIT(D70,"County")</f>
        <v xml:space="preserve">Dickens </v>
      </c>
      <c r="C70" s="53" t="str">
        <v>, Texas</v>
      </c>
      <c r="D70" s="54" t="s">
        <v>2503</v>
      </c>
      <c r="E70" s="55">
        <v>1770</v>
      </c>
      <c r="F70" s="55">
        <v>1572</v>
      </c>
      <c r="G70" s="55">
        <v>1363</v>
      </c>
      <c r="H70" s="60">
        <v>30</v>
      </c>
      <c r="I70" s="60">
        <v>12</v>
      </c>
      <c r="J70" s="60">
        <v>2</v>
      </c>
      <c r="K70" s="60">
        <v>2</v>
      </c>
      <c r="L70" s="60">
        <v>163</v>
      </c>
      <c r="M70" s="60">
        <v>198</v>
      </c>
      <c r="N70" s="60">
        <v>168</v>
      </c>
      <c r="O70" s="60">
        <v>11</v>
      </c>
      <c r="P70" s="60">
        <v>21</v>
      </c>
      <c r="Q70" s="60">
        <v>1</v>
      </c>
      <c r="R70" s="60">
        <v>3</v>
      </c>
      <c r="S70" s="60">
        <v>127</v>
      </c>
      <c r="T70" s="60">
        <v>0</v>
      </c>
      <c r="U70" s="60">
        <v>0</v>
      </c>
      <c r="V70" s="60">
        <v>0</v>
      </c>
      <c r="W70" s="60">
        <v>1</v>
      </c>
      <c r="X70" s="60">
        <v>0</v>
      </c>
      <c r="Y70" s="60">
        <v>0</v>
      </c>
      <c r="Z70" s="60">
        <v>2</v>
      </c>
      <c r="AA70" s="60">
        <v>1</v>
      </c>
      <c r="AB70" s="60">
        <v>0</v>
      </c>
      <c r="AC70" s="60">
        <v>1</v>
      </c>
      <c r="AD70" s="60">
        <v>13</v>
      </c>
      <c r="AE70" s="60">
        <v>2</v>
      </c>
      <c r="AF70" s="60">
        <v>0</v>
      </c>
      <c r="AG70" s="60">
        <v>0</v>
      </c>
      <c r="AH70" s="60">
        <v>2</v>
      </c>
      <c r="AI70" s="60">
        <v>1</v>
      </c>
      <c r="AJ70" s="60">
        <v>3</v>
      </c>
      <c r="AK70" s="60">
        <v>1</v>
      </c>
      <c r="AL70" s="60">
        <v>1</v>
      </c>
      <c r="AM70" s="60">
        <v>1</v>
      </c>
      <c r="AN70" s="60">
        <v>1</v>
      </c>
      <c r="AO70" s="60">
        <v>0</v>
      </c>
      <c r="AP70" s="60">
        <v>0</v>
      </c>
      <c r="AQ70" s="60">
        <v>0</v>
      </c>
      <c r="AR70" s="60">
        <v>1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60">
        <v>0</v>
      </c>
      <c r="AY70" s="60">
        <v>12</v>
      </c>
      <c r="AZ70" s="60">
        <v>2</v>
      </c>
      <c r="BA70" s="60">
        <v>0</v>
      </c>
      <c r="BB70" s="60">
        <v>3</v>
      </c>
      <c r="BC70" s="60">
        <v>1</v>
      </c>
      <c r="BD70" s="60">
        <v>2</v>
      </c>
      <c r="BE70" s="60">
        <v>0</v>
      </c>
      <c r="BF70" s="60">
        <v>0</v>
      </c>
      <c r="BG70" s="60">
        <v>0</v>
      </c>
      <c r="BH70" s="60">
        <v>0</v>
      </c>
      <c r="BI70" s="60">
        <v>0</v>
      </c>
      <c r="BJ70" s="60">
        <v>0</v>
      </c>
      <c r="BK70" s="60">
        <v>4</v>
      </c>
      <c r="BL70" s="60">
        <v>0</v>
      </c>
      <c r="BM70" s="60">
        <v>0</v>
      </c>
      <c r="BN70" s="60">
        <v>0</v>
      </c>
      <c r="BO70" s="60">
        <v>5</v>
      </c>
      <c r="BP70" s="60">
        <v>0</v>
      </c>
      <c r="BQ70" s="60">
        <v>4</v>
      </c>
      <c r="BR70" s="60">
        <v>1</v>
      </c>
      <c r="BS70" s="60">
        <v>0</v>
      </c>
      <c r="BT70" s="60">
        <v>0</v>
      </c>
      <c r="BU70" s="60">
        <v>0</v>
      </c>
      <c r="BV70" s="60">
        <v>0</v>
      </c>
      <c r="BW70" s="60">
        <v>0</v>
      </c>
    </row>
    <row r="71" spans="1:75" x14ac:dyDescent="0.25">
      <c r="A71" s="53" t="str">
        <f t="shared" si="0"/>
        <v xml:space="preserve">DIMMIT </v>
      </c>
      <c r="B71" s="53" t="str" cm="1">
        <f t="array" ref="B71:C71">_xlfn.TEXTSPLIT(D71,"County")</f>
        <v xml:space="preserve">Dimmit </v>
      </c>
      <c r="C71" s="53" t="str">
        <v>, Texas</v>
      </c>
      <c r="D71" s="54" t="s">
        <v>2504</v>
      </c>
      <c r="E71" s="55">
        <v>8615</v>
      </c>
      <c r="F71" s="55">
        <v>5610</v>
      </c>
      <c r="G71" s="55">
        <v>3852</v>
      </c>
      <c r="H71" s="60">
        <v>89</v>
      </c>
      <c r="I71" s="60">
        <v>54</v>
      </c>
      <c r="J71" s="60">
        <v>71</v>
      </c>
      <c r="K71" s="60">
        <v>13</v>
      </c>
      <c r="L71" s="55">
        <v>1531</v>
      </c>
      <c r="M71" s="55">
        <v>3005</v>
      </c>
      <c r="N71" s="55">
        <v>2971</v>
      </c>
      <c r="O71" s="60">
        <v>14</v>
      </c>
      <c r="P71" s="60">
        <v>36</v>
      </c>
      <c r="Q71" s="60">
        <v>6</v>
      </c>
      <c r="R71" s="60">
        <v>2</v>
      </c>
      <c r="S71" s="55">
        <v>2895</v>
      </c>
      <c r="T71" s="60">
        <v>5</v>
      </c>
      <c r="U71" s="60">
        <v>3</v>
      </c>
      <c r="V71" s="60">
        <v>0</v>
      </c>
      <c r="W71" s="60">
        <v>4</v>
      </c>
      <c r="X71" s="60">
        <v>0</v>
      </c>
      <c r="Y71" s="60">
        <v>0</v>
      </c>
      <c r="Z71" s="60">
        <v>5</v>
      </c>
      <c r="AA71" s="60">
        <v>0</v>
      </c>
      <c r="AB71" s="60">
        <v>1</v>
      </c>
      <c r="AC71" s="60">
        <v>0</v>
      </c>
      <c r="AD71" s="60">
        <v>28</v>
      </c>
      <c r="AE71" s="60">
        <v>0</v>
      </c>
      <c r="AF71" s="60">
        <v>2</v>
      </c>
      <c r="AG71" s="60">
        <v>0</v>
      </c>
      <c r="AH71" s="60">
        <v>0</v>
      </c>
      <c r="AI71" s="60">
        <v>0</v>
      </c>
      <c r="AJ71" s="60">
        <v>0</v>
      </c>
      <c r="AK71" s="60">
        <v>16</v>
      </c>
      <c r="AL71" s="60">
        <v>0</v>
      </c>
      <c r="AM71" s="60">
        <v>1</v>
      </c>
      <c r="AN71" s="60">
        <v>2</v>
      </c>
      <c r="AO71" s="60">
        <v>0</v>
      </c>
      <c r="AP71" s="60">
        <v>0</v>
      </c>
      <c r="AQ71" s="60">
        <v>3</v>
      </c>
      <c r="AR71" s="60">
        <v>3</v>
      </c>
      <c r="AS71" s="60">
        <v>0</v>
      </c>
      <c r="AT71" s="60">
        <v>0</v>
      </c>
      <c r="AU71" s="60">
        <v>1</v>
      </c>
      <c r="AV71" s="60">
        <v>0</v>
      </c>
      <c r="AW71" s="60">
        <v>0</v>
      </c>
      <c r="AX71" s="60">
        <v>0</v>
      </c>
      <c r="AY71" s="60">
        <v>2</v>
      </c>
      <c r="AZ71" s="60">
        <v>0</v>
      </c>
      <c r="BA71" s="60">
        <v>0</v>
      </c>
      <c r="BB71" s="60">
        <v>0</v>
      </c>
      <c r="BC71" s="60">
        <v>0</v>
      </c>
      <c r="BD71" s="60">
        <v>1</v>
      </c>
      <c r="BE71" s="60">
        <v>0</v>
      </c>
      <c r="BF71" s="60">
        <v>0</v>
      </c>
      <c r="BG71" s="60">
        <v>0</v>
      </c>
      <c r="BH71" s="60">
        <v>0</v>
      </c>
      <c r="BI71" s="60">
        <v>0</v>
      </c>
      <c r="BJ71" s="60">
        <v>0</v>
      </c>
      <c r="BK71" s="60">
        <v>1</v>
      </c>
      <c r="BL71" s="60">
        <v>0</v>
      </c>
      <c r="BM71" s="60">
        <v>0</v>
      </c>
      <c r="BN71" s="60">
        <v>0</v>
      </c>
      <c r="BO71" s="60">
        <v>2</v>
      </c>
      <c r="BP71" s="60">
        <v>0</v>
      </c>
      <c r="BQ71" s="60">
        <v>2</v>
      </c>
      <c r="BR71" s="60">
        <v>0</v>
      </c>
      <c r="BS71" s="60">
        <v>0</v>
      </c>
      <c r="BT71" s="60">
        <v>0</v>
      </c>
      <c r="BU71" s="60">
        <v>0</v>
      </c>
      <c r="BV71" s="60">
        <v>2</v>
      </c>
      <c r="BW71" s="60">
        <v>2</v>
      </c>
    </row>
    <row r="72" spans="1:75" x14ac:dyDescent="0.25">
      <c r="A72" s="53" t="str">
        <f t="shared" ref="A72:A135" si="1">UPPER(B72)</f>
        <v xml:space="preserve">DONLEY </v>
      </c>
      <c r="B72" s="53" t="str" cm="1">
        <f t="array" ref="B72:C72">_xlfn.TEXTSPLIT(D72,"County")</f>
        <v xml:space="preserve">Donley </v>
      </c>
      <c r="C72" s="53" t="str">
        <v>, Texas</v>
      </c>
      <c r="D72" s="54" t="s">
        <v>2505</v>
      </c>
      <c r="E72" s="55">
        <v>3258</v>
      </c>
      <c r="F72" s="55">
        <v>2982</v>
      </c>
      <c r="G72" s="55">
        <v>2648</v>
      </c>
      <c r="H72" s="60">
        <v>172</v>
      </c>
      <c r="I72" s="60">
        <v>31</v>
      </c>
      <c r="J72" s="60">
        <v>10</v>
      </c>
      <c r="K72" s="60">
        <v>1</v>
      </c>
      <c r="L72" s="60">
        <v>120</v>
      </c>
      <c r="M72" s="60">
        <v>276</v>
      </c>
      <c r="N72" s="60">
        <v>245</v>
      </c>
      <c r="O72" s="60">
        <v>30</v>
      </c>
      <c r="P72" s="60">
        <v>92</v>
      </c>
      <c r="Q72" s="60">
        <v>10</v>
      </c>
      <c r="R72" s="60">
        <v>2</v>
      </c>
      <c r="S72" s="60">
        <v>101</v>
      </c>
      <c r="T72" s="60">
        <v>0</v>
      </c>
      <c r="U72" s="60">
        <v>0</v>
      </c>
      <c r="V72" s="60">
        <v>0</v>
      </c>
      <c r="W72" s="60">
        <v>0</v>
      </c>
      <c r="X72" s="60">
        <v>1</v>
      </c>
      <c r="Y72" s="60">
        <v>0</v>
      </c>
      <c r="Z72" s="60">
        <v>0</v>
      </c>
      <c r="AA72" s="60">
        <v>6</v>
      </c>
      <c r="AB72" s="60">
        <v>3</v>
      </c>
      <c r="AC72" s="60">
        <v>0</v>
      </c>
      <c r="AD72" s="60">
        <v>19</v>
      </c>
      <c r="AE72" s="60">
        <v>7</v>
      </c>
      <c r="AF72" s="60">
        <v>0</v>
      </c>
      <c r="AG72" s="60">
        <v>0</v>
      </c>
      <c r="AH72" s="60">
        <v>10</v>
      </c>
      <c r="AI72" s="60">
        <v>0</v>
      </c>
      <c r="AJ72" s="60">
        <v>0</v>
      </c>
      <c r="AK72" s="60">
        <v>0</v>
      </c>
      <c r="AL72" s="60">
        <v>0</v>
      </c>
      <c r="AM72" s="60">
        <v>0</v>
      </c>
      <c r="AN72" s="60">
        <v>0</v>
      </c>
      <c r="AO72" s="60">
        <v>0</v>
      </c>
      <c r="AP72" s="60">
        <v>0</v>
      </c>
      <c r="AQ72" s="60">
        <v>0</v>
      </c>
      <c r="AR72" s="60">
        <v>0</v>
      </c>
      <c r="AS72" s="60">
        <v>0</v>
      </c>
      <c r="AT72" s="60">
        <v>0</v>
      </c>
      <c r="AU72" s="60">
        <v>0</v>
      </c>
      <c r="AV72" s="60">
        <v>2</v>
      </c>
      <c r="AW72" s="60">
        <v>0</v>
      </c>
      <c r="AX72" s="60">
        <v>0</v>
      </c>
      <c r="AY72" s="60">
        <v>11</v>
      </c>
      <c r="AZ72" s="60">
        <v>2</v>
      </c>
      <c r="BA72" s="60">
        <v>0</v>
      </c>
      <c r="BB72" s="60">
        <v>2</v>
      </c>
      <c r="BC72" s="60">
        <v>0</v>
      </c>
      <c r="BD72" s="60">
        <v>3</v>
      </c>
      <c r="BE72" s="60">
        <v>0</v>
      </c>
      <c r="BF72" s="60">
        <v>0</v>
      </c>
      <c r="BG72" s="60">
        <v>0</v>
      </c>
      <c r="BH72" s="60">
        <v>0</v>
      </c>
      <c r="BI72" s="60">
        <v>4</v>
      </c>
      <c r="BJ72" s="60">
        <v>0</v>
      </c>
      <c r="BK72" s="60">
        <v>0</v>
      </c>
      <c r="BL72" s="60">
        <v>0</v>
      </c>
      <c r="BM72" s="60">
        <v>0</v>
      </c>
      <c r="BN72" s="60">
        <v>0</v>
      </c>
      <c r="BO72" s="60">
        <v>1</v>
      </c>
      <c r="BP72" s="60">
        <v>0</v>
      </c>
      <c r="BQ72" s="60">
        <v>1</v>
      </c>
      <c r="BR72" s="60">
        <v>0</v>
      </c>
      <c r="BS72" s="60">
        <v>0</v>
      </c>
      <c r="BT72" s="60">
        <v>0</v>
      </c>
      <c r="BU72" s="60">
        <v>0</v>
      </c>
      <c r="BV72" s="60">
        <v>0</v>
      </c>
      <c r="BW72" s="60">
        <v>0</v>
      </c>
    </row>
    <row r="73" spans="1:75" x14ac:dyDescent="0.25">
      <c r="A73" s="53" t="str">
        <f t="shared" si="1"/>
        <v xml:space="preserve">DUVAL </v>
      </c>
      <c r="B73" s="53" t="str" cm="1">
        <f t="array" ref="B73:C73">_xlfn.TEXTSPLIT(D73,"County")</f>
        <v xml:space="preserve">Duval </v>
      </c>
      <c r="C73" s="53" t="str">
        <v>, Texas</v>
      </c>
      <c r="D73" s="54" t="s">
        <v>2506</v>
      </c>
      <c r="E73" s="55">
        <v>9831</v>
      </c>
      <c r="F73" s="55">
        <v>6481</v>
      </c>
      <c r="G73" s="55">
        <v>4994</v>
      </c>
      <c r="H73" s="60">
        <v>160</v>
      </c>
      <c r="I73" s="60">
        <v>52</v>
      </c>
      <c r="J73" s="60">
        <v>45</v>
      </c>
      <c r="K73" s="60">
        <v>0</v>
      </c>
      <c r="L73" s="55">
        <v>1230</v>
      </c>
      <c r="M73" s="55">
        <v>3350</v>
      </c>
      <c r="N73" s="55">
        <v>3327</v>
      </c>
      <c r="O73" s="60">
        <v>23</v>
      </c>
      <c r="P73" s="60">
        <v>30</v>
      </c>
      <c r="Q73" s="60">
        <v>7</v>
      </c>
      <c r="R73" s="60">
        <v>0</v>
      </c>
      <c r="S73" s="55">
        <v>3252</v>
      </c>
      <c r="T73" s="60">
        <v>6</v>
      </c>
      <c r="U73" s="60">
        <v>2</v>
      </c>
      <c r="V73" s="60">
        <v>1</v>
      </c>
      <c r="W73" s="60">
        <v>3</v>
      </c>
      <c r="X73" s="60">
        <v>1</v>
      </c>
      <c r="Y73" s="60">
        <v>0</v>
      </c>
      <c r="Z73" s="60">
        <v>1</v>
      </c>
      <c r="AA73" s="60">
        <v>0</v>
      </c>
      <c r="AB73" s="60">
        <v>0</v>
      </c>
      <c r="AC73" s="60">
        <v>1</v>
      </c>
      <c r="AD73" s="60">
        <v>18</v>
      </c>
      <c r="AE73" s="60">
        <v>0</v>
      </c>
      <c r="AF73" s="60">
        <v>2</v>
      </c>
      <c r="AG73" s="60">
        <v>0</v>
      </c>
      <c r="AH73" s="60">
        <v>5</v>
      </c>
      <c r="AI73" s="60">
        <v>0</v>
      </c>
      <c r="AJ73" s="60">
        <v>3</v>
      </c>
      <c r="AK73" s="60">
        <v>4</v>
      </c>
      <c r="AL73" s="60">
        <v>0</v>
      </c>
      <c r="AM73" s="60">
        <v>0</v>
      </c>
      <c r="AN73" s="60">
        <v>0</v>
      </c>
      <c r="AO73" s="60">
        <v>1</v>
      </c>
      <c r="AP73" s="60">
        <v>0</v>
      </c>
      <c r="AQ73" s="60">
        <v>0</v>
      </c>
      <c r="AR73" s="60">
        <v>1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60">
        <v>2</v>
      </c>
      <c r="AY73" s="60">
        <v>5</v>
      </c>
      <c r="AZ73" s="60">
        <v>4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60">
        <v>1</v>
      </c>
      <c r="BH73" s="60">
        <v>0</v>
      </c>
      <c r="BI73" s="60">
        <v>0</v>
      </c>
      <c r="BJ73" s="60">
        <v>0</v>
      </c>
      <c r="BK73" s="60">
        <v>0</v>
      </c>
      <c r="BL73" s="60">
        <v>0</v>
      </c>
      <c r="BM73" s="60">
        <v>0</v>
      </c>
      <c r="BN73" s="60">
        <v>0</v>
      </c>
      <c r="BO73" s="60">
        <v>0</v>
      </c>
      <c r="BP73" s="60">
        <v>0</v>
      </c>
      <c r="BQ73" s="60">
        <v>0</v>
      </c>
      <c r="BR73" s="60">
        <v>0</v>
      </c>
      <c r="BS73" s="60">
        <v>0</v>
      </c>
      <c r="BT73" s="60">
        <v>0</v>
      </c>
      <c r="BU73" s="60">
        <v>0</v>
      </c>
      <c r="BV73" s="60">
        <v>0</v>
      </c>
      <c r="BW73" s="60">
        <v>0</v>
      </c>
    </row>
    <row r="74" spans="1:75" x14ac:dyDescent="0.25">
      <c r="A74" s="53" t="str">
        <f t="shared" si="1"/>
        <v xml:space="preserve">EASTLAND </v>
      </c>
      <c r="B74" s="53" t="str" cm="1">
        <f t="array" ref="B74:C74">_xlfn.TEXTSPLIT(D74,"County")</f>
        <v xml:space="preserve">Eastland </v>
      </c>
      <c r="C74" s="53" t="str">
        <v>, Texas</v>
      </c>
      <c r="D74" s="54" t="s">
        <v>2507</v>
      </c>
      <c r="E74" s="55">
        <v>17725</v>
      </c>
      <c r="F74" s="55">
        <v>16266</v>
      </c>
      <c r="G74" s="55">
        <v>14677</v>
      </c>
      <c r="H74" s="60">
        <v>356</v>
      </c>
      <c r="I74" s="60">
        <v>150</v>
      </c>
      <c r="J74" s="60">
        <v>104</v>
      </c>
      <c r="K74" s="60">
        <v>16</v>
      </c>
      <c r="L74" s="60">
        <v>963</v>
      </c>
      <c r="M74" s="55">
        <v>1459</v>
      </c>
      <c r="N74" s="55">
        <v>1389</v>
      </c>
      <c r="O74" s="60">
        <v>80</v>
      </c>
      <c r="P74" s="60">
        <v>336</v>
      </c>
      <c r="Q74" s="60">
        <v>32</v>
      </c>
      <c r="R74" s="60">
        <v>2</v>
      </c>
      <c r="S74" s="60">
        <v>889</v>
      </c>
      <c r="T74" s="60">
        <v>14</v>
      </c>
      <c r="U74" s="60">
        <v>4</v>
      </c>
      <c r="V74" s="60">
        <v>0</v>
      </c>
      <c r="W74" s="60">
        <v>11</v>
      </c>
      <c r="X74" s="60">
        <v>0</v>
      </c>
      <c r="Y74" s="60">
        <v>3</v>
      </c>
      <c r="Z74" s="60">
        <v>14</v>
      </c>
      <c r="AA74" s="60">
        <v>1</v>
      </c>
      <c r="AB74" s="60">
        <v>3</v>
      </c>
      <c r="AC74" s="60">
        <v>0</v>
      </c>
      <c r="AD74" s="60">
        <v>64</v>
      </c>
      <c r="AE74" s="60">
        <v>16</v>
      </c>
      <c r="AF74" s="60">
        <v>0</v>
      </c>
      <c r="AG74" s="60">
        <v>0</v>
      </c>
      <c r="AH74" s="60">
        <v>9</v>
      </c>
      <c r="AI74" s="60">
        <v>5</v>
      </c>
      <c r="AJ74" s="60">
        <v>0</v>
      </c>
      <c r="AK74" s="60">
        <v>19</v>
      </c>
      <c r="AL74" s="60">
        <v>5</v>
      </c>
      <c r="AM74" s="60">
        <v>7</v>
      </c>
      <c r="AN74" s="60">
        <v>1</v>
      </c>
      <c r="AO74" s="60">
        <v>0</v>
      </c>
      <c r="AP74" s="60">
        <v>0</v>
      </c>
      <c r="AQ74" s="60">
        <v>0</v>
      </c>
      <c r="AR74" s="60">
        <v>0</v>
      </c>
      <c r="AS74" s="60">
        <v>2</v>
      </c>
      <c r="AT74" s="60">
        <v>0</v>
      </c>
      <c r="AU74" s="60">
        <v>0</v>
      </c>
      <c r="AV74" s="60">
        <v>0</v>
      </c>
      <c r="AW74" s="60">
        <v>0</v>
      </c>
      <c r="AX74" s="60">
        <v>0</v>
      </c>
      <c r="AY74" s="60">
        <v>6</v>
      </c>
      <c r="AZ74" s="60">
        <v>1</v>
      </c>
      <c r="BA74" s="60">
        <v>0</v>
      </c>
      <c r="BB74" s="60">
        <v>0</v>
      </c>
      <c r="BC74" s="60">
        <v>0</v>
      </c>
      <c r="BD74" s="60">
        <v>1</v>
      </c>
      <c r="BE74" s="60">
        <v>0</v>
      </c>
      <c r="BF74" s="60">
        <v>0</v>
      </c>
      <c r="BG74" s="60">
        <v>0</v>
      </c>
      <c r="BH74" s="60">
        <v>0</v>
      </c>
      <c r="BI74" s="60">
        <v>1</v>
      </c>
      <c r="BJ74" s="60">
        <v>3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60">
        <v>0</v>
      </c>
      <c r="BT74" s="60">
        <v>0</v>
      </c>
      <c r="BU74" s="60">
        <v>0</v>
      </c>
      <c r="BV74" s="60">
        <v>0</v>
      </c>
      <c r="BW74" s="60">
        <v>0</v>
      </c>
    </row>
    <row r="75" spans="1:75" x14ac:dyDescent="0.25">
      <c r="A75" s="53" t="str">
        <f t="shared" si="1"/>
        <v xml:space="preserve">ECTOR </v>
      </c>
      <c r="B75" s="53" t="str" cm="1">
        <f t="array" ref="B75:C75">_xlfn.TEXTSPLIT(D75,"County")</f>
        <v xml:space="preserve">Ector </v>
      </c>
      <c r="C75" s="53" t="str">
        <v>, Texas</v>
      </c>
      <c r="D75" s="54" t="s">
        <v>2508</v>
      </c>
      <c r="E75" s="55">
        <v>165171</v>
      </c>
      <c r="F75" s="55">
        <v>126571</v>
      </c>
      <c r="G75" s="55">
        <v>79965</v>
      </c>
      <c r="H75" s="55">
        <v>8031</v>
      </c>
      <c r="I75" s="55">
        <v>1657</v>
      </c>
      <c r="J75" s="55">
        <v>2339</v>
      </c>
      <c r="K75" s="60">
        <v>356</v>
      </c>
      <c r="L75" s="55">
        <v>34223</v>
      </c>
      <c r="M75" s="55">
        <v>38600</v>
      </c>
      <c r="N75" s="55">
        <v>37989</v>
      </c>
      <c r="O75" s="60">
        <v>853</v>
      </c>
      <c r="P75" s="55">
        <v>1529</v>
      </c>
      <c r="Q75" s="60">
        <v>397</v>
      </c>
      <c r="R75" s="60">
        <v>38</v>
      </c>
      <c r="S75" s="55">
        <v>34346</v>
      </c>
      <c r="T75" s="60">
        <v>43</v>
      </c>
      <c r="U75" s="60">
        <v>19</v>
      </c>
      <c r="V75" s="60">
        <v>10</v>
      </c>
      <c r="W75" s="60">
        <v>330</v>
      </c>
      <c r="X75" s="60">
        <v>1</v>
      </c>
      <c r="Y75" s="60">
        <v>2</v>
      </c>
      <c r="Z75" s="60">
        <v>303</v>
      </c>
      <c r="AA75" s="60">
        <v>10</v>
      </c>
      <c r="AB75" s="60">
        <v>86</v>
      </c>
      <c r="AC75" s="60">
        <v>22</v>
      </c>
      <c r="AD75" s="60">
        <v>573</v>
      </c>
      <c r="AE75" s="60">
        <v>62</v>
      </c>
      <c r="AF75" s="60">
        <v>10</v>
      </c>
      <c r="AG75" s="60">
        <v>3</v>
      </c>
      <c r="AH75" s="60">
        <v>114</v>
      </c>
      <c r="AI75" s="60">
        <v>13</v>
      </c>
      <c r="AJ75" s="60">
        <v>0</v>
      </c>
      <c r="AK75" s="60">
        <v>306</v>
      </c>
      <c r="AL75" s="60">
        <v>1</v>
      </c>
      <c r="AM75" s="60">
        <v>50</v>
      </c>
      <c r="AN75" s="60">
        <v>4</v>
      </c>
      <c r="AO75" s="60">
        <v>3</v>
      </c>
      <c r="AP75" s="60">
        <v>0</v>
      </c>
      <c r="AQ75" s="60">
        <v>4</v>
      </c>
      <c r="AR75" s="60">
        <v>3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60">
        <v>0</v>
      </c>
      <c r="AY75" s="60">
        <v>35</v>
      </c>
      <c r="AZ75" s="60">
        <v>3</v>
      </c>
      <c r="BA75" s="60">
        <v>0</v>
      </c>
      <c r="BB75" s="60">
        <v>30</v>
      </c>
      <c r="BC75" s="60">
        <v>0</v>
      </c>
      <c r="BD75" s="60">
        <v>1</v>
      </c>
      <c r="BE75" s="60">
        <v>0</v>
      </c>
      <c r="BF75" s="60">
        <v>0</v>
      </c>
      <c r="BG75" s="60">
        <v>1</v>
      </c>
      <c r="BH75" s="60">
        <v>0</v>
      </c>
      <c r="BI75" s="60">
        <v>0</v>
      </c>
      <c r="BJ75" s="60">
        <v>0</v>
      </c>
      <c r="BK75" s="60">
        <v>0</v>
      </c>
      <c r="BL75" s="60">
        <v>0</v>
      </c>
      <c r="BM75" s="60">
        <v>0</v>
      </c>
      <c r="BN75" s="60">
        <v>0</v>
      </c>
      <c r="BO75" s="60">
        <v>3</v>
      </c>
      <c r="BP75" s="60">
        <v>3</v>
      </c>
      <c r="BQ75" s="60">
        <v>0</v>
      </c>
      <c r="BR75" s="60">
        <v>0</v>
      </c>
      <c r="BS75" s="60">
        <v>0</v>
      </c>
      <c r="BT75" s="60">
        <v>0</v>
      </c>
      <c r="BU75" s="60">
        <v>0</v>
      </c>
      <c r="BV75" s="60">
        <v>0</v>
      </c>
      <c r="BW75" s="60">
        <v>0</v>
      </c>
    </row>
    <row r="76" spans="1:75" x14ac:dyDescent="0.25">
      <c r="A76" s="53" t="str">
        <f t="shared" si="1"/>
        <v xml:space="preserve">EDWARDS </v>
      </c>
      <c r="B76" s="53" t="str" cm="1">
        <f t="array" ref="B76:C76">_xlfn.TEXTSPLIT(D76,"County")</f>
        <v xml:space="preserve">Edwards </v>
      </c>
      <c r="C76" s="53" t="str">
        <v>, Texas</v>
      </c>
      <c r="D76" s="54" t="s">
        <v>2509</v>
      </c>
      <c r="E76" s="55">
        <v>1422</v>
      </c>
      <c r="F76" s="55">
        <v>1099</v>
      </c>
      <c r="G76" s="60">
        <v>961</v>
      </c>
      <c r="H76" s="60">
        <v>2</v>
      </c>
      <c r="I76" s="60">
        <v>9</v>
      </c>
      <c r="J76" s="60">
        <v>11</v>
      </c>
      <c r="K76" s="60">
        <v>1</v>
      </c>
      <c r="L76" s="60">
        <v>115</v>
      </c>
      <c r="M76" s="60">
        <v>323</v>
      </c>
      <c r="N76" s="60">
        <v>296</v>
      </c>
      <c r="O76" s="60">
        <v>0</v>
      </c>
      <c r="P76" s="60">
        <v>18</v>
      </c>
      <c r="Q76" s="60">
        <v>0</v>
      </c>
      <c r="R76" s="60">
        <v>1</v>
      </c>
      <c r="S76" s="60">
        <v>272</v>
      </c>
      <c r="T76" s="60">
        <v>4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1</v>
      </c>
      <c r="AA76" s="60">
        <v>0</v>
      </c>
      <c r="AB76" s="60">
        <v>0</v>
      </c>
      <c r="AC76" s="60">
        <v>0</v>
      </c>
      <c r="AD76" s="60">
        <v>19</v>
      </c>
      <c r="AE76" s="60">
        <v>0</v>
      </c>
      <c r="AF76" s="60">
        <v>0</v>
      </c>
      <c r="AG76" s="60">
        <v>1</v>
      </c>
      <c r="AH76" s="60">
        <v>2</v>
      </c>
      <c r="AI76" s="60">
        <v>0</v>
      </c>
      <c r="AJ76" s="60">
        <v>1</v>
      </c>
      <c r="AK76" s="60">
        <v>5</v>
      </c>
      <c r="AL76" s="60">
        <v>3</v>
      </c>
      <c r="AM76" s="60">
        <v>5</v>
      </c>
      <c r="AN76" s="60">
        <v>0</v>
      </c>
      <c r="AO76" s="60">
        <v>1</v>
      </c>
      <c r="AP76" s="60">
        <v>0</v>
      </c>
      <c r="AQ76" s="60">
        <v>0</v>
      </c>
      <c r="AR76" s="60">
        <v>0</v>
      </c>
      <c r="AS76" s="60">
        <v>0</v>
      </c>
      <c r="AT76" s="60">
        <v>0</v>
      </c>
      <c r="AU76" s="60">
        <v>0</v>
      </c>
      <c r="AV76" s="60">
        <v>0</v>
      </c>
      <c r="AW76" s="60">
        <v>0</v>
      </c>
      <c r="AX76" s="60">
        <v>1</v>
      </c>
      <c r="AY76" s="60">
        <v>6</v>
      </c>
      <c r="AZ76" s="60">
        <v>0</v>
      </c>
      <c r="BA76" s="60">
        <v>0</v>
      </c>
      <c r="BB76" s="60">
        <v>2</v>
      </c>
      <c r="BC76" s="60">
        <v>0</v>
      </c>
      <c r="BD76" s="60">
        <v>0</v>
      </c>
      <c r="BE76" s="60">
        <v>1</v>
      </c>
      <c r="BF76" s="60">
        <v>0</v>
      </c>
      <c r="BG76" s="60">
        <v>1</v>
      </c>
      <c r="BH76" s="60">
        <v>0</v>
      </c>
      <c r="BI76" s="60">
        <v>0</v>
      </c>
      <c r="BJ76" s="60">
        <v>0</v>
      </c>
      <c r="BK76" s="60">
        <v>1</v>
      </c>
      <c r="BL76" s="60">
        <v>0</v>
      </c>
      <c r="BM76" s="60">
        <v>1</v>
      </c>
      <c r="BN76" s="60">
        <v>0</v>
      </c>
      <c r="BO76" s="60">
        <v>0</v>
      </c>
      <c r="BP76" s="60">
        <v>0</v>
      </c>
      <c r="BQ76" s="60">
        <v>0</v>
      </c>
      <c r="BR76" s="60">
        <v>0</v>
      </c>
      <c r="BS76" s="60">
        <v>0</v>
      </c>
      <c r="BT76" s="60">
        <v>0</v>
      </c>
      <c r="BU76" s="60">
        <v>0</v>
      </c>
      <c r="BV76" s="60">
        <v>2</v>
      </c>
      <c r="BW76" s="60">
        <v>2</v>
      </c>
    </row>
    <row r="77" spans="1:75" x14ac:dyDescent="0.25">
      <c r="A77" s="53" t="str">
        <f t="shared" si="1"/>
        <v xml:space="preserve">ELLIS </v>
      </c>
      <c r="B77" s="53" t="str" cm="1">
        <f t="array" ref="B77:C77">_xlfn.TEXTSPLIT(D77,"County")</f>
        <v xml:space="preserve">Ellis </v>
      </c>
      <c r="C77" s="53" t="str">
        <v>, Texas</v>
      </c>
      <c r="D77" s="54" t="s">
        <v>2510</v>
      </c>
      <c r="E77" s="55">
        <v>192455</v>
      </c>
      <c r="F77" s="55">
        <v>166796</v>
      </c>
      <c r="G77" s="55">
        <v>118993</v>
      </c>
      <c r="H77" s="55">
        <v>24305</v>
      </c>
      <c r="I77" s="55">
        <v>1688</v>
      </c>
      <c r="J77" s="55">
        <v>1582</v>
      </c>
      <c r="K77" s="60">
        <v>218</v>
      </c>
      <c r="L77" s="55">
        <v>20010</v>
      </c>
      <c r="M77" s="55">
        <v>25659</v>
      </c>
      <c r="N77" s="55">
        <v>24804</v>
      </c>
      <c r="O77" s="55">
        <v>1704</v>
      </c>
      <c r="P77" s="55">
        <v>3222</v>
      </c>
      <c r="Q77" s="60">
        <v>738</v>
      </c>
      <c r="R77" s="60">
        <v>92</v>
      </c>
      <c r="S77" s="55">
        <v>18103</v>
      </c>
      <c r="T77" s="60">
        <v>182</v>
      </c>
      <c r="U77" s="60">
        <v>79</v>
      </c>
      <c r="V77" s="60">
        <v>18</v>
      </c>
      <c r="W77" s="60">
        <v>300</v>
      </c>
      <c r="X77" s="60">
        <v>7</v>
      </c>
      <c r="Y77" s="60">
        <v>4</v>
      </c>
      <c r="Z77" s="60">
        <v>273</v>
      </c>
      <c r="AA77" s="60">
        <v>25</v>
      </c>
      <c r="AB77" s="60">
        <v>42</v>
      </c>
      <c r="AC77" s="60">
        <v>15</v>
      </c>
      <c r="AD77" s="60">
        <v>790</v>
      </c>
      <c r="AE77" s="60">
        <v>177</v>
      </c>
      <c r="AF77" s="60">
        <v>29</v>
      </c>
      <c r="AG77" s="60">
        <v>0</v>
      </c>
      <c r="AH77" s="60">
        <v>133</v>
      </c>
      <c r="AI77" s="60">
        <v>25</v>
      </c>
      <c r="AJ77" s="60">
        <v>7</v>
      </c>
      <c r="AK77" s="60">
        <v>322</v>
      </c>
      <c r="AL77" s="60">
        <v>28</v>
      </c>
      <c r="AM77" s="60">
        <v>48</v>
      </c>
      <c r="AN77" s="60">
        <v>0</v>
      </c>
      <c r="AO77" s="60">
        <v>4</v>
      </c>
      <c r="AP77" s="60">
        <v>0</v>
      </c>
      <c r="AQ77" s="60">
        <v>10</v>
      </c>
      <c r="AR77" s="60">
        <v>0</v>
      </c>
      <c r="AS77" s="60">
        <v>3</v>
      </c>
      <c r="AT77" s="60">
        <v>0</v>
      </c>
      <c r="AU77" s="60">
        <v>0</v>
      </c>
      <c r="AV77" s="60">
        <v>0</v>
      </c>
      <c r="AW77" s="60">
        <v>4</v>
      </c>
      <c r="AX77" s="60">
        <v>0</v>
      </c>
      <c r="AY77" s="60">
        <v>60</v>
      </c>
      <c r="AZ77" s="60">
        <v>5</v>
      </c>
      <c r="BA77" s="60">
        <v>0</v>
      </c>
      <c r="BB77" s="60">
        <v>35</v>
      </c>
      <c r="BC77" s="60">
        <v>7</v>
      </c>
      <c r="BD77" s="60">
        <v>4</v>
      </c>
      <c r="BE77" s="60">
        <v>1</v>
      </c>
      <c r="BF77" s="60">
        <v>6</v>
      </c>
      <c r="BG77" s="60">
        <v>0</v>
      </c>
      <c r="BH77" s="60">
        <v>0</v>
      </c>
      <c r="BI77" s="60">
        <v>0</v>
      </c>
      <c r="BJ77" s="60">
        <v>0</v>
      </c>
      <c r="BK77" s="60">
        <v>0</v>
      </c>
      <c r="BL77" s="60">
        <v>0</v>
      </c>
      <c r="BM77" s="60">
        <v>0</v>
      </c>
      <c r="BN77" s="60">
        <v>2</v>
      </c>
      <c r="BO77" s="60">
        <v>5</v>
      </c>
      <c r="BP77" s="60">
        <v>0</v>
      </c>
      <c r="BQ77" s="60">
        <v>4</v>
      </c>
      <c r="BR77" s="60">
        <v>0</v>
      </c>
      <c r="BS77" s="60">
        <v>0</v>
      </c>
      <c r="BT77" s="60">
        <v>1</v>
      </c>
      <c r="BU77" s="60">
        <v>0</v>
      </c>
      <c r="BV77" s="60">
        <v>0</v>
      </c>
      <c r="BW77" s="60">
        <v>0</v>
      </c>
    </row>
    <row r="78" spans="1:75" x14ac:dyDescent="0.25">
      <c r="A78" s="53" t="str">
        <f t="shared" si="1"/>
        <v xml:space="preserve">EL PASO </v>
      </c>
      <c r="B78" s="53" t="str" cm="1">
        <f t="array" ref="B78:C78">_xlfn.TEXTSPLIT(D78,"County")</f>
        <v xml:space="preserve">El Paso </v>
      </c>
      <c r="C78" s="53" t="str">
        <v>, Texas</v>
      </c>
      <c r="D78" s="54" t="s">
        <v>2511</v>
      </c>
      <c r="E78" s="55">
        <v>865657</v>
      </c>
      <c r="F78" s="55">
        <v>555390</v>
      </c>
      <c r="G78" s="55">
        <v>313741</v>
      </c>
      <c r="H78" s="55">
        <v>29054</v>
      </c>
      <c r="I78" s="55">
        <v>10337</v>
      </c>
      <c r="J78" s="55">
        <v>12073</v>
      </c>
      <c r="K78" s="55">
        <v>1885</v>
      </c>
      <c r="L78" s="55">
        <v>188300</v>
      </c>
      <c r="M78" s="55">
        <v>310267</v>
      </c>
      <c r="N78" s="55">
        <v>303851</v>
      </c>
      <c r="O78" s="55">
        <v>3606</v>
      </c>
      <c r="P78" s="55">
        <v>4072</v>
      </c>
      <c r="Q78" s="55">
        <v>3175</v>
      </c>
      <c r="R78" s="60">
        <v>305</v>
      </c>
      <c r="S78" s="55">
        <v>286236</v>
      </c>
      <c r="T78" s="60">
        <v>457</v>
      </c>
      <c r="U78" s="60">
        <v>438</v>
      </c>
      <c r="V78" s="60">
        <v>108</v>
      </c>
      <c r="W78" s="55">
        <v>2161</v>
      </c>
      <c r="X78" s="60">
        <v>79</v>
      </c>
      <c r="Y78" s="60">
        <v>13</v>
      </c>
      <c r="Z78" s="55">
        <v>2128</v>
      </c>
      <c r="AA78" s="60">
        <v>315</v>
      </c>
      <c r="AB78" s="60">
        <v>595</v>
      </c>
      <c r="AC78" s="60">
        <v>163</v>
      </c>
      <c r="AD78" s="55">
        <v>5850</v>
      </c>
      <c r="AE78" s="60">
        <v>397</v>
      </c>
      <c r="AF78" s="60">
        <v>207</v>
      </c>
      <c r="AG78" s="60">
        <v>17</v>
      </c>
      <c r="AH78" s="55">
        <v>1160</v>
      </c>
      <c r="AI78" s="60">
        <v>172</v>
      </c>
      <c r="AJ78" s="60">
        <v>23</v>
      </c>
      <c r="AK78" s="55">
        <v>2703</v>
      </c>
      <c r="AL78" s="60">
        <v>124</v>
      </c>
      <c r="AM78" s="60">
        <v>793</v>
      </c>
      <c r="AN78" s="60">
        <v>67</v>
      </c>
      <c r="AO78" s="60">
        <v>21</v>
      </c>
      <c r="AP78" s="60">
        <v>0</v>
      </c>
      <c r="AQ78" s="60">
        <v>67</v>
      </c>
      <c r="AR78" s="60">
        <v>22</v>
      </c>
      <c r="AS78" s="60">
        <v>26</v>
      </c>
      <c r="AT78" s="60">
        <v>8</v>
      </c>
      <c r="AU78" s="60">
        <v>3</v>
      </c>
      <c r="AV78" s="60">
        <v>22</v>
      </c>
      <c r="AW78" s="60">
        <v>0</v>
      </c>
      <c r="AX78" s="60">
        <v>18</v>
      </c>
      <c r="AY78" s="60">
        <v>497</v>
      </c>
      <c r="AZ78" s="60">
        <v>81</v>
      </c>
      <c r="BA78" s="60">
        <v>0</v>
      </c>
      <c r="BB78" s="60">
        <v>246</v>
      </c>
      <c r="BC78" s="60">
        <v>2</v>
      </c>
      <c r="BD78" s="60">
        <v>50</v>
      </c>
      <c r="BE78" s="60">
        <v>3</v>
      </c>
      <c r="BF78" s="60">
        <v>3</v>
      </c>
      <c r="BG78" s="60">
        <v>85</v>
      </c>
      <c r="BH78" s="60">
        <v>0</v>
      </c>
      <c r="BI78" s="60">
        <v>24</v>
      </c>
      <c r="BJ78" s="60">
        <v>0</v>
      </c>
      <c r="BK78" s="60">
        <v>0</v>
      </c>
      <c r="BL78" s="60">
        <v>0</v>
      </c>
      <c r="BM78" s="60">
        <v>1</v>
      </c>
      <c r="BN78" s="60">
        <v>2</v>
      </c>
      <c r="BO78" s="60">
        <v>64</v>
      </c>
      <c r="BP78" s="60">
        <v>7</v>
      </c>
      <c r="BQ78" s="60">
        <v>47</v>
      </c>
      <c r="BR78" s="60">
        <v>8</v>
      </c>
      <c r="BS78" s="60">
        <v>0</v>
      </c>
      <c r="BT78" s="60">
        <v>1</v>
      </c>
      <c r="BU78" s="60">
        <v>1</v>
      </c>
      <c r="BV78" s="60">
        <v>5</v>
      </c>
      <c r="BW78" s="60">
        <v>5</v>
      </c>
    </row>
    <row r="79" spans="1:75" x14ac:dyDescent="0.25">
      <c r="A79" s="53" t="str">
        <f t="shared" si="1"/>
        <v xml:space="preserve">ERATH </v>
      </c>
      <c r="B79" s="53" t="str" cm="1">
        <f t="array" ref="B79:C79">_xlfn.TEXTSPLIT(D79,"County")</f>
        <v xml:space="preserve">Erath </v>
      </c>
      <c r="C79" s="53" t="str">
        <v>, Texas</v>
      </c>
      <c r="D79" s="54" t="s">
        <v>2512</v>
      </c>
      <c r="E79" s="55">
        <v>42545</v>
      </c>
      <c r="F79" s="55">
        <v>38356</v>
      </c>
      <c r="G79" s="55">
        <v>32674</v>
      </c>
      <c r="H79" s="55">
        <v>1247</v>
      </c>
      <c r="I79" s="60">
        <v>416</v>
      </c>
      <c r="J79" s="60">
        <v>353</v>
      </c>
      <c r="K79" s="60">
        <v>14</v>
      </c>
      <c r="L79" s="55">
        <v>3652</v>
      </c>
      <c r="M79" s="55">
        <v>4189</v>
      </c>
      <c r="N79" s="55">
        <v>3978</v>
      </c>
      <c r="O79" s="60">
        <v>205</v>
      </c>
      <c r="P79" s="60">
        <v>757</v>
      </c>
      <c r="Q79" s="60">
        <v>110</v>
      </c>
      <c r="R79" s="60">
        <v>2</v>
      </c>
      <c r="S79" s="55">
        <v>2755</v>
      </c>
      <c r="T79" s="60">
        <v>8</v>
      </c>
      <c r="U79" s="60">
        <v>4</v>
      </c>
      <c r="V79" s="60">
        <v>2</v>
      </c>
      <c r="W79" s="60">
        <v>46</v>
      </c>
      <c r="X79" s="60">
        <v>6</v>
      </c>
      <c r="Y79" s="60">
        <v>0</v>
      </c>
      <c r="Z79" s="60">
        <v>45</v>
      </c>
      <c r="AA79" s="60">
        <v>32</v>
      </c>
      <c r="AB79" s="60">
        <v>6</v>
      </c>
      <c r="AC79" s="60">
        <v>0</v>
      </c>
      <c r="AD79" s="60">
        <v>192</v>
      </c>
      <c r="AE79" s="60">
        <v>70</v>
      </c>
      <c r="AF79" s="60">
        <v>10</v>
      </c>
      <c r="AG79" s="60">
        <v>3</v>
      </c>
      <c r="AH79" s="60">
        <v>34</v>
      </c>
      <c r="AI79" s="60">
        <v>1</v>
      </c>
      <c r="AJ79" s="60">
        <v>2</v>
      </c>
      <c r="AK79" s="60">
        <v>48</v>
      </c>
      <c r="AL79" s="60">
        <v>5</v>
      </c>
      <c r="AM79" s="60">
        <v>8</v>
      </c>
      <c r="AN79" s="60">
        <v>0</v>
      </c>
      <c r="AO79" s="60">
        <v>0</v>
      </c>
      <c r="AP79" s="60">
        <v>0</v>
      </c>
      <c r="AQ79" s="60">
        <v>0</v>
      </c>
      <c r="AR79" s="60">
        <v>6</v>
      </c>
      <c r="AS79" s="60">
        <v>0</v>
      </c>
      <c r="AT79" s="60">
        <v>2</v>
      </c>
      <c r="AU79" s="60">
        <v>0</v>
      </c>
      <c r="AV79" s="60">
        <v>0</v>
      </c>
      <c r="AW79" s="60">
        <v>0</v>
      </c>
      <c r="AX79" s="60">
        <v>3</v>
      </c>
      <c r="AY79" s="60">
        <v>14</v>
      </c>
      <c r="AZ79" s="60">
        <v>2</v>
      </c>
      <c r="BA79" s="60">
        <v>0</v>
      </c>
      <c r="BB79" s="60">
        <v>3</v>
      </c>
      <c r="BC79" s="60">
        <v>0</v>
      </c>
      <c r="BD79" s="60">
        <v>0</v>
      </c>
      <c r="BE79" s="60">
        <v>1</v>
      </c>
      <c r="BF79" s="60">
        <v>3</v>
      </c>
      <c r="BG79" s="60">
        <v>0</v>
      </c>
      <c r="BH79" s="60">
        <v>2</v>
      </c>
      <c r="BI79" s="60">
        <v>2</v>
      </c>
      <c r="BJ79" s="60">
        <v>0</v>
      </c>
      <c r="BK79" s="60">
        <v>1</v>
      </c>
      <c r="BL79" s="60">
        <v>0</v>
      </c>
      <c r="BM79" s="60">
        <v>0</v>
      </c>
      <c r="BN79" s="60">
        <v>0</v>
      </c>
      <c r="BO79" s="60">
        <v>5</v>
      </c>
      <c r="BP79" s="60">
        <v>0</v>
      </c>
      <c r="BQ79" s="60">
        <v>2</v>
      </c>
      <c r="BR79" s="60">
        <v>0</v>
      </c>
      <c r="BS79" s="60">
        <v>0</v>
      </c>
      <c r="BT79" s="60">
        <v>3</v>
      </c>
      <c r="BU79" s="60">
        <v>0</v>
      </c>
      <c r="BV79" s="60">
        <v>0</v>
      </c>
      <c r="BW79" s="60">
        <v>0</v>
      </c>
    </row>
    <row r="80" spans="1:75" x14ac:dyDescent="0.25">
      <c r="A80" s="53" t="str">
        <f t="shared" si="1"/>
        <v xml:space="preserve">FALLS </v>
      </c>
      <c r="B80" s="53" t="str" cm="1">
        <f t="array" ref="B80:C80">_xlfn.TEXTSPLIT(D80,"County")</f>
        <v xml:space="preserve">Falls </v>
      </c>
      <c r="C80" s="53" t="str">
        <v>, Texas</v>
      </c>
      <c r="D80" s="54" t="s">
        <v>2513</v>
      </c>
      <c r="E80" s="55">
        <v>16968</v>
      </c>
      <c r="F80" s="55">
        <v>15621</v>
      </c>
      <c r="G80" s="55">
        <v>9870</v>
      </c>
      <c r="H80" s="55">
        <v>3792</v>
      </c>
      <c r="I80" s="60">
        <v>114</v>
      </c>
      <c r="J80" s="60">
        <v>56</v>
      </c>
      <c r="K80" s="60">
        <v>8</v>
      </c>
      <c r="L80" s="55">
        <v>1781</v>
      </c>
      <c r="M80" s="55">
        <v>1347</v>
      </c>
      <c r="N80" s="55">
        <v>1296</v>
      </c>
      <c r="O80" s="60">
        <v>147</v>
      </c>
      <c r="P80" s="60">
        <v>163</v>
      </c>
      <c r="Q80" s="60">
        <v>19</v>
      </c>
      <c r="R80" s="60">
        <v>0</v>
      </c>
      <c r="S80" s="60">
        <v>890</v>
      </c>
      <c r="T80" s="60">
        <v>16</v>
      </c>
      <c r="U80" s="60">
        <v>7</v>
      </c>
      <c r="V80" s="60">
        <v>0</v>
      </c>
      <c r="W80" s="60">
        <v>20</v>
      </c>
      <c r="X80" s="60">
        <v>5</v>
      </c>
      <c r="Y80" s="60">
        <v>0</v>
      </c>
      <c r="Z80" s="60">
        <v>23</v>
      </c>
      <c r="AA80" s="60">
        <v>0</v>
      </c>
      <c r="AB80" s="60">
        <v>6</v>
      </c>
      <c r="AC80" s="60">
        <v>0</v>
      </c>
      <c r="AD80" s="60">
        <v>47</v>
      </c>
      <c r="AE80" s="60">
        <v>14</v>
      </c>
      <c r="AF80" s="60">
        <v>0</v>
      </c>
      <c r="AG80" s="60">
        <v>1</v>
      </c>
      <c r="AH80" s="60">
        <v>16</v>
      </c>
      <c r="AI80" s="60">
        <v>3</v>
      </c>
      <c r="AJ80" s="60">
        <v>0</v>
      </c>
      <c r="AK80" s="60">
        <v>3</v>
      </c>
      <c r="AL80" s="60">
        <v>0</v>
      </c>
      <c r="AM80" s="60">
        <v>2</v>
      </c>
      <c r="AN80" s="60">
        <v>2</v>
      </c>
      <c r="AO80" s="60">
        <v>3</v>
      </c>
      <c r="AP80" s="60">
        <v>0</v>
      </c>
      <c r="AQ80" s="60">
        <v>0</v>
      </c>
      <c r="AR80" s="60">
        <v>3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60">
        <v>0</v>
      </c>
      <c r="AY80" s="60">
        <v>2</v>
      </c>
      <c r="AZ80" s="60">
        <v>0</v>
      </c>
      <c r="BA80" s="60">
        <v>0</v>
      </c>
      <c r="BB80" s="60">
        <v>2</v>
      </c>
      <c r="BC80" s="60">
        <v>0</v>
      </c>
      <c r="BD80" s="60">
        <v>0</v>
      </c>
      <c r="BE80" s="60">
        <v>0</v>
      </c>
      <c r="BF80" s="60">
        <v>0</v>
      </c>
      <c r="BG80" s="60">
        <v>0</v>
      </c>
      <c r="BH80" s="60">
        <v>0</v>
      </c>
      <c r="BI80" s="60">
        <v>0</v>
      </c>
      <c r="BJ80" s="60">
        <v>0</v>
      </c>
      <c r="BK80" s="60">
        <v>0</v>
      </c>
      <c r="BL80" s="60">
        <v>0</v>
      </c>
      <c r="BM80" s="60">
        <v>0</v>
      </c>
      <c r="BN80" s="60">
        <v>0</v>
      </c>
      <c r="BO80" s="60">
        <v>2</v>
      </c>
      <c r="BP80" s="60">
        <v>0</v>
      </c>
      <c r="BQ80" s="60">
        <v>2</v>
      </c>
      <c r="BR80" s="60">
        <v>0</v>
      </c>
      <c r="BS80" s="60">
        <v>0</v>
      </c>
      <c r="BT80" s="60">
        <v>0</v>
      </c>
      <c r="BU80" s="60">
        <v>0</v>
      </c>
      <c r="BV80" s="60">
        <v>0</v>
      </c>
      <c r="BW80" s="60">
        <v>0</v>
      </c>
    </row>
    <row r="81" spans="1:75" x14ac:dyDescent="0.25">
      <c r="A81" s="53" t="str">
        <f t="shared" si="1"/>
        <v xml:space="preserve">FANNIN </v>
      </c>
      <c r="B81" s="53" t="str" cm="1">
        <f t="array" ref="B81:C81">_xlfn.TEXTSPLIT(D81,"County")</f>
        <v xml:space="preserve">Fannin </v>
      </c>
      <c r="C81" s="53" t="str">
        <v>, Texas</v>
      </c>
      <c r="D81" s="54" t="s">
        <v>2514</v>
      </c>
      <c r="E81" s="55">
        <v>35662</v>
      </c>
      <c r="F81" s="55">
        <v>33049</v>
      </c>
      <c r="G81" s="55">
        <v>28249</v>
      </c>
      <c r="H81" s="55">
        <v>2217</v>
      </c>
      <c r="I81" s="60">
        <v>417</v>
      </c>
      <c r="J81" s="60">
        <v>152</v>
      </c>
      <c r="K81" s="60">
        <v>25</v>
      </c>
      <c r="L81" s="55">
        <v>1989</v>
      </c>
      <c r="M81" s="55">
        <v>2613</v>
      </c>
      <c r="N81" s="55">
        <v>2530</v>
      </c>
      <c r="O81" s="60">
        <v>310</v>
      </c>
      <c r="P81" s="60">
        <v>953</v>
      </c>
      <c r="Q81" s="60">
        <v>129</v>
      </c>
      <c r="R81" s="60">
        <v>2</v>
      </c>
      <c r="S81" s="55">
        <v>1044</v>
      </c>
      <c r="T81" s="60">
        <v>15</v>
      </c>
      <c r="U81" s="60">
        <v>6</v>
      </c>
      <c r="V81" s="60">
        <v>5</v>
      </c>
      <c r="W81" s="60">
        <v>16</v>
      </c>
      <c r="X81" s="60">
        <v>8</v>
      </c>
      <c r="Y81" s="60">
        <v>2</v>
      </c>
      <c r="Z81" s="60">
        <v>36</v>
      </c>
      <c r="AA81" s="60">
        <v>0</v>
      </c>
      <c r="AB81" s="60">
        <v>4</v>
      </c>
      <c r="AC81" s="60">
        <v>0</v>
      </c>
      <c r="AD81" s="60">
        <v>76</v>
      </c>
      <c r="AE81" s="60">
        <v>35</v>
      </c>
      <c r="AF81" s="60">
        <v>0</v>
      </c>
      <c r="AG81" s="60">
        <v>1</v>
      </c>
      <c r="AH81" s="60">
        <v>13</v>
      </c>
      <c r="AI81" s="60">
        <v>5</v>
      </c>
      <c r="AJ81" s="60">
        <v>0</v>
      </c>
      <c r="AK81" s="60">
        <v>12</v>
      </c>
      <c r="AL81" s="60">
        <v>0</v>
      </c>
      <c r="AM81" s="60">
        <v>3</v>
      </c>
      <c r="AN81" s="60">
        <v>0</v>
      </c>
      <c r="AO81" s="60">
        <v>4</v>
      </c>
      <c r="AP81" s="60">
        <v>0</v>
      </c>
      <c r="AQ81" s="60">
        <v>0</v>
      </c>
      <c r="AR81" s="60">
        <v>0</v>
      </c>
      <c r="AS81" s="60">
        <v>0</v>
      </c>
      <c r="AT81" s="60">
        <v>0</v>
      </c>
      <c r="AU81" s="60">
        <v>0</v>
      </c>
      <c r="AV81" s="60">
        <v>1</v>
      </c>
      <c r="AW81" s="60">
        <v>0</v>
      </c>
      <c r="AX81" s="60">
        <v>2</v>
      </c>
      <c r="AY81" s="60">
        <v>7</v>
      </c>
      <c r="AZ81" s="60">
        <v>3</v>
      </c>
      <c r="BA81" s="60">
        <v>0</v>
      </c>
      <c r="BB81" s="60">
        <v>2</v>
      </c>
      <c r="BC81" s="60">
        <v>1</v>
      </c>
      <c r="BD81" s="60">
        <v>0</v>
      </c>
      <c r="BE81" s="60">
        <v>0</v>
      </c>
      <c r="BF81" s="60">
        <v>0</v>
      </c>
      <c r="BG81" s="60">
        <v>0</v>
      </c>
      <c r="BH81" s="60">
        <v>0</v>
      </c>
      <c r="BI81" s="60">
        <v>1</v>
      </c>
      <c r="BJ81" s="60">
        <v>0</v>
      </c>
      <c r="BK81" s="60">
        <v>0</v>
      </c>
      <c r="BL81" s="60">
        <v>0</v>
      </c>
      <c r="BM81" s="60">
        <v>0</v>
      </c>
      <c r="BN81" s="60">
        <v>0</v>
      </c>
      <c r="BO81" s="60">
        <v>0</v>
      </c>
      <c r="BP81" s="60">
        <v>0</v>
      </c>
      <c r="BQ81" s="60">
        <v>0</v>
      </c>
      <c r="BR81" s="60">
        <v>0</v>
      </c>
      <c r="BS81" s="60">
        <v>0</v>
      </c>
      <c r="BT81" s="60">
        <v>0</v>
      </c>
      <c r="BU81" s="60">
        <v>0</v>
      </c>
      <c r="BV81" s="60">
        <v>0</v>
      </c>
      <c r="BW81" s="60">
        <v>0</v>
      </c>
    </row>
    <row r="82" spans="1:75" x14ac:dyDescent="0.25">
      <c r="A82" s="53" t="str">
        <f t="shared" si="1"/>
        <v xml:space="preserve">FAYETTE </v>
      </c>
      <c r="B82" s="53" t="str" cm="1">
        <f t="array" ref="B82:C82">_xlfn.TEXTSPLIT(D82,"County")</f>
        <v xml:space="preserve">Fayette </v>
      </c>
      <c r="C82" s="53" t="str">
        <v>, Texas</v>
      </c>
      <c r="D82" s="54" t="s">
        <v>2515</v>
      </c>
      <c r="E82" s="55">
        <v>24435</v>
      </c>
      <c r="F82" s="55">
        <v>21922</v>
      </c>
      <c r="G82" s="55">
        <v>18286</v>
      </c>
      <c r="H82" s="55">
        <v>1462</v>
      </c>
      <c r="I82" s="60">
        <v>174</v>
      </c>
      <c r="J82" s="60">
        <v>71</v>
      </c>
      <c r="K82" s="60">
        <v>6</v>
      </c>
      <c r="L82" s="55">
        <v>1923</v>
      </c>
      <c r="M82" s="55">
        <v>2513</v>
      </c>
      <c r="N82" s="55">
        <v>2437</v>
      </c>
      <c r="O82" s="60">
        <v>180</v>
      </c>
      <c r="P82" s="60">
        <v>285</v>
      </c>
      <c r="Q82" s="60">
        <v>27</v>
      </c>
      <c r="R82" s="60">
        <v>3</v>
      </c>
      <c r="S82" s="55">
        <v>1838</v>
      </c>
      <c r="T82" s="60">
        <v>12</v>
      </c>
      <c r="U82" s="60">
        <v>1</v>
      </c>
      <c r="V82" s="60">
        <v>0</v>
      </c>
      <c r="W82" s="60">
        <v>32</v>
      </c>
      <c r="X82" s="60">
        <v>3</v>
      </c>
      <c r="Y82" s="60">
        <v>3</v>
      </c>
      <c r="Z82" s="60">
        <v>45</v>
      </c>
      <c r="AA82" s="60">
        <v>2</v>
      </c>
      <c r="AB82" s="60">
        <v>1</v>
      </c>
      <c r="AC82" s="60">
        <v>5</v>
      </c>
      <c r="AD82" s="60">
        <v>69</v>
      </c>
      <c r="AE82" s="60">
        <v>15</v>
      </c>
      <c r="AF82" s="60">
        <v>1</v>
      </c>
      <c r="AG82" s="60">
        <v>0</v>
      </c>
      <c r="AH82" s="60">
        <v>7</v>
      </c>
      <c r="AI82" s="60">
        <v>1</v>
      </c>
      <c r="AJ82" s="60">
        <v>0</v>
      </c>
      <c r="AK82" s="60">
        <v>26</v>
      </c>
      <c r="AL82" s="60">
        <v>4</v>
      </c>
      <c r="AM82" s="60">
        <v>6</v>
      </c>
      <c r="AN82" s="60">
        <v>0</v>
      </c>
      <c r="AO82" s="60">
        <v>4</v>
      </c>
      <c r="AP82" s="60">
        <v>0</v>
      </c>
      <c r="AQ82" s="60">
        <v>0</v>
      </c>
      <c r="AR82" s="60">
        <v>0</v>
      </c>
      <c r="AS82" s="60">
        <v>2</v>
      </c>
      <c r="AT82" s="60">
        <v>0</v>
      </c>
      <c r="AU82" s="60">
        <v>0</v>
      </c>
      <c r="AV82" s="60">
        <v>0</v>
      </c>
      <c r="AW82" s="60">
        <v>1</v>
      </c>
      <c r="AX82" s="60">
        <v>2</v>
      </c>
      <c r="AY82" s="60">
        <v>6</v>
      </c>
      <c r="AZ82" s="60">
        <v>0</v>
      </c>
      <c r="BA82" s="60">
        <v>0</v>
      </c>
      <c r="BB82" s="60">
        <v>3</v>
      </c>
      <c r="BC82" s="60">
        <v>0</v>
      </c>
      <c r="BD82" s="60">
        <v>0</v>
      </c>
      <c r="BE82" s="60">
        <v>0</v>
      </c>
      <c r="BF82" s="60">
        <v>0</v>
      </c>
      <c r="BG82" s="60">
        <v>1</v>
      </c>
      <c r="BH82" s="60">
        <v>0</v>
      </c>
      <c r="BI82" s="60">
        <v>0</v>
      </c>
      <c r="BJ82" s="60">
        <v>0</v>
      </c>
      <c r="BK82" s="60">
        <v>0</v>
      </c>
      <c r="BL82" s="60">
        <v>0</v>
      </c>
      <c r="BM82" s="60">
        <v>2</v>
      </c>
      <c r="BN82" s="60">
        <v>0</v>
      </c>
      <c r="BO82" s="60">
        <v>1</v>
      </c>
      <c r="BP82" s="60">
        <v>0</v>
      </c>
      <c r="BQ82" s="60">
        <v>0</v>
      </c>
      <c r="BR82" s="60">
        <v>0</v>
      </c>
      <c r="BS82" s="60">
        <v>1</v>
      </c>
      <c r="BT82" s="60">
        <v>0</v>
      </c>
      <c r="BU82" s="60">
        <v>0</v>
      </c>
      <c r="BV82" s="60">
        <v>0</v>
      </c>
      <c r="BW82" s="60">
        <v>0</v>
      </c>
    </row>
    <row r="83" spans="1:75" x14ac:dyDescent="0.25">
      <c r="A83" s="53" t="str">
        <f t="shared" si="1"/>
        <v xml:space="preserve">FISHER </v>
      </c>
      <c r="B83" s="53" t="str" cm="1">
        <f t="array" ref="B83:C83">_xlfn.TEXTSPLIT(D83,"County")</f>
        <v xml:space="preserve">Fisher </v>
      </c>
      <c r="C83" s="53" t="str">
        <v>, Texas</v>
      </c>
      <c r="D83" s="54" t="s">
        <v>2516</v>
      </c>
      <c r="E83" s="55">
        <v>3672</v>
      </c>
      <c r="F83" s="55">
        <v>3328</v>
      </c>
      <c r="G83" s="55">
        <v>2921</v>
      </c>
      <c r="H83" s="60">
        <v>107</v>
      </c>
      <c r="I83" s="60">
        <v>30</v>
      </c>
      <c r="J83" s="60">
        <v>14</v>
      </c>
      <c r="K83" s="60">
        <v>2</v>
      </c>
      <c r="L83" s="60">
        <v>254</v>
      </c>
      <c r="M83" s="60">
        <v>344</v>
      </c>
      <c r="N83" s="60">
        <v>325</v>
      </c>
      <c r="O83" s="60">
        <v>24</v>
      </c>
      <c r="P83" s="60">
        <v>39</v>
      </c>
      <c r="Q83" s="60">
        <v>0</v>
      </c>
      <c r="R83" s="60">
        <v>3</v>
      </c>
      <c r="S83" s="60">
        <v>249</v>
      </c>
      <c r="T83" s="60">
        <v>1</v>
      </c>
      <c r="U83" s="60">
        <v>0</v>
      </c>
      <c r="V83" s="60">
        <v>0</v>
      </c>
      <c r="W83" s="60">
        <v>5</v>
      </c>
      <c r="X83" s="60">
        <v>0</v>
      </c>
      <c r="Y83" s="60">
        <v>0</v>
      </c>
      <c r="Z83" s="60">
        <v>3</v>
      </c>
      <c r="AA83" s="60">
        <v>1</v>
      </c>
      <c r="AB83" s="60">
        <v>0</v>
      </c>
      <c r="AC83" s="60">
        <v>0</v>
      </c>
      <c r="AD83" s="60">
        <v>15</v>
      </c>
      <c r="AE83" s="60">
        <v>1</v>
      </c>
      <c r="AF83" s="60">
        <v>5</v>
      </c>
      <c r="AG83" s="60">
        <v>0</v>
      </c>
      <c r="AH83" s="60">
        <v>2</v>
      </c>
      <c r="AI83" s="60">
        <v>0</v>
      </c>
      <c r="AJ83" s="60">
        <v>0</v>
      </c>
      <c r="AK83" s="60">
        <v>4</v>
      </c>
      <c r="AL83" s="60">
        <v>0</v>
      </c>
      <c r="AM83" s="60">
        <v>2</v>
      </c>
      <c r="AN83" s="60">
        <v>0</v>
      </c>
      <c r="AO83" s="60">
        <v>0</v>
      </c>
      <c r="AP83" s="60">
        <v>0</v>
      </c>
      <c r="AQ83" s="60">
        <v>0</v>
      </c>
      <c r="AR83" s="60">
        <v>1</v>
      </c>
      <c r="AS83" s="60">
        <v>0</v>
      </c>
      <c r="AT83" s="60">
        <v>0</v>
      </c>
      <c r="AU83" s="60">
        <v>0</v>
      </c>
      <c r="AV83" s="60">
        <v>0</v>
      </c>
      <c r="AW83" s="60">
        <v>0</v>
      </c>
      <c r="AX83" s="60">
        <v>0</v>
      </c>
      <c r="AY83" s="60">
        <v>1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60">
        <v>0</v>
      </c>
      <c r="BH83" s="60">
        <v>0</v>
      </c>
      <c r="BI83" s="60">
        <v>1</v>
      </c>
      <c r="BJ83" s="60">
        <v>0</v>
      </c>
      <c r="BK83" s="60">
        <v>0</v>
      </c>
      <c r="BL83" s="60">
        <v>0</v>
      </c>
      <c r="BM83" s="60">
        <v>0</v>
      </c>
      <c r="BN83" s="60">
        <v>0</v>
      </c>
      <c r="BO83" s="60">
        <v>3</v>
      </c>
      <c r="BP83" s="60">
        <v>0</v>
      </c>
      <c r="BQ83" s="60">
        <v>0</v>
      </c>
      <c r="BR83" s="60">
        <v>0</v>
      </c>
      <c r="BS83" s="60">
        <v>3</v>
      </c>
      <c r="BT83" s="60">
        <v>0</v>
      </c>
      <c r="BU83" s="60">
        <v>0</v>
      </c>
      <c r="BV83" s="60">
        <v>0</v>
      </c>
      <c r="BW83" s="60">
        <v>0</v>
      </c>
    </row>
    <row r="84" spans="1:75" x14ac:dyDescent="0.25">
      <c r="A84" s="53" t="str">
        <f t="shared" si="1"/>
        <v xml:space="preserve">FLOYD </v>
      </c>
      <c r="B84" s="53" t="str" cm="1">
        <f t="array" ref="B84:C84">_xlfn.TEXTSPLIT(D84,"County")</f>
        <v xml:space="preserve">Floyd </v>
      </c>
      <c r="C84" s="53" t="str">
        <v>, Texas</v>
      </c>
      <c r="D84" s="54" t="s">
        <v>2517</v>
      </c>
      <c r="E84" s="55">
        <v>5402</v>
      </c>
      <c r="F84" s="55">
        <v>3949</v>
      </c>
      <c r="G84" s="55">
        <v>3101</v>
      </c>
      <c r="H84" s="60">
        <v>158</v>
      </c>
      <c r="I84" s="60">
        <v>15</v>
      </c>
      <c r="J84" s="60">
        <v>12</v>
      </c>
      <c r="K84" s="60">
        <v>5</v>
      </c>
      <c r="L84" s="60">
        <v>658</v>
      </c>
      <c r="M84" s="55">
        <v>1453</v>
      </c>
      <c r="N84" s="55">
        <v>1417</v>
      </c>
      <c r="O84" s="60">
        <v>19</v>
      </c>
      <c r="P84" s="60">
        <v>34</v>
      </c>
      <c r="Q84" s="60">
        <v>13</v>
      </c>
      <c r="R84" s="60">
        <v>4</v>
      </c>
      <c r="S84" s="55">
        <v>1329</v>
      </c>
      <c r="T84" s="60">
        <v>10</v>
      </c>
      <c r="U84" s="60">
        <v>0</v>
      </c>
      <c r="V84" s="60">
        <v>0</v>
      </c>
      <c r="W84" s="60">
        <v>7</v>
      </c>
      <c r="X84" s="60">
        <v>0</v>
      </c>
      <c r="Y84" s="60">
        <v>0</v>
      </c>
      <c r="Z84" s="60">
        <v>1</v>
      </c>
      <c r="AA84" s="60">
        <v>0</v>
      </c>
      <c r="AB84" s="60">
        <v>0</v>
      </c>
      <c r="AC84" s="60">
        <v>0</v>
      </c>
      <c r="AD84" s="60">
        <v>28</v>
      </c>
      <c r="AE84" s="60">
        <v>4</v>
      </c>
      <c r="AF84" s="60">
        <v>0</v>
      </c>
      <c r="AG84" s="60">
        <v>0</v>
      </c>
      <c r="AH84" s="60">
        <v>1</v>
      </c>
      <c r="AI84" s="60">
        <v>1</v>
      </c>
      <c r="AJ84" s="60">
        <v>0</v>
      </c>
      <c r="AK84" s="60">
        <v>11</v>
      </c>
      <c r="AL84" s="60">
        <v>0</v>
      </c>
      <c r="AM84" s="60">
        <v>2</v>
      </c>
      <c r="AN84" s="60">
        <v>6</v>
      </c>
      <c r="AO84" s="60">
        <v>3</v>
      </c>
      <c r="AP84" s="60">
        <v>0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60">
        <v>0</v>
      </c>
      <c r="AY84" s="60">
        <v>5</v>
      </c>
      <c r="AZ84" s="60">
        <v>0</v>
      </c>
      <c r="BA84" s="60">
        <v>0</v>
      </c>
      <c r="BB84" s="60">
        <v>0</v>
      </c>
      <c r="BC84" s="60">
        <v>2</v>
      </c>
      <c r="BD84" s="60">
        <v>0</v>
      </c>
      <c r="BE84" s="60">
        <v>0</v>
      </c>
      <c r="BF84" s="60">
        <v>3</v>
      </c>
      <c r="BG84" s="60">
        <v>0</v>
      </c>
      <c r="BH84" s="60">
        <v>0</v>
      </c>
      <c r="BI84" s="60">
        <v>0</v>
      </c>
      <c r="BJ84" s="60">
        <v>0</v>
      </c>
      <c r="BK84" s="60">
        <v>0</v>
      </c>
      <c r="BL84" s="60">
        <v>0</v>
      </c>
      <c r="BM84" s="60">
        <v>0</v>
      </c>
      <c r="BN84" s="60">
        <v>0</v>
      </c>
      <c r="BO84" s="60">
        <v>3</v>
      </c>
      <c r="BP84" s="60">
        <v>3</v>
      </c>
      <c r="BQ84" s="60">
        <v>0</v>
      </c>
      <c r="BR84" s="60">
        <v>0</v>
      </c>
      <c r="BS84" s="60">
        <v>0</v>
      </c>
      <c r="BT84" s="60">
        <v>0</v>
      </c>
      <c r="BU84" s="60">
        <v>0</v>
      </c>
      <c r="BV84" s="60">
        <v>0</v>
      </c>
      <c r="BW84" s="60">
        <v>0</v>
      </c>
    </row>
    <row r="85" spans="1:75" x14ac:dyDescent="0.25">
      <c r="A85" s="53" t="str">
        <f t="shared" si="1"/>
        <v xml:space="preserve">FOARD </v>
      </c>
      <c r="B85" s="53" t="str" cm="1">
        <f t="array" ref="B85:C85">_xlfn.TEXTSPLIT(D85,"County")</f>
        <v xml:space="preserve">Foard </v>
      </c>
      <c r="C85" s="53" t="str">
        <v>, Texas</v>
      </c>
      <c r="D85" s="54" t="s">
        <v>2518</v>
      </c>
      <c r="E85" s="55">
        <v>1095</v>
      </c>
      <c r="F85" s="55">
        <v>1030</v>
      </c>
      <c r="G85" s="60">
        <v>924</v>
      </c>
      <c r="H85" s="60">
        <v>19</v>
      </c>
      <c r="I85" s="60">
        <v>0</v>
      </c>
      <c r="J85" s="60">
        <v>5</v>
      </c>
      <c r="K85" s="60">
        <v>1</v>
      </c>
      <c r="L85" s="60">
        <v>81</v>
      </c>
      <c r="M85" s="60">
        <v>65</v>
      </c>
      <c r="N85" s="60">
        <v>54</v>
      </c>
      <c r="O85" s="60">
        <v>4</v>
      </c>
      <c r="P85" s="60">
        <v>15</v>
      </c>
      <c r="Q85" s="60">
        <v>0</v>
      </c>
      <c r="R85" s="60">
        <v>2</v>
      </c>
      <c r="S85" s="60">
        <v>27</v>
      </c>
      <c r="T85" s="60">
        <v>1</v>
      </c>
      <c r="U85" s="60">
        <v>0</v>
      </c>
      <c r="V85" s="60">
        <v>0</v>
      </c>
      <c r="W85" s="60">
        <v>3</v>
      </c>
      <c r="X85" s="60">
        <v>0</v>
      </c>
      <c r="Y85" s="60">
        <v>0</v>
      </c>
      <c r="Z85" s="60">
        <v>1</v>
      </c>
      <c r="AA85" s="60">
        <v>0</v>
      </c>
      <c r="AB85" s="60">
        <v>0</v>
      </c>
      <c r="AC85" s="60">
        <v>1</v>
      </c>
      <c r="AD85" s="60">
        <v>6</v>
      </c>
      <c r="AE85" s="60">
        <v>2</v>
      </c>
      <c r="AF85" s="60">
        <v>0</v>
      </c>
      <c r="AG85" s="60">
        <v>0</v>
      </c>
      <c r="AH85" s="60">
        <v>0</v>
      </c>
      <c r="AI85" s="60">
        <v>2</v>
      </c>
      <c r="AJ85" s="60">
        <v>0</v>
      </c>
      <c r="AK85" s="60">
        <v>1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0">
        <v>0</v>
      </c>
      <c r="AT85" s="60">
        <v>0</v>
      </c>
      <c r="AU85" s="60">
        <v>1</v>
      </c>
      <c r="AV85" s="60">
        <v>0</v>
      </c>
      <c r="AW85" s="60">
        <v>0</v>
      </c>
      <c r="AX85" s="60">
        <v>0</v>
      </c>
      <c r="AY85" s="60">
        <v>3</v>
      </c>
      <c r="AZ85" s="60">
        <v>2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60">
        <v>0</v>
      </c>
      <c r="BH85" s="60">
        <v>1</v>
      </c>
      <c r="BI85" s="60">
        <v>0</v>
      </c>
      <c r="BJ85" s="60">
        <v>0</v>
      </c>
      <c r="BK85" s="60">
        <v>0</v>
      </c>
      <c r="BL85" s="60">
        <v>0</v>
      </c>
      <c r="BM85" s="60">
        <v>0</v>
      </c>
      <c r="BN85" s="60">
        <v>0</v>
      </c>
      <c r="BO85" s="60">
        <v>2</v>
      </c>
      <c r="BP85" s="60">
        <v>0</v>
      </c>
      <c r="BQ85" s="60">
        <v>2</v>
      </c>
      <c r="BR85" s="60">
        <v>0</v>
      </c>
      <c r="BS85" s="60">
        <v>0</v>
      </c>
      <c r="BT85" s="60">
        <v>0</v>
      </c>
      <c r="BU85" s="60">
        <v>0</v>
      </c>
      <c r="BV85" s="60">
        <v>0</v>
      </c>
      <c r="BW85" s="60">
        <v>0</v>
      </c>
    </row>
    <row r="86" spans="1:75" x14ac:dyDescent="0.25">
      <c r="A86" s="53" t="str">
        <f t="shared" si="1"/>
        <v xml:space="preserve">FORT BEND </v>
      </c>
      <c r="B86" s="53" t="str" cm="1">
        <f t="array" ref="B86:C86">_xlfn.TEXTSPLIT(D86,"County")</f>
        <v xml:space="preserve">Fort Bend </v>
      </c>
      <c r="C86" s="53" t="str">
        <v>, Texas</v>
      </c>
      <c r="D86" s="54" t="s">
        <v>2519</v>
      </c>
      <c r="E86" s="55">
        <v>822779</v>
      </c>
      <c r="F86" s="55">
        <v>715862</v>
      </c>
      <c r="G86" s="55">
        <v>282222</v>
      </c>
      <c r="H86" s="55">
        <v>170978</v>
      </c>
      <c r="I86" s="55">
        <v>4574</v>
      </c>
      <c r="J86" s="55">
        <v>182537</v>
      </c>
      <c r="K86" s="60">
        <v>371</v>
      </c>
      <c r="L86" s="55">
        <v>75180</v>
      </c>
      <c r="M86" s="55">
        <v>106917</v>
      </c>
      <c r="N86" s="55">
        <v>102368</v>
      </c>
      <c r="O86" s="55">
        <v>5713</v>
      </c>
      <c r="P86" s="55">
        <v>4796</v>
      </c>
      <c r="Q86" s="55">
        <v>7752</v>
      </c>
      <c r="R86" s="60">
        <v>181</v>
      </c>
      <c r="S86" s="55">
        <v>76324</v>
      </c>
      <c r="T86" s="60">
        <v>814</v>
      </c>
      <c r="U86" s="60">
        <v>955</v>
      </c>
      <c r="V86" s="60">
        <v>116</v>
      </c>
      <c r="W86" s="55">
        <v>2985</v>
      </c>
      <c r="X86" s="60">
        <v>254</v>
      </c>
      <c r="Y86" s="60">
        <v>18</v>
      </c>
      <c r="Z86" s="55">
        <v>1146</v>
      </c>
      <c r="AA86" s="60">
        <v>349</v>
      </c>
      <c r="AB86" s="60">
        <v>903</v>
      </c>
      <c r="AC86" s="60">
        <v>62</v>
      </c>
      <c r="AD86" s="55">
        <v>4107</v>
      </c>
      <c r="AE86" s="60">
        <v>617</v>
      </c>
      <c r="AF86" s="60">
        <v>292</v>
      </c>
      <c r="AG86" s="60">
        <v>5</v>
      </c>
      <c r="AH86" s="60">
        <v>728</v>
      </c>
      <c r="AI86" s="60">
        <v>201</v>
      </c>
      <c r="AJ86" s="60">
        <v>3</v>
      </c>
      <c r="AK86" s="55">
        <v>1348</v>
      </c>
      <c r="AL86" s="60">
        <v>101</v>
      </c>
      <c r="AM86" s="60">
        <v>581</v>
      </c>
      <c r="AN86" s="60">
        <v>9</v>
      </c>
      <c r="AO86" s="60">
        <v>17</v>
      </c>
      <c r="AP86" s="60">
        <v>3</v>
      </c>
      <c r="AQ86" s="60">
        <v>102</v>
      </c>
      <c r="AR86" s="60">
        <v>21</v>
      </c>
      <c r="AS86" s="60">
        <v>49</v>
      </c>
      <c r="AT86" s="60">
        <v>0</v>
      </c>
      <c r="AU86" s="60">
        <v>0</v>
      </c>
      <c r="AV86" s="60">
        <v>11</v>
      </c>
      <c r="AW86" s="60">
        <v>0</v>
      </c>
      <c r="AX86" s="60">
        <v>19</v>
      </c>
      <c r="AY86" s="60">
        <v>402</v>
      </c>
      <c r="AZ86" s="60">
        <v>94</v>
      </c>
      <c r="BA86" s="60">
        <v>4</v>
      </c>
      <c r="BB86" s="60">
        <v>196</v>
      </c>
      <c r="BC86" s="60">
        <v>19</v>
      </c>
      <c r="BD86" s="60">
        <v>34</v>
      </c>
      <c r="BE86" s="60">
        <v>0</v>
      </c>
      <c r="BF86" s="60">
        <v>10</v>
      </c>
      <c r="BG86" s="60">
        <v>39</v>
      </c>
      <c r="BH86" s="60">
        <v>2</v>
      </c>
      <c r="BI86" s="60">
        <v>0</v>
      </c>
      <c r="BJ86" s="60">
        <v>0</v>
      </c>
      <c r="BK86" s="60">
        <v>3</v>
      </c>
      <c r="BL86" s="60">
        <v>0</v>
      </c>
      <c r="BM86" s="60">
        <v>1</v>
      </c>
      <c r="BN86" s="60">
        <v>0</v>
      </c>
      <c r="BO86" s="60">
        <v>40</v>
      </c>
      <c r="BP86" s="60">
        <v>10</v>
      </c>
      <c r="BQ86" s="60">
        <v>24</v>
      </c>
      <c r="BR86" s="60">
        <v>6</v>
      </c>
      <c r="BS86" s="60">
        <v>0</v>
      </c>
      <c r="BT86" s="60">
        <v>0</v>
      </c>
      <c r="BU86" s="60">
        <v>0</v>
      </c>
      <c r="BV86" s="60">
        <v>0</v>
      </c>
      <c r="BW86" s="60">
        <v>0</v>
      </c>
    </row>
    <row r="87" spans="1:75" x14ac:dyDescent="0.25">
      <c r="A87" s="53" t="str">
        <f t="shared" si="1"/>
        <v xml:space="preserve">FRANKLIN </v>
      </c>
      <c r="B87" s="53" t="str" cm="1">
        <f t="array" ref="B87:C87">_xlfn.TEXTSPLIT(D87,"County")</f>
        <v xml:space="preserve">Franklin </v>
      </c>
      <c r="C87" s="53" t="str">
        <v>, Texas</v>
      </c>
      <c r="D87" s="54" t="s">
        <v>2520</v>
      </c>
      <c r="E87" s="55">
        <v>10359</v>
      </c>
      <c r="F87" s="55">
        <v>9396</v>
      </c>
      <c r="G87" s="55">
        <v>8138</v>
      </c>
      <c r="H87" s="60">
        <v>399</v>
      </c>
      <c r="I87" s="60">
        <v>77</v>
      </c>
      <c r="J87" s="60">
        <v>68</v>
      </c>
      <c r="K87" s="60">
        <v>6</v>
      </c>
      <c r="L87" s="60">
        <v>708</v>
      </c>
      <c r="M87" s="60">
        <v>963</v>
      </c>
      <c r="N87" s="60">
        <v>916</v>
      </c>
      <c r="O87" s="60">
        <v>70</v>
      </c>
      <c r="P87" s="60">
        <v>284</v>
      </c>
      <c r="Q87" s="60">
        <v>25</v>
      </c>
      <c r="R87" s="60">
        <v>7</v>
      </c>
      <c r="S87" s="60">
        <v>495</v>
      </c>
      <c r="T87" s="60">
        <v>5</v>
      </c>
      <c r="U87" s="60">
        <v>0</v>
      </c>
      <c r="V87" s="60">
        <v>8</v>
      </c>
      <c r="W87" s="60">
        <v>7</v>
      </c>
      <c r="X87" s="60">
        <v>2</v>
      </c>
      <c r="Y87" s="60">
        <v>0</v>
      </c>
      <c r="Z87" s="60">
        <v>11</v>
      </c>
      <c r="AA87" s="60">
        <v>0</v>
      </c>
      <c r="AB87" s="60">
        <v>2</v>
      </c>
      <c r="AC87" s="60">
        <v>0</v>
      </c>
      <c r="AD87" s="60">
        <v>41</v>
      </c>
      <c r="AE87" s="60">
        <v>17</v>
      </c>
      <c r="AF87" s="60">
        <v>0</v>
      </c>
      <c r="AG87" s="60">
        <v>0</v>
      </c>
      <c r="AH87" s="60">
        <v>19</v>
      </c>
      <c r="AI87" s="60">
        <v>0</v>
      </c>
      <c r="AJ87" s="60">
        <v>0</v>
      </c>
      <c r="AK87" s="60">
        <v>2</v>
      </c>
      <c r="AL87" s="60">
        <v>0</v>
      </c>
      <c r="AM87" s="60">
        <v>0</v>
      </c>
      <c r="AN87" s="60">
        <v>0</v>
      </c>
      <c r="AO87" s="60">
        <v>0</v>
      </c>
      <c r="AP87" s="60">
        <v>1</v>
      </c>
      <c r="AQ87" s="60">
        <v>1</v>
      </c>
      <c r="AR87" s="60">
        <v>0</v>
      </c>
      <c r="AS87" s="60">
        <v>1</v>
      </c>
      <c r="AT87" s="60">
        <v>0</v>
      </c>
      <c r="AU87" s="60">
        <v>0</v>
      </c>
      <c r="AV87" s="60">
        <v>0</v>
      </c>
      <c r="AW87" s="60">
        <v>0</v>
      </c>
      <c r="AX87" s="60">
        <v>0</v>
      </c>
      <c r="AY87" s="60">
        <v>3</v>
      </c>
      <c r="AZ87" s="60">
        <v>0</v>
      </c>
      <c r="BA87" s="60">
        <v>0</v>
      </c>
      <c r="BB87" s="60">
        <v>0</v>
      </c>
      <c r="BC87" s="60">
        <v>2</v>
      </c>
      <c r="BD87" s="60">
        <v>0</v>
      </c>
      <c r="BE87" s="60">
        <v>0</v>
      </c>
      <c r="BF87" s="60">
        <v>0</v>
      </c>
      <c r="BG87" s="60">
        <v>0</v>
      </c>
      <c r="BH87" s="60">
        <v>0</v>
      </c>
      <c r="BI87" s="60">
        <v>0</v>
      </c>
      <c r="BJ87" s="60">
        <v>0</v>
      </c>
      <c r="BK87" s="60">
        <v>1</v>
      </c>
      <c r="BL87" s="60">
        <v>0</v>
      </c>
      <c r="BM87" s="60">
        <v>0</v>
      </c>
      <c r="BN87" s="60">
        <v>0</v>
      </c>
      <c r="BO87" s="60">
        <v>3</v>
      </c>
      <c r="BP87" s="60">
        <v>3</v>
      </c>
      <c r="BQ87" s="60">
        <v>0</v>
      </c>
      <c r="BR87" s="60">
        <v>0</v>
      </c>
      <c r="BS87" s="60">
        <v>0</v>
      </c>
      <c r="BT87" s="60">
        <v>0</v>
      </c>
      <c r="BU87" s="60">
        <v>0</v>
      </c>
      <c r="BV87" s="60">
        <v>0</v>
      </c>
      <c r="BW87" s="60">
        <v>0</v>
      </c>
    </row>
    <row r="88" spans="1:75" x14ac:dyDescent="0.25">
      <c r="A88" s="53" t="str">
        <f t="shared" si="1"/>
        <v xml:space="preserve">FREESTONE </v>
      </c>
      <c r="B88" s="53" t="str" cm="1">
        <f t="array" ref="B88:C88">_xlfn.TEXTSPLIT(D88,"County")</f>
        <v xml:space="preserve">Freestone </v>
      </c>
      <c r="C88" s="53" t="str">
        <v>, Texas</v>
      </c>
      <c r="D88" s="54" t="s">
        <v>2521</v>
      </c>
      <c r="E88" s="55">
        <v>19435</v>
      </c>
      <c r="F88" s="55">
        <v>18238</v>
      </c>
      <c r="G88" s="55">
        <v>13337</v>
      </c>
      <c r="H88" s="55">
        <v>2765</v>
      </c>
      <c r="I88" s="60">
        <v>146</v>
      </c>
      <c r="J88" s="60">
        <v>73</v>
      </c>
      <c r="K88" s="60">
        <v>14</v>
      </c>
      <c r="L88" s="55">
        <v>1903</v>
      </c>
      <c r="M88" s="55">
        <v>1197</v>
      </c>
      <c r="N88" s="55">
        <v>1119</v>
      </c>
      <c r="O88" s="60">
        <v>191</v>
      </c>
      <c r="P88" s="60">
        <v>252</v>
      </c>
      <c r="Q88" s="60">
        <v>18</v>
      </c>
      <c r="R88" s="60">
        <v>9</v>
      </c>
      <c r="S88" s="60">
        <v>562</v>
      </c>
      <c r="T88" s="60">
        <v>22</v>
      </c>
      <c r="U88" s="60">
        <v>2</v>
      </c>
      <c r="V88" s="60">
        <v>0</v>
      </c>
      <c r="W88" s="60">
        <v>19</v>
      </c>
      <c r="X88" s="60">
        <v>1</v>
      </c>
      <c r="Y88" s="60">
        <v>0</v>
      </c>
      <c r="Z88" s="60">
        <v>15</v>
      </c>
      <c r="AA88" s="60">
        <v>8</v>
      </c>
      <c r="AB88" s="60">
        <v>11</v>
      </c>
      <c r="AC88" s="60">
        <v>9</v>
      </c>
      <c r="AD88" s="60">
        <v>61</v>
      </c>
      <c r="AE88" s="60">
        <v>10</v>
      </c>
      <c r="AF88" s="60">
        <v>9</v>
      </c>
      <c r="AG88" s="60">
        <v>1</v>
      </c>
      <c r="AH88" s="60">
        <v>1</v>
      </c>
      <c r="AI88" s="60">
        <v>2</v>
      </c>
      <c r="AJ88" s="60">
        <v>0</v>
      </c>
      <c r="AK88" s="60">
        <v>29</v>
      </c>
      <c r="AL88" s="60">
        <v>4</v>
      </c>
      <c r="AM88" s="60">
        <v>2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0">
        <v>3</v>
      </c>
      <c r="AT88" s="60">
        <v>0</v>
      </c>
      <c r="AU88" s="60">
        <v>0</v>
      </c>
      <c r="AV88" s="60">
        <v>0</v>
      </c>
      <c r="AW88" s="60">
        <v>0</v>
      </c>
      <c r="AX88" s="60">
        <v>0</v>
      </c>
      <c r="AY88" s="60">
        <v>15</v>
      </c>
      <c r="AZ88" s="60">
        <v>1</v>
      </c>
      <c r="BA88" s="60">
        <v>0</v>
      </c>
      <c r="BB88" s="60">
        <v>7</v>
      </c>
      <c r="BC88" s="60">
        <v>0</v>
      </c>
      <c r="BD88" s="60">
        <v>3</v>
      </c>
      <c r="BE88" s="60">
        <v>0</v>
      </c>
      <c r="BF88" s="60">
        <v>0</v>
      </c>
      <c r="BG88" s="60">
        <v>0</v>
      </c>
      <c r="BH88" s="60">
        <v>0</v>
      </c>
      <c r="BI88" s="60">
        <v>2</v>
      </c>
      <c r="BJ88" s="60">
        <v>2</v>
      </c>
      <c r="BK88" s="60">
        <v>0</v>
      </c>
      <c r="BL88" s="60">
        <v>0</v>
      </c>
      <c r="BM88" s="60">
        <v>0</v>
      </c>
      <c r="BN88" s="60">
        <v>0</v>
      </c>
      <c r="BO88" s="60">
        <v>2</v>
      </c>
      <c r="BP88" s="60">
        <v>0</v>
      </c>
      <c r="BQ88" s="60">
        <v>0</v>
      </c>
      <c r="BR88" s="60">
        <v>0</v>
      </c>
      <c r="BS88" s="60">
        <v>0</v>
      </c>
      <c r="BT88" s="60">
        <v>0</v>
      </c>
      <c r="BU88" s="60">
        <v>2</v>
      </c>
      <c r="BV88" s="60">
        <v>0</v>
      </c>
      <c r="BW88" s="60">
        <v>0</v>
      </c>
    </row>
    <row r="89" spans="1:75" x14ac:dyDescent="0.25">
      <c r="A89" s="53" t="str">
        <f t="shared" si="1"/>
        <v xml:space="preserve">FRIO </v>
      </c>
      <c r="B89" s="53" t="str" cm="1">
        <f t="array" ref="B89:C89">_xlfn.TEXTSPLIT(D89,"County")</f>
        <v xml:space="preserve">Frio </v>
      </c>
      <c r="C89" s="53" t="str">
        <v>, Texas</v>
      </c>
      <c r="D89" s="54" t="s">
        <v>2522</v>
      </c>
      <c r="E89" s="55">
        <v>18385</v>
      </c>
      <c r="F89" s="55">
        <v>14595</v>
      </c>
      <c r="G89" s="55">
        <v>8518</v>
      </c>
      <c r="H89" s="60">
        <v>719</v>
      </c>
      <c r="I89" s="60">
        <v>130</v>
      </c>
      <c r="J89" s="60">
        <v>199</v>
      </c>
      <c r="K89" s="60">
        <v>9</v>
      </c>
      <c r="L89" s="55">
        <v>5020</v>
      </c>
      <c r="M89" s="55">
        <v>3790</v>
      </c>
      <c r="N89" s="55">
        <v>3767</v>
      </c>
      <c r="O89" s="60">
        <v>32</v>
      </c>
      <c r="P89" s="60">
        <v>63</v>
      </c>
      <c r="Q89" s="60">
        <v>1</v>
      </c>
      <c r="R89" s="60">
        <v>0</v>
      </c>
      <c r="S89" s="55">
        <v>3627</v>
      </c>
      <c r="T89" s="60">
        <v>3</v>
      </c>
      <c r="U89" s="60">
        <v>0</v>
      </c>
      <c r="V89" s="60">
        <v>0</v>
      </c>
      <c r="W89" s="60">
        <v>10</v>
      </c>
      <c r="X89" s="60">
        <v>0</v>
      </c>
      <c r="Y89" s="60">
        <v>0</v>
      </c>
      <c r="Z89" s="60">
        <v>21</v>
      </c>
      <c r="AA89" s="60">
        <v>0</v>
      </c>
      <c r="AB89" s="60">
        <v>9</v>
      </c>
      <c r="AC89" s="60">
        <v>1</v>
      </c>
      <c r="AD89" s="60">
        <v>21</v>
      </c>
      <c r="AE89" s="60">
        <v>2</v>
      </c>
      <c r="AF89" s="60">
        <v>1</v>
      </c>
      <c r="AG89" s="60">
        <v>0</v>
      </c>
      <c r="AH89" s="60">
        <v>0</v>
      </c>
      <c r="AI89" s="60">
        <v>1</v>
      </c>
      <c r="AJ89" s="60">
        <v>0</v>
      </c>
      <c r="AK89" s="60">
        <v>12</v>
      </c>
      <c r="AL89" s="60">
        <v>2</v>
      </c>
      <c r="AM89" s="60">
        <v>3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2</v>
      </c>
      <c r="BP89" s="60">
        <v>0</v>
      </c>
      <c r="BQ89" s="60">
        <v>0</v>
      </c>
      <c r="BR89" s="60">
        <v>0</v>
      </c>
      <c r="BS89" s="60">
        <v>0</v>
      </c>
      <c r="BT89" s="60">
        <v>2</v>
      </c>
      <c r="BU89" s="60">
        <v>0</v>
      </c>
      <c r="BV89" s="60">
        <v>0</v>
      </c>
      <c r="BW89" s="60">
        <v>0</v>
      </c>
    </row>
    <row r="90" spans="1:75" x14ac:dyDescent="0.25">
      <c r="A90" s="53" t="str">
        <f t="shared" si="1"/>
        <v xml:space="preserve">GAINES </v>
      </c>
      <c r="B90" s="53" t="str" cm="1">
        <f t="array" ref="B90:C90">_xlfn.TEXTSPLIT(D90,"County")</f>
        <v xml:space="preserve">Gaines </v>
      </c>
      <c r="C90" s="53" t="str">
        <v>, Texas</v>
      </c>
      <c r="D90" s="54" t="s">
        <v>2523</v>
      </c>
      <c r="E90" s="55">
        <v>21598</v>
      </c>
      <c r="F90" s="55">
        <v>17834</v>
      </c>
      <c r="G90" s="55">
        <v>15175</v>
      </c>
      <c r="H90" s="60">
        <v>282</v>
      </c>
      <c r="I90" s="60">
        <v>112</v>
      </c>
      <c r="J90" s="60">
        <v>75</v>
      </c>
      <c r="K90" s="60">
        <v>10</v>
      </c>
      <c r="L90" s="55">
        <v>2180</v>
      </c>
      <c r="M90" s="55">
        <v>3764</v>
      </c>
      <c r="N90" s="55">
        <v>3690</v>
      </c>
      <c r="O90" s="60">
        <v>16</v>
      </c>
      <c r="P90" s="60">
        <v>151</v>
      </c>
      <c r="Q90" s="60">
        <v>11</v>
      </c>
      <c r="R90" s="60">
        <v>8</v>
      </c>
      <c r="S90" s="55">
        <v>3459</v>
      </c>
      <c r="T90" s="60">
        <v>7</v>
      </c>
      <c r="U90" s="60">
        <v>5</v>
      </c>
      <c r="V90" s="60">
        <v>0</v>
      </c>
      <c r="W90" s="60">
        <v>6</v>
      </c>
      <c r="X90" s="60">
        <v>6</v>
      </c>
      <c r="Y90" s="60">
        <v>2</v>
      </c>
      <c r="Z90" s="60">
        <v>8</v>
      </c>
      <c r="AA90" s="60">
        <v>4</v>
      </c>
      <c r="AB90" s="60">
        <v>7</v>
      </c>
      <c r="AC90" s="60">
        <v>0</v>
      </c>
      <c r="AD90" s="60">
        <v>57</v>
      </c>
      <c r="AE90" s="60">
        <v>0</v>
      </c>
      <c r="AF90" s="60">
        <v>1</v>
      </c>
      <c r="AG90" s="60">
        <v>1</v>
      </c>
      <c r="AH90" s="60">
        <v>13</v>
      </c>
      <c r="AI90" s="60">
        <v>7</v>
      </c>
      <c r="AJ90" s="60">
        <v>0</v>
      </c>
      <c r="AK90" s="60">
        <v>23</v>
      </c>
      <c r="AL90" s="60">
        <v>0</v>
      </c>
      <c r="AM90" s="60">
        <v>0</v>
      </c>
      <c r="AN90" s="60">
        <v>0</v>
      </c>
      <c r="AO90" s="60">
        <v>4</v>
      </c>
      <c r="AP90" s="60">
        <v>0</v>
      </c>
      <c r="AQ90" s="60">
        <v>2</v>
      </c>
      <c r="AR90" s="60">
        <v>0</v>
      </c>
      <c r="AS90" s="60">
        <v>4</v>
      </c>
      <c r="AT90" s="60">
        <v>1</v>
      </c>
      <c r="AU90" s="60">
        <v>1</v>
      </c>
      <c r="AV90" s="60">
        <v>0</v>
      </c>
      <c r="AW90" s="60">
        <v>0</v>
      </c>
      <c r="AX90" s="60">
        <v>0</v>
      </c>
      <c r="AY90" s="60">
        <v>12</v>
      </c>
      <c r="AZ90" s="60">
        <v>0</v>
      </c>
      <c r="BA90" s="60">
        <v>0</v>
      </c>
      <c r="BB90" s="60">
        <v>0</v>
      </c>
      <c r="BC90" s="60">
        <v>0</v>
      </c>
      <c r="BD90" s="60">
        <v>5</v>
      </c>
      <c r="BE90" s="60">
        <v>0</v>
      </c>
      <c r="BF90" s="60">
        <v>0</v>
      </c>
      <c r="BG90" s="60">
        <v>3</v>
      </c>
      <c r="BH90" s="60">
        <v>0</v>
      </c>
      <c r="BI90" s="60">
        <v>0</v>
      </c>
      <c r="BJ90" s="60">
        <v>2</v>
      </c>
      <c r="BK90" s="60">
        <v>2</v>
      </c>
      <c r="BL90" s="60">
        <v>0</v>
      </c>
      <c r="BM90" s="60">
        <v>0</v>
      </c>
      <c r="BN90" s="60">
        <v>0</v>
      </c>
      <c r="BO90" s="60">
        <v>5</v>
      </c>
      <c r="BP90" s="60">
        <v>1</v>
      </c>
      <c r="BQ90" s="60">
        <v>1</v>
      </c>
      <c r="BR90" s="60">
        <v>3</v>
      </c>
      <c r="BS90" s="60">
        <v>0</v>
      </c>
      <c r="BT90" s="60">
        <v>0</v>
      </c>
      <c r="BU90" s="60">
        <v>0</v>
      </c>
      <c r="BV90" s="60">
        <v>0</v>
      </c>
      <c r="BW90" s="60">
        <v>0</v>
      </c>
    </row>
    <row r="91" spans="1:75" x14ac:dyDescent="0.25">
      <c r="A91" s="53" t="str">
        <f t="shared" si="1"/>
        <v xml:space="preserve">GALVESTON </v>
      </c>
      <c r="B91" s="53" t="str" cm="1">
        <f t="array" ref="B91:C91">_xlfn.TEXTSPLIT(D91,"County")</f>
        <v xml:space="preserve">Galveston </v>
      </c>
      <c r="C91" s="53" t="str">
        <v>, Texas</v>
      </c>
      <c r="D91" s="54" t="s">
        <v>2524</v>
      </c>
      <c r="E91" s="55">
        <v>350682</v>
      </c>
      <c r="F91" s="55">
        <v>303576</v>
      </c>
      <c r="G91" s="55">
        <v>214512</v>
      </c>
      <c r="H91" s="55">
        <v>44229</v>
      </c>
      <c r="I91" s="55">
        <v>2703</v>
      </c>
      <c r="J91" s="55">
        <v>12482</v>
      </c>
      <c r="K91" s="60">
        <v>296</v>
      </c>
      <c r="L91" s="55">
        <v>29354</v>
      </c>
      <c r="M91" s="55">
        <v>47106</v>
      </c>
      <c r="N91" s="55">
        <v>45143</v>
      </c>
      <c r="O91" s="55">
        <v>2898</v>
      </c>
      <c r="P91" s="55">
        <v>5061</v>
      </c>
      <c r="Q91" s="55">
        <v>2195</v>
      </c>
      <c r="R91" s="60">
        <v>167</v>
      </c>
      <c r="S91" s="55">
        <v>32926</v>
      </c>
      <c r="T91" s="60">
        <v>235</v>
      </c>
      <c r="U91" s="60">
        <v>162</v>
      </c>
      <c r="V91" s="60">
        <v>11</v>
      </c>
      <c r="W91" s="60">
        <v>799</v>
      </c>
      <c r="X91" s="60">
        <v>43</v>
      </c>
      <c r="Y91" s="60">
        <v>5</v>
      </c>
      <c r="Z91" s="60">
        <v>380</v>
      </c>
      <c r="AA91" s="60">
        <v>97</v>
      </c>
      <c r="AB91" s="60">
        <v>141</v>
      </c>
      <c r="AC91" s="60">
        <v>23</v>
      </c>
      <c r="AD91" s="55">
        <v>1800</v>
      </c>
      <c r="AE91" s="60">
        <v>286</v>
      </c>
      <c r="AF91" s="60">
        <v>97</v>
      </c>
      <c r="AG91" s="60">
        <v>4</v>
      </c>
      <c r="AH91" s="60">
        <v>305</v>
      </c>
      <c r="AI91" s="60">
        <v>89</v>
      </c>
      <c r="AJ91" s="60">
        <v>8</v>
      </c>
      <c r="AK91" s="60">
        <v>732</v>
      </c>
      <c r="AL91" s="60">
        <v>76</v>
      </c>
      <c r="AM91" s="60">
        <v>169</v>
      </c>
      <c r="AN91" s="60">
        <v>11</v>
      </c>
      <c r="AO91" s="60">
        <v>0</v>
      </c>
      <c r="AP91" s="60">
        <v>0</v>
      </c>
      <c r="AQ91" s="60">
        <v>10</v>
      </c>
      <c r="AR91" s="60">
        <v>0</v>
      </c>
      <c r="AS91" s="60">
        <v>6</v>
      </c>
      <c r="AT91" s="60">
        <v>0</v>
      </c>
      <c r="AU91" s="60">
        <v>0</v>
      </c>
      <c r="AV91" s="60">
        <v>0</v>
      </c>
      <c r="AW91" s="60">
        <v>7</v>
      </c>
      <c r="AX91" s="60">
        <v>0</v>
      </c>
      <c r="AY91" s="60">
        <v>151</v>
      </c>
      <c r="AZ91" s="60">
        <v>12</v>
      </c>
      <c r="BA91" s="60">
        <v>2</v>
      </c>
      <c r="BB91" s="60">
        <v>81</v>
      </c>
      <c r="BC91" s="60">
        <v>10</v>
      </c>
      <c r="BD91" s="60">
        <v>13</v>
      </c>
      <c r="BE91" s="60">
        <v>1</v>
      </c>
      <c r="BF91" s="60">
        <v>11</v>
      </c>
      <c r="BG91" s="60">
        <v>17</v>
      </c>
      <c r="BH91" s="60">
        <v>0</v>
      </c>
      <c r="BI91" s="60">
        <v>2</v>
      </c>
      <c r="BJ91" s="60">
        <v>0</v>
      </c>
      <c r="BK91" s="60">
        <v>2</v>
      </c>
      <c r="BL91" s="60">
        <v>0</v>
      </c>
      <c r="BM91" s="60">
        <v>0</v>
      </c>
      <c r="BN91" s="60">
        <v>0</v>
      </c>
      <c r="BO91" s="60">
        <v>10</v>
      </c>
      <c r="BP91" s="60">
        <v>7</v>
      </c>
      <c r="BQ91" s="60">
        <v>2</v>
      </c>
      <c r="BR91" s="60">
        <v>0</v>
      </c>
      <c r="BS91" s="60">
        <v>0</v>
      </c>
      <c r="BT91" s="60">
        <v>1</v>
      </c>
      <c r="BU91" s="60">
        <v>0</v>
      </c>
      <c r="BV91" s="60">
        <v>2</v>
      </c>
      <c r="BW91" s="60">
        <v>2</v>
      </c>
    </row>
    <row r="92" spans="1:75" x14ac:dyDescent="0.25">
      <c r="A92" s="53" t="str">
        <f t="shared" si="1"/>
        <v xml:space="preserve">GARZA </v>
      </c>
      <c r="B92" s="53" t="str" cm="1">
        <f t="array" ref="B92:C92">_xlfn.TEXTSPLIT(D92,"County")</f>
        <v xml:space="preserve">Garza </v>
      </c>
      <c r="C92" s="53" t="str">
        <v>, Texas</v>
      </c>
      <c r="D92" s="54" t="s">
        <v>2525</v>
      </c>
      <c r="E92" s="55">
        <v>5816</v>
      </c>
      <c r="F92" s="55">
        <v>5360</v>
      </c>
      <c r="G92" s="55">
        <v>4325</v>
      </c>
      <c r="H92" s="60">
        <v>297</v>
      </c>
      <c r="I92" s="60">
        <v>32</v>
      </c>
      <c r="J92" s="60">
        <v>28</v>
      </c>
      <c r="K92" s="60">
        <v>0</v>
      </c>
      <c r="L92" s="60">
        <v>678</v>
      </c>
      <c r="M92" s="60">
        <v>456</v>
      </c>
      <c r="N92" s="60">
        <v>416</v>
      </c>
      <c r="O92" s="60">
        <v>45</v>
      </c>
      <c r="P92" s="60">
        <v>13</v>
      </c>
      <c r="Q92" s="60">
        <v>2</v>
      </c>
      <c r="R92" s="60">
        <v>0</v>
      </c>
      <c r="S92" s="60">
        <v>329</v>
      </c>
      <c r="T92" s="60">
        <v>0</v>
      </c>
      <c r="U92" s="60">
        <v>2</v>
      </c>
      <c r="V92" s="60">
        <v>1</v>
      </c>
      <c r="W92" s="60">
        <v>5</v>
      </c>
      <c r="X92" s="60">
        <v>0</v>
      </c>
      <c r="Y92" s="60">
        <v>5</v>
      </c>
      <c r="Z92" s="60">
        <v>10</v>
      </c>
      <c r="AA92" s="60">
        <v>4</v>
      </c>
      <c r="AB92" s="60">
        <v>0</v>
      </c>
      <c r="AC92" s="60">
        <v>0</v>
      </c>
      <c r="AD92" s="60">
        <v>30</v>
      </c>
      <c r="AE92" s="60">
        <v>15</v>
      </c>
      <c r="AF92" s="60">
        <v>6</v>
      </c>
      <c r="AG92" s="60">
        <v>0</v>
      </c>
      <c r="AH92" s="60">
        <v>0</v>
      </c>
      <c r="AI92" s="60">
        <v>0</v>
      </c>
      <c r="AJ92" s="60">
        <v>0</v>
      </c>
      <c r="AK92" s="60">
        <v>1</v>
      </c>
      <c r="AL92" s="60">
        <v>1</v>
      </c>
      <c r="AM92" s="60">
        <v>6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1</v>
      </c>
      <c r="AX92" s="60">
        <v>0</v>
      </c>
      <c r="AY92" s="60">
        <v>3</v>
      </c>
      <c r="AZ92" s="60">
        <v>0</v>
      </c>
      <c r="BA92" s="60">
        <v>0</v>
      </c>
      <c r="BB92" s="60">
        <v>3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7</v>
      </c>
      <c r="BP92" s="60">
        <v>0</v>
      </c>
      <c r="BQ92" s="60">
        <v>2</v>
      </c>
      <c r="BR92" s="60">
        <v>0</v>
      </c>
      <c r="BS92" s="60">
        <v>5</v>
      </c>
      <c r="BT92" s="60">
        <v>0</v>
      </c>
      <c r="BU92" s="60">
        <v>0</v>
      </c>
      <c r="BV92" s="60">
        <v>0</v>
      </c>
      <c r="BW92" s="60">
        <v>0</v>
      </c>
    </row>
    <row r="93" spans="1:75" x14ac:dyDescent="0.25">
      <c r="A93" s="53" t="str">
        <f t="shared" si="1"/>
        <v xml:space="preserve">GILLESPIE </v>
      </c>
      <c r="B93" s="53" t="str" cm="1">
        <f t="array" ref="B93:C93">_xlfn.TEXTSPLIT(D93,"County")</f>
        <v xml:space="preserve">Gillespie </v>
      </c>
      <c r="C93" s="53" t="str">
        <v>, Texas</v>
      </c>
      <c r="D93" s="54" t="s">
        <v>2526</v>
      </c>
      <c r="E93" s="55">
        <v>26725</v>
      </c>
      <c r="F93" s="55">
        <v>23364</v>
      </c>
      <c r="G93" s="55">
        <v>21373</v>
      </c>
      <c r="H93" s="60">
        <v>110</v>
      </c>
      <c r="I93" s="60">
        <v>165</v>
      </c>
      <c r="J93" s="60">
        <v>131</v>
      </c>
      <c r="K93" s="60">
        <v>1</v>
      </c>
      <c r="L93" s="55">
        <v>1584</v>
      </c>
      <c r="M93" s="55">
        <v>3361</v>
      </c>
      <c r="N93" s="55">
        <v>3278</v>
      </c>
      <c r="O93" s="60">
        <v>75</v>
      </c>
      <c r="P93" s="60">
        <v>430</v>
      </c>
      <c r="Q93" s="60">
        <v>52</v>
      </c>
      <c r="R93" s="60">
        <v>9</v>
      </c>
      <c r="S93" s="55">
        <v>2651</v>
      </c>
      <c r="T93" s="60">
        <v>7</v>
      </c>
      <c r="U93" s="60">
        <v>3</v>
      </c>
      <c r="V93" s="60">
        <v>7</v>
      </c>
      <c r="W93" s="60">
        <v>10</v>
      </c>
      <c r="X93" s="60">
        <v>1</v>
      </c>
      <c r="Y93" s="60">
        <v>1</v>
      </c>
      <c r="Z93" s="60">
        <v>30</v>
      </c>
      <c r="AA93" s="60">
        <v>0</v>
      </c>
      <c r="AB93" s="60">
        <v>2</v>
      </c>
      <c r="AC93" s="60">
        <v>0</v>
      </c>
      <c r="AD93" s="60">
        <v>73</v>
      </c>
      <c r="AE93" s="60">
        <v>0</v>
      </c>
      <c r="AF93" s="60">
        <v>8</v>
      </c>
      <c r="AG93" s="60">
        <v>0</v>
      </c>
      <c r="AH93" s="60">
        <v>15</v>
      </c>
      <c r="AI93" s="60">
        <v>1</v>
      </c>
      <c r="AJ93" s="60">
        <v>0</v>
      </c>
      <c r="AK93" s="60">
        <v>43</v>
      </c>
      <c r="AL93" s="60">
        <v>0</v>
      </c>
      <c r="AM93" s="60">
        <v>5</v>
      </c>
      <c r="AN93" s="60">
        <v>1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10</v>
      </c>
      <c r="AZ93" s="60">
        <v>3</v>
      </c>
      <c r="BA93" s="60">
        <v>0</v>
      </c>
      <c r="BB93" s="60">
        <v>0</v>
      </c>
      <c r="BC93" s="60">
        <v>0</v>
      </c>
      <c r="BD93" s="60">
        <v>7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  <c r="BS93" s="60">
        <v>0</v>
      </c>
      <c r="BT93" s="60">
        <v>0</v>
      </c>
      <c r="BU93" s="60">
        <v>0</v>
      </c>
      <c r="BV93" s="60">
        <v>0</v>
      </c>
      <c r="BW93" s="60">
        <v>0</v>
      </c>
    </row>
    <row r="94" spans="1:75" x14ac:dyDescent="0.25">
      <c r="A94" s="53" t="str">
        <f t="shared" si="1"/>
        <v xml:space="preserve">GLASSCOCK </v>
      </c>
      <c r="B94" s="53" t="str" cm="1">
        <f t="array" ref="B94:C94">_xlfn.TEXTSPLIT(D94,"County")</f>
        <v xml:space="preserve">Glasscock </v>
      </c>
      <c r="C94" s="53" t="str">
        <v>, Texas</v>
      </c>
      <c r="D94" s="54" t="s">
        <v>2527</v>
      </c>
      <c r="E94" s="55">
        <v>1116</v>
      </c>
      <c r="F94" s="60">
        <v>966</v>
      </c>
      <c r="G94" s="60">
        <v>858</v>
      </c>
      <c r="H94" s="60">
        <v>8</v>
      </c>
      <c r="I94" s="60">
        <v>7</v>
      </c>
      <c r="J94" s="60">
        <v>0</v>
      </c>
      <c r="K94" s="60">
        <v>3</v>
      </c>
      <c r="L94" s="60">
        <v>90</v>
      </c>
      <c r="M94" s="60">
        <v>150</v>
      </c>
      <c r="N94" s="60">
        <v>139</v>
      </c>
      <c r="O94" s="60">
        <v>4</v>
      </c>
      <c r="P94" s="60">
        <v>8</v>
      </c>
      <c r="Q94" s="60">
        <v>0</v>
      </c>
      <c r="R94" s="60">
        <v>0</v>
      </c>
      <c r="S94" s="60">
        <v>121</v>
      </c>
      <c r="T94" s="60">
        <v>6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8</v>
      </c>
      <c r="AE94" s="60">
        <v>6</v>
      </c>
      <c r="AF94" s="60">
        <v>0</v>
      </c>
      <c r="AG94" s="60">
        <v>0</v>
      </c>
      <c r="AH94" s="60">
        <v>0</v>
      </c>
      <c r="AI94" s="60">
        <v>0</v>
      </c>
      <c r="AJ94" s="60">
        <v>1</v>
      </c>
      <c r="AK94" s="60">
        <v>1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1</v>
      </c>
      <c r="AZ94" s="60">
        <v>0</v>
      </c>
      <c r="BA94" s="60">
        <v>0</v>
      </c>
      <c r="BB94" s="60">
        <v>1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2</v>
      </c>
      <c r="BP94" s="60">
        <v>0</v>
      </c>
      <c r="BQ94" s="60">
        <v>0</v>
      </c>
      <c r="BR94" s="60">
        <v>0</v>
      </c>
      <c r="BS94" s="60">
        <v>2</v>
      </c>
      <c r="BT94" s="60">
        <v>0</v>
      </c>
      <c r="BU94" s="60">
        <v>0</v>
      </c>
      <c r="BV94" s="60">
        <v>0</v>
      </c>
      <c r="BW94" s="60">
        <v>0</v>
      </c>
    </row>
    <row r="95" spans="1:75" x14ac:dyDescent="0.25">
      <c r="A95" s="53" t="str">
        <f t="shared" si="1"/>
        <v xml:space="preserve">GOLIAD </v>
      </c>
      <c r="B95" s="53" t="str" cm="1">
        <f t="array" ref="B95:C95">_xlfn.TEXTSPLIT(D95,"County")</f>
        <v xml:space="preserve">Goliad </v>
      </c>
      <c r="C95" s="53" t="str">
        <v>, Texas</v>
      </c>
      <c r="D95" s="54" t="s">
        <v>2528</v>
      </c>
      <c r="E95" s="55">
        <v>7012</v>
      </c>
      <c r="F95" s="55">
        <v>5987</v>
      </c>
      <c r="G95" s="55">
        <v>5127</v>
      </c>
      <c r="H95" s="60">
        <v>276</v>
      </c>
      <c r="I95" s="60">
        <v>31</v>
      </c>
      <c r="J95" s="60">
        <v>28</v>
      </c>
      <c r="K95" s="60">
        <v>0</v>
      </c>
      <c r="L95" s="60">
        <v>525</v>
      </c>
      <c r="M95" s="55">
        <v>1025</v>
      </c>
      <c r="N95" s="60">
        <v>979</v>
      </c>
      <c r="O95" s="60">
        <v>35</v>
      </c>
      <c r="P95" s="60">
        <v>85</v>
      </c>
      <c r="Q95" s="60">
        <v>6</v>
      </c>
      <c r="R95" s="60">
        <v>0</v>
      </c>
      <c r="S95" s="60">
        <v>828</v>
      </c>
      <c r="T95" s="60">
        <v>0</v>
      </c>
      <c r="U95" s="60">
        <v>0</v>
      </c>
      <c r="V95" s="60">
        <v>0</v>
      </c>
      <c r="W95" s="60">
        <v>18</v>
      </c>
      <c r="X95" s="60">
        <v>0</v>
      </c>
      <c r="Y95" s="60">
        <v>0</v>
      </c>
      <c r="Z95" s="60">
        <v>0</v>
      </c>
      <c r="AA95" s="60">
        <v>0</v>
      </c>
      <c r="AB95" s="60">
        <v>6</v>
      </c>
      <c r="AC95" s="60">
        <v>1</v>
      </c>
      <c r="AD95" s="60">
        <v>36</v>
      </c>
      <c r="AE95" s="60">
        <v>7</v>
      </c>
      <c r="AF95" s="60">
        <v>4</v>
      </c>
      <c r="AG95" s="60">
        <v>0</v>
      </c>
      <c r="AH95" s="60">
        <v>3</v>
      </c>
      <c r="AI95" s="60">
        <v>5</v>
      </c>
      <c r="AJ95" s="60">
        <v>0</v>
      </c>
      <c r="AK95" s="60">
        <v>12</v>
      </c>
      <c r="AL95" s="60">
        <v>0</v>
      </c>
      <c r="AM95" s="60">
        <v>5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8</v>
      </c>
      <c r="AZ95" s="60">
        <v>0</v>
      </c>
      <c r="BA95" s="60">
        <v>4</v>
      </c>
      <c r="BB95" s="60">
        <v>0</v>
      </c>
      <c r="BC95" s="60">
        <v>0</v>
      </c>
      <c r="BD95" s="60">
        <v>0</v>
      </c>
      <c r="BE95" s="60">
        <v>0</v>
      </c>
      <c r="BF95" s="60">
        <v>3</v>
      </c>
      <c r="BG95" s="60">
        <v>1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2</v>
      </c>
      <c r="BP95" s="60">
        <v>2</v>
      </c>
      <c r="BQ95" s="60">
        <v>0</v>
      </c>
      <c r="BR95" s="60">
        <v>0</v>
      </c>
      <c r="BS95" s="60">
        <v>0</v>
      </c>
      <c r="BT95" s="60">
        <v>0</v>
      </c>
      <c r="BU95" s="60">
        <v>0</v>
      </c>
      <c r="BV95" s="60">
        <v>0</v>
      </c>
      <c r="BW95" s="60">
        <v>0</v>
      </c>
    </row>
    <row r="96" spans="1:75" x14ac:dyDescent="0.25">
      <c r="A96" s="53" t="str">
        <f t="shared" si="1"/>
        <v xml:space="preserve">GONZALES </v>
      </c>
      <c r="B96" s="53" t="str" cm="1">
        <f t="array" ref="B96:C96">_xlfn.TEXTSPLIT(D96,"County")</f>
        <v xml:space="preserve">Gonzales </v>
      </c>
      <c r="C96" s="53" t="str">
        <v>, Texas</v>
      </c>
      <c r="D96" s="54" t="s">
        <v>2529</v>
      </c>
      <c r="E96" s="55">
        <v>19653</v>
      </c>
      <c r="F96" s="55">
        <v>16388</v>
      </c>
      <c r="G96" s="55">
        <v>11341</v>
      </c>
      <c r="H96" s="55">
        <v>1186</v>
      </c>
      <c r="I96" s="60">
        <v>156</v>
      </c>
      <c r="J96" s="60">
        <v>67</v>
      </c>
      <c r="K96" s="60">
        <v>10</v>
      </c>
      <c r="L96" s="55">
        <v>3628</v>
      </c>
      <c r="M96" s="55">
        <v>3265</v>
      </c>
      <c r="N96" s="55">
        <v>3185</v>
      </c>
      <c r="O96" s="60">
        <v>109</v>
      </c>
      <c r="P96" s="60">
        <v>154</v>
      </c>
      <c r="Q96" s="60">
        <v>25</v>
      </c>
      <c r="R96" s="60">
        <v>7</v>
      </c>
      <c r="S96" s="55">
        <v>2780</v>
      </c>
      <c r="T96" s="60">
        <v>0</v>
      </c>
      <c r="U96" s="60">
        <v>0</v>
      </c>
      <c r="V96" s="60">
        <v>0</v>
      </c>
      <c r="W96" s="60">
        <v>55</v>
      </c>
      <c r="X96" s="60">
        <v>1</v>
      </c>
      <c r="Y96" s="60">
        <v>0</v>
      </c>
      <c r="Z96" s="60">
        <v>41</v>
      </c>
      <c r="AA96" s="60">
        <v>1</v>
      </c>
      <c r="AB96" s="60">
        <v>12</v>
      </c>
      <c r="AC96" s="60">
        <v>0</v>
      </c>
      <c r="AD96" s="60">
        <v>67</v>
      </c>
      <c r="AE96" s="60">
        <v>4</v>
      </c>
      <c r="AF96" s="60">
        <v>0</v>
      </c>
      <c r="AG96" s="60">
        <v>0</v>
      </c>
      <c r="AH96" s="60">
        <v>22</v>
      </c>
      <c r="AI96" s="60">
        <v>0</v>
      </c>
      <c r="AJ96" s="60">
        <v>0</v>
      </c>
      <c r="AK96" s="60">
        <v>32</v>
      </c>
      <c r="AL96" s="60">
        <v>1</v>
      </c>
      <c r="AM96" s="60">
        <v>5</v>
      </c>
      <c r="AN96" s="60">
        <v>1</v>
      </c>
      <c r="AO96" s="60">
        <v>0</v>
      </c>
      <c r="AP96" s="60">
        <v>0</v>
      </c>
      <c r="AQ96" s="60">
        <v>0</v>
      </c>
      <c r="AR96" s="60">
        <v>0</v>
      </c>
      <c r="AS96" s="60">
        <v>2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12</v>
      </c>
      <c r="AZ96" s="60">
        <v>0</v>
      </c>
      <c r="BA96" s="60">
        <v>0</v>
      </c>
      <c r="BB96" s="60">
        <v>5</v>
      </c>
      <c r="BC96" s="60">
        <v>5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2</v>
      </c>
      <c r="BK96" s="60">
        <v>0</v>
      </c>
      <c r="BL96" s="60">
        <v>0</v>
      </c>
      <c r="BM96" s="60">
        <v>0</v>
      </c>
      <c r="BN96" s="60">
        <v>0</v>
      </c>
      <c r="BO96" s="60">
        <v>1</v>
      </c>
      <c r="BP96" s="60">
        <v>1</v>
      </c>
      <c r="BQ96" s="60">
        <v>0</v>
      </c>
      <c r="BR96" s="60">
        <v>0</v>
      </c>
      <c r="BS96" s="60">
        <v>0</v>
      </c>
      <c r="BT96" s="60">
        <v>0</v>
      </c>
      <c r="BU96" s="60">
        <v>0</v>
      </c>
      <c r="BV96" s="60">
        <v>0</v>
      </c>
      <c r="BW96" s="60">
        <v>0</v>
      </c>
    </row>
    <row r="97" spans="1:75" x14ac:dyDescent="0.25">
      <c r="A97" s="53" t="str">
        <f t="shared" si="1"/>
        <v xml:space="preserve">GRAY </v>
      </c>
      <c r="B97" s="53" t="str" cm="1">
        <f t="array" ref="B97:C97">_xlfn.TEXTSPLIT(D97,"County")</f>
        <v xml:space="preserve">Gray </v>
      </c>
      <c r="C97" s="53" t="str">
        <v>, Texas</v>
      </c>
      <c r="D97" s="54" t="s">
        <v>2530</v>
      </c>
      <c r="E97" s="55">
        <v>21227</v>
      </c>
      <c r="F97" s="55">
        <v>18500</v>
      </c>
      <c r="G97" s="55">
        <v>14631</v>
      </c>
      <c r="H97" s="60">
        <v>868</v>
      </c>
      <c r="I97" s="60">
        <v>205</v>
      </c>
      <c r="J97" s="60">
        <v>128</v>
      </c>
      <c r="K97" s="60">
        <v>0</v>
      </c>
      <c r="L97" s="55">
        <v>2668</v>
      </c>
      <c r="M97" s="55">
        <v>2727</v>
      </c>
      <c r="N97" s="55">
        <v>2674</v>
      </c>
      <c r="O97" s="60">
        <v>147</v>
      </c>
      <c r="P97" s="60">
        <v>450</v>
      </c>
      <c r="Q97" s="60">
        <v>43</v>
      </c>
      <c r="R97" s="60">
        <v>0</v>
      </c>
      <c r="S97" s="55">
        <v>2002</v>
      </c>
      <c r="T97" s="60">
        <v>3</v>
      </c>
      <c r="U97" s="60">
        <v>0</v>
      </c>
      <c r="V97" s="60">
        <v>1</v>
      </c>
      <c r="W97" s="60">
        <v>2</v>
      </c>
      <c r="X97" s="60">
        <v>3</v>
      </c>
      <c r="Y97" s="60">
        <v>5</v>
      </c>
      <c r="Z97" s="60">
        <v>13</v>
      </c>
      <c r="AA97" s="60">
        <v>5</v>
      </c>
      <c r="AB97" s="60">
        <v>0</v>
      </c>
      <c r="AC97" s="60">
        <v>0</v>
      </c>
      <c r="AD97" s="60">
        <v>49</v>
      </c>
      <c r="AE97" s="60">
        <v>0</v>
      </c>
      <c r="AF97" s="60">
        <v>1</v>
      </c>
      <c r="AG97" s="60">
        <v>0</v>
      </c>
      <c r="AH97" s="60">
        <v>10</v>
      </c>
      <c r="AI97" s="60">
        <v>0</v>
      </c>
      <c r="AJ97" s="60">
        <v>0</v>
      </c>
      <c r="AK97" s="60">
        <v>28</v>
      </c>
      <c r="AL97" s="60">
        <v>4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0">
        <v>3</v>
      </c>
      <c r="AT97" s="60">
        <v>0</v>
      </c>
      <c r="AU97" s="60">
        <v>0</v>
      </c>
      <c r="AV97" s="60">
        <v>3</v>
      </c>
      <c r="AW97" s="60">
        <v>0</v>
      </c>
      <c r="AX97" s="60">
        <v>0</v>
      </c>
      <c r="AY97" s="60">
        <v>3</v>
      </c>
      <c r="AZ97" s="60">
        <v>0</v>
      </c>
      <c r="BA97" s="60">
        <v>1</v>
      </c>
      <c r="BB97" s="60">
        <v>1</v>
      </c>
      <c r="BC97" s="60">
        <v>1</v>
      </c>
      <c r="BD97" s="60">
        <v>0</v>
      </c>
      <c r="BE97" s="60">
        <v>0</v>
      </c>
      <c r="BF97" s="60">
        <v>0</v>
      </c>
      <c r="BG97" s="60">
        <v>0</v>
      </c>
      <c r="BH97" s="60">
        <v>0</v>
      </c>
      <c r="BI97" s="60">
        <v>0</v>
      </c>
      <c r="BJ97" s="60">
        <v>0</v>
      </c>
      <c r="BK97" s="60">
        <v>0</v>
      </c>
      <c r="BL97" s="60">
        <v>0</v>
      </c>
      <c r="BM97" s="60">
        <v>0</v>
      </c>
      <c r="BN97" s="60">
        <v>0</v>
      </c>
      <c r="BO97" s="60">
        <v>1</v>
      </c>
      <c r="BP97" s="60">
        <v>0</v>
      </c>
      <c r="BQ97" s="60">
        <v>1</v>
      </c>
      <c r="BR97" s="60">
        <v>0</v>
      </c>
      <c r="BS97" s="60">
        <v>0</v>
      </c>
      <c r="BT97" s="60">
        <v>0</v>
      </c>
      <c r="BU97" s="60">
        <v>0</v>
      </c>
      <c r="BV97" s="60">
        <v>0</v>
      </c>
      <c r="BW97" s="60">
        <v>0</v>
      </c>
    </row>
    <row r="98" spans="1:75" x14ac:dyDescent="0.25">
      <c r="A98" s="53" t="str">
        <f t="shared" si="1"/>
        <v xml:space="preserve">GRAYSON </v>
      </c>
      <c r="B98" s="53" t="str" cm="1">
        <f t="array" ref="B98:C98">_xlfn.TEXTSPLIT(D98,"County")</f>
        <v xml:space="preserve">Grayson </v>
      </c>
      <c r="C98" s="53" t="str">
        <v>, Texas</v>
      </c>
      <c r="D98" s="54" t="s">
        <v>2531</v>
      </c>
      <c r="E98" s="55">
        <v>135543</v>
      </c>
      <c r="F98" s="55">
        <v>121410</v>
      </c>
      <c r="G98" s="55">
        <v>99852</v>
      </c>
      <c r="H98" s="55">
        <v>7663</v>
      </c>
      <c r="I98" s="55">
        <v>2387</v>
      </c>
      <c r="J98" s="55">
        <v>1990</v>
      </c>
      <c r="K98" s="60">
        <v>83</v>
      </c>
      <c r="L98" s="55">
        <v>9435</v>
      </c>
      <c r="M98" s="55">
        <v>14133</v>
      </c>
      <c r="N98" s="55">
        <v>13567</v>
      </c>
      <c r="O98" s="55">
        <v>1585</v>
      </c>
      <c r="P98" s="55">
        <v>4430</v>
      </c>
      <c r="Q98" s="60">
        <v>535</v>
      </c>
      <c r="R98" s="60">
        <v>77</v>
      </c>
      <c r="S98" s="55">
        <v>6502</v>
      </c>
      <c r="T98" s="60">
        <v>122</v>
      </c>
      <c r="U98" s="60">
        <v>27</v>
      </c>
      <c r="V98" s="60">
        <v>8</v>
      </c>
      <c r="W98" s="60">
        <v>110</v>
      </c>
      <c r="X98" s="60">
        <v>4</v>
      </c>
      <c r="Y98" s="60">
        <v>0</v>
      </c>
      <c r="Z98" s="60">
        <v>115</v>
      </c>
      <c r="AA98" s="60">
        <v>14</v>
      </c>
      <c r="AB98" s="60">
        <v>27</v>
      </c>
      <c r="AC98" s="60">
        <v>11</v>
      </c>
      <c r="AD98" s="60">
        <v>528</v>
      </c>
      <c r="AE98" s="60">
        <v>191</v>
      </c>
      <c r="AF98" s="60">
        <v>20</v>
      </c>
      <c r="AG98" s="60">
        <v>11</v>
      </c>
      <c r="AH98" s="60">
        <v>73</v>
      </c>
      <c r="AI98" s="60">
        <v>25</v>
      </c>
      <c r="AJ98" s="60">
        <v>8</v>
      </c>
      <c r="AK98" s="60">
        <v>158</v>
      </c>
      <c r="AL98" s="60">
        <v>6</v>
      </c>
      <c r="AM98" s="60">
        <v>11</v>
      </c>
      <c r="AN98" s="60">
        <v>3</v>
      </c>
      <c r="AO98" s="60">
        <v>0</v>
      </c>
      <c r="AP98" s="60">
        <v>7</v>
      </c>
      <c r="AQ98" s="60">
        <v>3</v>
      </c>
      <c r="AR98" s="60">
        <v>0</v>
      </c>
      <c r="AS98" s="60">
        <v>0</v>
      </c>
      <c r="AT98" s="60">
        <v>0</v>
      </c>
      <c r="AU98" s="60">
        <v>2</v>
      </c>
      <c r="AV98" s="60">
        <v>0</v>
      </c>
      <c r="AW98" s="60">
        <v>0</v>
      </c>
      <c r="AX98" s="60">
        <v>10</v>
      </c>
      <c r="AY98" s="60">
        <v>33</v>
      </c>
      <c r="AZ98" s="60">
        <v>5</v>
      </c>
      <c r="BA98" s="60">
        <v>0</v>
      </c>
      <c r="BB98" s="60">
        <v>23</v>
      </c>
      <c r="BC98" s="60">
        <v>0</v>
      </c>
      <c r="BD98" s="60">
        <v>0</v>
      </c>
      <c r="BE98" s="60">
        <v>0</v>
      </c>
      <c r="BF98" s="60">
        <v>1</v>
      </c>
      <c r="BG98" s="60">
        <v>0</v>
      </c>
      <c r="BH98" s="60">
        <v>0</v>
      </c>
      <c r="BI98" s="60">
        <v>1</v>
      </c>
      <c r="BJ98" s="60">
        <v>0</v>
      </c>
      <c r="BK98" s="60">
        <v>3</v>
      </c>
      <c r="BL98" s="60">
        <v>0</v>
      </c>
      <c r="BM98" s="60">
        <v>0</v>
      </c>
      <c r="BN98" s="60">
        <v>0</v>
      </c>
      <c r="BO98" s="60">
        <v>5</v>
      </c>
      <c r="BP98" s="60">
        <v>1</v>
      </c>
      <c r="BQ98" s="60">
        <v>4</v>
      </c>
      <c r="BR98" s="60">
        <v>0</v>
      </c>
      <c r="BS98" s="60">
        <v>0</v>
      </c>
      <c r="BT98" s="60">
        <v>0</v>
      </c>
      <c r="BU98" s="60">
        <v>0</v>
      </c>
      <c r="BV98" s="60">
        <v>0</v>
      </c>
      <c r="BW98" s="60">
        <v>0</v>
      </c>
    </row>
    <row r="99" spans="1:75" x14ac:dyDescent="0.25">
      <c r="A99" s="53" t="str">
        <f t="shared" si="1"/>
        <v xml:space="preserve">GREGG </v>
      </c>
      <c r="B99" s="53" t="str" cm="1">
        <f t="array" ref="B99:C99">_xlfn.TEXTSPLIT(D99,"County")</f>
        <v xml:space="preserve">Gregg </v>
      </c>
      <c r="C99" s="53" t="str">
        <v>, Texas</v>
      </c>
      <c r="D99" s="54" t="s">
        <v>2532</v>
      </c>
      <c r="E99" s="55">
        <v>124239</v>
      </c>
      <c r="F99" s="55">
        <v>112514</v>
      </c>
      <c r="G99" s="55">
        <v>73043</v>
      </c>
      <c r="H99" s="55">
        <v>25262</v>
      </c>
      <c r="I99" s="60">
        <v>818</v>
      </c>
      <c r="J99" s="55">
        <v>1639</v>
      </c>
      <c r="K99" s="60">
        <v>55</v>
      </c>
      <c r="L99" s="55">
        <v>11697</v>
      </c>
      <c r="M99" s="55">
        <v>11725</v>
      </c>
      <c r="N99" s="55">
        <v>11191</v>
      </c>
      <c r="O99" s="55">
        <v>1506</v>
      </c>
      <c r="P99" s="55">
        <v>1866</v>
      </c>
      <c r="Q99" s="60">
        <v>354</v>
      </c>
      <c r="R99" s="60">
        <v>39</v>
      </c>
      <c r="S99" s="55">
        <v>6894</v>
      </c>
      <c r="T99" s="60">
        <v>148</v>
      </c>
      <c r="U99" s="60">
        <v>26</v>
      </c>
      <c r="V99" s="60">
        <v>12</v>
      </c>
      <c r="W99" s="60">
        <v>222</v>
      </c>
      <c r="X99" s="60">
        <v>2</v>
      </c>
      <c r="Y99" s="60">
        <v>2</v>
      </c>
      <c r="Z99" s="60">
        <v>97</v>
      </c>
      <c r="AA99" s="60">
        <v>5</v>
      </c>
      <c r="AB99" s="60">
        <v>17</v>
      </c>
      <c r="AC99" s="60">
        <v>1</v>
      </c>
      <c r="AD99" s="60">
        <v>486</v>
      </c>
      <c r="AE99" s="60">
        <v>160</v>
      </c>
      <c r="AF99" s="60">
        <v>23</v>
      </c>
      <c r="AG99" s="60">
        <v>2</v>
      </c>
      <c r="AH99" s="60">
        <v>89</v>
      </c>
      <c r="AI99" s="60">
        <v>21</v>
      </c>
      <c r="AJ99" s="60">
        <v>0</v>
      </c>
      <c r="AK99" s="60">
        <v>153</v>
      </c>
      <c r="AL99" s="60">
        <v>4</v>
      </c>
      <c r="AM99" s="60">
        <v>19</v>
      </c>
      <c r="AN99" s="60">
        <v>5</v>
      </c>
      <c r="AO99" s="60">
        <v>1</v>
      </c>
      <c r="AP99" s="60">
        <v>0</v>
      </c>
      <c r="AQ99" s="60">
        <v>7</v>
      </c>
      <c r="AR99" s="60">
        <v>2</v>
      </c>
      <c r="AS99" s="60">
        <v>0</v>
      </c>
      <c r="AT99" s="60">
        <v>0</v>
      </c>
      <c r="AU99" s="60">
        <v>0</v>
      </c>
      <c r="AV99" s="60">
        <v>0</v>
      </c>
      <c r="AW99" s="60">
        <v>0</v>
      </c>
      <c r="AX99" s="60">
        <v>0</v>
      </c>
      <c r="AY99" s="60">
        <v>41</v>
      </c>
      <c r="AZ99" s="60">
        <v>0</v>
      </c>
      <c r="BA99" s="60">
        <v>1</v>
      </c>
      <c r="BB99" s="60">
        <v>23</v>
      </c>
      <c r="BC99" s="60">
        <v>0</v>
      </c>
      <c r="BD99" s="60">
        <v>7</v>
      </c>
      <c r="BE99" s="60">
        <v>0</v>
      </c>
      <c r="BF99" s="60">
        <v>4</v>
      </c>
      <c r="BG99" s="60">
        <v>6</v>
      </c>
      <c r="BH99" s="60">
        <v>0</v>
      </c>
      <c r="BI99" s="60">
        <v>0</v>
      </c>
      <c r="BJ99" s="60">
        <v>0</v>
      </c>
      <c r="BK99" s="60">
        <v>0</v>
      </c>
      <c r="BL99" s="60">
        <v>0</v>
      </c>
      <c r="BM99" s="60">
        <v>0</v>
      </c>
      <c r="BN99" s="60">
        <v>0</v>
      </c>
      <c r="BO99" s="60">
        <v>3</v>
      </c>
      <c r="BP99" s="60">
        <v>3</v>
      </c>
      <c r="BQ99" s="60">
        <v>0</v>
      </c>
      <c r="BR99" s="60">
        <v>0</v>
      </c>
      <c r="BS99" s="60">
        <v>0</v>
      </c>
      <c r="BT99" s="60">
        <v>0</v>
      </c>
      <c r="BU99" s="60">
        <v>0</v>
      </c>
      <c r="BV99" s="60">
        <v>4</v>
      </c>
      <c r="BW99" s="60">
        <v>4</v>
      </c>
    </row>
    <row r="100" spans="1:75" x14ac:dyDescent="0.25">
      <c r="A100" s="53" t="str">
        <f t="shared" si="1"/>
        <v xml:space="preserve">GRIMES </v>
      </c>
      <c r="B100" s="53" t="str" cm="1">
        <f t="array" ref="B100:C100">_xlfn.TEXTSPLIT(D100,"County")</f>
        <v xml:space="preserve">Grimes </v>
      </c>
      <c r="C100" s="53" t="str">
        <v>, Texas</v>
      </c>
      <c r="D100" s="54" t="s">
        <v>2533</v>
      </c>
      <c r="E100" s="55">
        <v>29268</v>
      </c>
      <c r="F100" s="55">
        <v>26090</v>
      </c>
      <c r="G100" s="55">
        <v>18591</v>
      </c>
      <c r="H100" s="55">
        <v>3915</v>
      </c>
      <c r="I100" s="60">
        <v>242</v>
      </c>
      <c r="J100" s="60">
        <v>104</v>
      </c>
      <c r="K100" s="60">
        <v>15</v>
      </c>
      <c r="L100" s="55">
        <v>3223</v>
      </c>
      <c r="M100" s="55">
        <v>3178</v>
      </c>
      <c r="N100" s="55">
        <v>3081</v>
      </c>
      <c r="O100" s="60">
        <v>217</v>
      </c>
      <c r="P100" s="60">
        <v>452</v>
      </c>
      <c r="Q100" s="60">
        <v>45</v>
      </c>
      <c r="R100" s="60">
        <v>3</v>
      </c>
      <c r="S100" s="55">
        <v>2272</v>
      </c>
      <c r="T100" s="60">
        <v>9</v>
      </c>
      <c r="U100" s="60">
        <v>6</v>
      </c>
      <c r="V100" s="60">
        <v>0</v>
      </c>
      <c r="W100" s="60">
        <v>27</v>
      </c>
      <c r="X100" s="60">
        <v>3</v>
      </c>
      <c r="Y100" s="60">
        <v>0</v>
      </c>
      <c r="Z100" s="60">
        <v>33</v>
      </c>
      <c r="AA100" s="60">
        <v>11</v>
      </c>
      <c r="AB100" s="60">
        <v>3</v>
      </c>
      <c r="AC100" s="60">
        <v>0</v>
      </c>
      <c r="AD100" s="60">
        <v>88</v>
      </c>
      <c r="AE100" s="60">
        <v>10</v>
      </c>
      <c r="AF100" s="60">
        <v>1</v>
      </c>
      <c r="AG100" s="60">
        <v>2</v>
      </c>
      <c r="AH100" s="60">
        <v>19</v>
      </c>
      <c r="AI100" s="60">
        <v>7</v>
      </c>
      <c r="AJ100" s="60">
        <v>0</v>
      </c>
      <c r="AK100" s="60">
        <v>35</v>
      </c>
      <c r="AL100" s="60">
        <v>4</v>
      </c>
      <c r="AM100" s="60">
        <v>0</v>
      </c>
      <c r="AN100" s="60">
        <v>0</v>
      </c>
      <c r="AO100" s="60">
        <v>0</v>
      </c>
      <c r="AP100" s="60">
        <v>0</v>
      </c>
      <c r="AQ100" s="60">
        <v>8</v>
      </c>
      <c r="AR100" s="60">
        <v>0</v>
      </c>
      <c r="AS100" s="60">
        <v>1</v>
      </c>
      <c r="AT100" s="60">
        <v>0</v>
      </c>
      <c r="AU100" s="60">
        <v>0</v>
      </c>
      <c r="AV100" s="60">
        <v>1</v>
      </c>
      <c r="AW100" s="60">
        <v>0</v>
      </c>
      <c r="AX100" s="60">
        <v>0</v>
      </c>
      <c r="AY100" s="60">
        <v>8</v>
      </c>
      <c r="AZ100" s="60">
        <v>1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60">
        <v>4</v>
      </c>
      <c r="BH100" s="60">
        <v>0</v>
      </c>
      <c r="BI100" s="60">
        <v>3</v>
      </c>
      <c r="BJ100" s="60">
        <v>0</v>
      </c>
      <c r="BK100" s="60">
        <v>0</v>
      </c>
      <c r="BL100" s="60">
        <v>0</v>
      </c>
      <c r="BM100" s="60">
        <v>0</v>
      </c>
      <c r="BN100" s="60">
        <v>0</v>
      </c>
      <c r="BO100" s="60">
        <v>1</v>
      </c>
      <c r="BP100" s="60">
        <v>0</v>
      </c>
      <c r="BQ100" s="60">
        <v>1</v>
      </c>
      <c r="BR100" s="60">
        <v>0</v>
      </c>
      <c r="BS100" s="60">
        <v>0</v>
      </c>
      <c r="BT100" s="60">
        <v>0</v>
      </c>
      <c r="BU100" s="60">
        <v>0</v>
      </c>
      <c r="BV100" s="60">
        <v>0</v>
      </c>
      <c r="BW100" s="60">
        <v>0</v>
      </c>
    </row>
    <row r="101" spans="1:75" x14ac:dyDescent="0.25">
      <c r="A101" s="53" t="str">
        <f t="shared" si="1"/>
        <v xml:space="preserve">GUADALUPE </v>
      </c>
      <c r="B101" s="53" t="str" cm="1">
        <f t="array" ref="B101:C101">_xlfn.TEXTSPLIT(D101,"County")</f>
        <v xml:space="preserve">Guadalupe </v>
      </c>
      <c r="C101" s="53" t="str">
        <v>, Texas</v>
      </c>
      <c r="D101" s="54" t="s">
        <v>2534</v>
      </c>
      <c r="E101" s="55">
        <v>172706</v>
      </c>
      <c r="F101" s="55">
        <v>139176</v>
      </c>
      <c r="G101" s="55">
        <v>103127</v>
      </c>
      <c r="H101" s="55">
        <v>12805</v>
      </c>
      <c r="I101" s="55">
        <v>1384</v>
      </c>
      <c r="J101" s="55">
        <v>3281</v>
      </c>
      <c r="K101" s="60">
        <v>419</v>
      </c>
      <c r="L101" s="55">
        <v>18160</v>
      </c>
      <c r="M101" s="55">
        <v>33530</v>
      </c>
      <c r="N101" s="55">
        <v>32023</v>
      </c>
      <c r="O101" s="55">
        <v>1686</v>
      </c>
      <c r="P101" s="55">
        <v>2608</v>
      </c>
      <c r="Q101" s="55">
        <v>1445</v>
      </c>
      <c r="R101" s="60">
        <v>109</v>
      </c>
      <c r="S101" s="55">
        <v>24905</v>
      </c>
      <c r="T101" s="60">
        <v>139</v>
      </c>
      <c r="U101" s="60">
        <v>222</v>
      </c>
      <c r="V101" s="60">
        <v>16</v>
      </c>
      <c r="W101" s="60">
        <v>476</v>
      </c>
      <c r="X101" s="60">
        <v>19</v>
      </c>
      <c r="Y101" s="60">
        <v>0</v>
      </c>
      <c r="Z101" s="60">
        <v>195</v>
      </c>
      <c r="AA101" s="60">
        <v>97</v>
      </c>
      <c r="AB101" s="60">
        <v>72</v>
      </c>
      <c r="AC101" s="60">
        <v>34</v>
      </c>
      <c r="AD101" s="55">
        <v>1371</v>
      </c>
      <c r="AE101" s="60">
        <v>230</v>
      </c>
      <c r="AF101" s="60">
        <v>99</v>
      </c>
      <c r="AG101" s="60">
        <v>10</v>
      </c>
      <c r="AH101" s="60">
        <v>236</v>
      </c>
      <c r="AI101" s="60">
        <v>81</v>
      </c>
      <c r="AJ101" s="60">
        <v>2</v>
      </c>
      <c r="AK101" s="60">
        <v>448</v>
      </c>
      <c r="AL101" s="60">
        <v>81</v>
      </c>
      <c r="AM101" s="60">
        <v>134</v>
      </c>
      <c r="AN101" s="60">
        <v>21</v>
      </c>
      <c r="AO101" s="60">
        <v>6</v>
      </c>
      <c r="AP101" s="60">
        <v>0</v>
      </c>
      <c r="AQ101" s="60">
        <v>13</v>
      </c>
      <c r="AR101" s="60">
        <v>0</v>
      </c>
      <c r="AS101" s="60">
        <v>6</v>
      </c>
      <c r="AT101" s="60">
        <v>0</v>
      </c>
      <c r="AU101" s="60">
        <v>0</v>
      </c>
      <c r="AV101" s="60">
        <v>0</v>
      </c>
      <c r="AW101" s="60">
        <v>0</v>
      </c>
      <c r="AX101" s="60">
        <v>4</v>
      </c>
      <c r="AY101" s="60">
        <v>128</v>
      </c>
      <c r="AZ101" s="60">
        <v>17</v>
      </c>
      <c r="BA101" s="60">
        <v>6</v>
      </c>
      <c r="BB101" s="60">
        <v>68</v>
      </c>
      <c r="BC101" s="60">
        <v>7</v>
      </c>
      <c r="BD101" s="60">
        <v>8</v>
      </c>
      <c r="BE101" s="60">
        <v>2</v>
      </c>
      <c r="BF101" s="60">
        <v>7</v>
      </c>
      <c r="BG101" s="60">
        <v>4</v>
      </c>
      <c r="BH101" s="60">
        <v>0</v>
      </c>
      <c r="BI101" s="60">
        <v>3</v>
      </c>
      <c r="BJ101" s="60">
        <v>0</v>
      </c>
      <c r="BK101" s="60">
        <v>1</v>
      </c>
      <c r="BL101" s="60">
        <v>0</v>
      </c>
      <c r="BM101" s="60">
        <v>5</v>
      </c>
      <c r="BN101" s="60">
        <v>0</v>
      </c>
      <c r="BO101" s="60">
        <v>8</v>
      </c>
      <c r="BP101" s="60">
        <v>1</v>
      </c>
      <c r="BQ101" s="60">
        <v>7</v>
      </c>
      <c r="BR101" s="60">
        <v>0</v>
      </c>
      <c r="BS101" s="60">
        <v>0</v>
      </c>
      <c r="BT101" s="60">
        <v>0</v>
      </c>
      <c r="BU101" s="60">
        <v>0</v>
      </c>
      <c r="BV101" s="60">
        <v>0</v>
      </c>
      <c r="BW101" s="60">
        <v>0</v>
      </c>
    </row>
    <row r="102" spans="1:75" x14ac:dyDescent="0.25">
      <c r="A102" s="53" t="str">
        <f t="shared" si="1"/>
        <v xml:space="preserve">HALE </v>
      </c>
      <c r="B102" s="53" t="str" cm="1">
        <f t="array" ref="B102:C102">_xlfn.TEXTSPLIT(D102,"County")</f>
        <v xml:space="preserve">Hale </v>
      </c>
      <c r="C102" s="53" t="str">
        <v>, Texas</v>
      </c>
      <c r="D102" s="54" t="s">
        <v>2535</v>
      </c>
      <c r="E102" s="55">
        <v>32522</v>
      </c>
      <c r="F102" s="55">
        <v>26268</v>
      </c>
      <c r="G102" s="55">
        <v>16925</v>
      </c>
      <c r="H102" s="55">
        <v>1496</v>
      </c>
      <c r="I102" s="60">
        <v>304</v>
      </c>
      <c r="J102" s="60">
        <v>164</v>
      </c>
      <c r="K102" s="60">
        <v>32</v>
      </c>
      <c r="L102" s="55">
        <v>7347</v>
      </c>
      <c r="M102" s="55">
        <v>6254</v>
      </c>
      <c r="N102" s="55">
        <v>6109</v>
      </c>
      <c r="O102" s="60">
        <v>158</v>
      </c>
      <c r="P102" s="60">
        <v>321</v>
      </c>
      <c r="Q102" s="60">
        <v>51</v>
      </c>
      <c r="R102" s="60">
        <v>21</v>
      </c>
      <c r="S102" s="55">
        <v>5388</v>
      </c>
      <c r="T102" s="60">
        <v>14</v>
      </c>
      <c r="U102" s="60">
        <v>3</v>
      </c>
      <c r="V102" s="60">
        <v>1</v>
      </c>
      <c r="W102" s="60">
        <v>63</v>
      </c>
      <c r="X102" s="60">
        <v>0</v>
      </c>
      <c r="Y102" s="60">
        <v>0</v>
      </c>
      <c r="Z102" s="60">
        <v>80</v>
      </c>
      <c r="AA102" s="60">
        <v>0</v>
      </c>
      <c r="AB102" s="60">
        <v>4</v>
      </c>
      <c r="AC102" s="60">
        <v>5</v>
      </c>
      <c r="AD102" s="60">
        <v>138</v>
      </c>
      <c r="AE102" s="60">
        <v>25</v>
      </c>
      <c r="AF102" s="60">
        <v>7</v>
      </c>
      <c r="AG102" s="60">
        <v>0</v>
      </c>
      <c r="AH102" s="60">
        <v>30</v>
      </c>
      <c r="AI102" s="60">
        <v>0</v>
      </c>
      <c r="AJ102" s="60">
        <v>0</v>
      </c>
      <c r="AK102" s="60">
        <v>65</v>
      </c>
      <c r="AL102" s="60">
        <v>0</v>
      </c>
      <c r="AM102" s="60">
        <v>7</v>
      </c>
      <c r="AN102" s="60">
        <v>0</v>
      </c>
      <c r="AO102" s="60">
        <v>0</v>
      </c>
      <c r="AP102" s="60">
        <v>0</v>
      </c>
      <c r="AQ102" s="60">
        <v>1</v>
      </c>
      <c r="AR102" s="60">
        <v>2</v>
      </c>
      <c r="AS102" s="60">
        <v>0</v>
      </c>
      <c r="AT102" s="60">
        <v>0</v>
      </c>
      <c r="AU102" s="60">
        <v>0</v>
      </c>
      <c r="AV102" s="60">
        <v>1</v>
      </c>
      <c r="AW102" s="60">
        <v>0</v>
      </c>
      <c r="AX102" s="60">
        <v>0</v>
      </c>
      <c r="AY102" s="60">
        <v>4</v>
      </c>
      <c r="AZ102" s="60">
        <v>0</v>
      </c>
      <c r="BA102" s="60">
        <v>1</v>
      </c>
      <c r="BB102" s="60">
        <v>2</v>
      </c>
      <c r="BC102" s="60">
        <v>0</v>
      </c>
      <c r="BD102" s="60">
        <v>1</v>
      </c>
      <c r="BE102" s="60">
        <v>0</v>
      </c>
      <c r="BF102" s="60">
        <v>0</v>
      </c>
      <c r="BG102" s="60">
        <v>0</v>
      </c>
      <c r="BH102" s="60">
        <v>0</v>
      </c>
      <c r="BI102" s="60">
        <v>0</v>
      </c>
      <c r="BJ102" s="60">
        <v>0</v>
      </c>
      <c r="BK102" s="60">
        <v>0</v>
      </c>
      <c r="BL102" s="60">
        <v>0</v>
      </c>
      <c r="BM102" s="60">
        <v>0</v>
      </c>
      <c r="BN102" s="60">
        <v>0</v>
      </c>
      <c r="BO102" s="60">
        <v>3</v>
      </c>
      <c r="BP102" s="60">
        <v>0</v>
      </c>
      <c r="BQ102" s="60">
        <v>2</v>
      </c>
      <c r="BR102" s="60">
        <v>0</v>
      </c>
      <c r="BS102" s="60">
        <v>1</v>
      </c>
      <c r="BT102" s="60">
        <v>0</v>
      </c>
      <c r="BU102" s="60">
        <v>0</v>
      </c>
      <c r="BV102" s="60">
        <v>0</v>
      </c>
      <c r="BW102" s="60">
        <v>0</v>
      </c>
    </row>
    <row r="103" spans="1:75" x14ac:dyDescent="0.25">
      <c r="A103" s="53" t="str">
        <f t="shared" si="1"/>
        <v xml:space="preserve">HALL </v>
      </c>
      <c r="B103" s="53" t="str" cm="1">
        <f t="array" ref="B103:C103">_xlfn.TEXTSPLIT(D103,"County")</f>
        <v xml:space="preserve">Hall </v>
      </c>
      <c r="C103" s="53" t="str">
        <v>, Texas</v>
      </c>
      <c r="D103" s="54" t="s">
        <v>2536</v>
      </c>
      <c r="E103" s="55">
        <v>2825</v>
      </c>
      <c r="F103" s="55">
        <v>2497</v>
      </c>
      <c r="G103" s="55">
        <v>1896</v>
      </c>
      <c r="H103" s="60">
        <v>204</v>
      </c>
      <c r="I103" s="60">
        <v>14</v>
      </c>
      <c r="J103" s="60">
        <v>9</v>
      </c>
      <c r="K103" s="60">
        <v>0</v>
      </c>
      <c r="L103" s="60">
        <v>374</v>
      </c>
      <c r="M103" s="60">
        <v>328</v>
      </c>
      <c r="N103" s="60">
        <v>297</v>
      </c>
      <c r="O103" s="60">
        <v>15</v>
      </c>
      <c r="P103" s="60">
        <v>44</v>
      </c>
      <c r="Q103" s="60">
        <v>2</v>
      </c>
      <c r="R103" s="60">
        <v>0</v>
      </c>
      <c r="S103" s="60">
        <v>231</v>
      </c>
      <c r="T103" s="60">
        <v>0</v>
      </c>
      <c r="U103" s="60">
        <v>0</v>
      </c>
      <c r="V103" s="60">
        <v>0</v>
      </c>
      <c r="W103" s="60">
        <v>0</v>
      </c>
      <c r="X103" s="60">
        <v>1</v>
      </c>
      <c r="Y103" s="60">
        <v>0</v>
      </c>
      <c r="Z103" s="60">
        <v>3</v>
      </c>
      <c r="AA103" s="60">
        <v>1</v>
      </c>
      <c r="AB103" s="60">
        <v>0</v>
      </c>
      <c r="AC103" s="60">
        <v>0</v>
      </c>
      <c r="AD103" s="60">
        <v>14</v>
      </c>
      <c r="AE103" s="60">
        <v>0</v>
      </c>
      <c r="AF103" s="60">
        <v>0</v>
      </c>
      <c r="AG103" s="60">
        <v>0</v>
      </c>
      <c r="AH103" s="60">
        <v>3</v>
      </c>
      <c r="AI103" s="60">
        <v>0</v>
      </c>
      <c r="AJ103" s="60">
        <v>0</v>
      </c>
      <c r="AK103" s="60">
        <v>1</v>
      </c>
      <c r="AL103" s="60">
        <v>2</v>
      </c>
      <c r="AM103" s="60">
        <v>7</v>
      </c>
      <c r="AN103" s="60">
        <v>0</v>
      </c>
      <c r="AO103" s="60">
        <v>0</v>
      </c>
      <c r="AP103" s="60">
        <v>0</v>
      </c>
      <c r="AQ103" s="60">
        <v>0</v>
      </c>
      <c r="AR103" s="60">
        <v>0</v>
      </c>
      <c r="AS103" s="60">
        <v>0</v>
      </c>
      <c r="AT103" s="60">
        <v>0</v>
      </c>
      <c r="AU103" s="60">
        <v>0</v>
      </c>
      <c r="AV103" s="60">
        <v>0</v>
      </c>
      <c r="AW103" s="60">
        <v>0</v>
      </c>
      <c r="AX103" s="60">
        <v>1</v>
      </c>
      <c r="AY103" s="60">
        <v>15</v>
      </c>
      <c r="AZ103" s="60">
        <v>1</v>
      </c>
      <c r="BA103" s="60">
        <v>0</v>
      </c>
      <c r="BB103" s="60">
        <v>9</v>
      </c>
      <c r="BC103" s="60">
        <v>0</v>
      </c>
      <c r="BD103" s="60">
        <v>1</v>
      </c>
      <c r="BE103" s="60">
        <v>0</v>
      </c>
      <c r="BF103" s="60">
        <v>2</v>
      </c>
      <c r="BG103" s="60">
        <v>0</v>
      </c>
      <c r="BH103" s="60">
        <v>0</v>
      </c>
      <c r="BI103" s="60">
        <v>0</v>
      </c>
      <c r="BJ103" s="60">
        <v>1</v>
      </c>
      <c r="BK103" s="60">
        <v>1</v>
      </c>
      <c r="BL103" s="60">
        <v>0</v>
      </c>
      <c r="BM103" s="60">
        <v>0</v>
      </c>
      <c r="BN103" s="60">
        <v>0</v>
      </c>
      <c r="BO103" s="60">
        <v>1</v>
      </c>
      <c r="BP103" s="60">
        <v>0</v>
      </c>
      <c r="BQ103" s="60">
        <v>0</v>
      </c>
      <c r="BR103" s="60">
        <v>1</v>
      </c>
      <c r="BS103" s="60">
        <v>0</v>
      </c>
      <c r="BT103" s="60">
        <v>0</v>
      </c>
      <c r="BU103" s="60">
        <v>0</v>
      </c>
      <c r="BV103" s="60">
        <v>1</v>
      </c>
      <c r="BW103" s="60">
        <v>1</v>
      </c>
    </row>
    <row r="104" spans="1:75" x14ac:dyDescent="0.25">
      <c r="A104" s="53" t="str">
        <f t="shared" si="1"/>
        <v xml:space="preserve">HAMILTON </v>
      </c>
      <c r="B104" s="53" t="str" cm="1">
        <f t="array" ref="B104:C104">_xlfn.TEXTSPLIT(D104,"County")</f>
        <v xml:space="preserve">Hamilton </v>
      </c>
      <c r="C104" s="53" t="str">
        <v>, Texas</v>
      </c>
      <c r="D104" s="54" t="s">
        <v>2537</v>
      </c>
      <c r="E104" s="55">
        <v>8222</v>
      </c>
      <c r="F104" s="55">
        <v>7600</v>
      </c>
      <c r="G104" s="55">
        <v>7138</v>
      </c>
      <c r="H104" s="60">
        <v>32</v>
      </c>
      <c r="I104" s="60">
        <v>49</v>
      </c>
      <c r="J104" s="60">
        <v>38</v>
      </c>
      <c r="K104" s="60">
        <v>2</v>
      </c>
      <c r="L104" s="60">
        <v>341</v>
      </c>
      <c r="M104" s="60">
        <v>622</v>
      </c>
      <c r="N104" s="60">
        <v>592</v>
      </c>
      <c r="O104" s="60">
        <v>16</v>
      </c>
      <c r="P104" s="60">
        <v>164</v>
      </c>
      <c r="Q104" s="60">
        <v>2</v>
      </c>
      <c r="R104" s="60">
        <v>1</v>
      </c>
      <c r="S104" s="60">
        <v>393</v>
      </c>
      <c r="T104" s="60">
        <v>1</v>
      </c>
      <c r="U104" s="60">
        <v>5</v>
      </c>
      <c r="V104" s="60">
        <v>0</v>
      </c>
      <c r="W104" s="60">
        <v>3</v>
      </c>
      <c r="X104" s="60">
        <v>0</v>
      </c>
      <c r="Y104" s="60">
        <v>0</v>
      </c>
      <c r="Z104" s="60">
        <v>4</v>
      </c>
      <c r="AA104" s="60">
        <v>0</v>
      </c>
      <c r="AB104" s="60">
        <v>1</v>
      </c>
      <c r="AC104" s="60">
        <v>2</v>
      </c>
      <c r="AD104" s="60">
        <v>24</v>
      </c>
      <c r="AE104" s="60">
        <v>1</v>
      </c>
      <c r="AF104" s="60">
        <v>0</v>
      </c>
      <c r="AG104" s="60">
        <v>3</v>
      </c>
      <c r="AH104" s="60">
        <v>0</v>
      </c>
      <c r="AI104" s="60">
        <v>7</v>
      </c>
      <c r="AJ104" s="60">
        <v>0</v>
      </c>
      <c r="AK104" s="60">
        <v>3</v>
      </c>
      <c r="AL104" s="60">
        <v>4</v>
      </c>
      <c r="AM104" s="60">
        <v>0</v>
      </c>
      <c r="AN104" s="60">
        <v>0</v>
      </c>
      <c r="AO104" s="60">
        <v>0</v>
      </c>
      <c r="AP104" s="60">
        <v>0</v>
      </c>
      <c r="AQ104" s="60">
        <v>2</v>
      </c>
      <c r="AR104" s="60">
        <v>0</v>
      </c>
      <c r="AS104" s="60">
        <v>0</v>
      </c>
      <c r="AT104" s="60">
        <v>0</v>
      </c>
      <c r="AU104" s="60">
        <v>0</v>
      </c>
      <c r="AV104" s="60">
        <v>3</v>
      </c>
      <c r="AW104" s="60">
        <v>1</v>
      </c>
      <c r="AX104" s="60">
        <v>0</v>
      </c>
      <c r="AY104" s="60">
        <v>6</v>
      </c>
      <c r="AZ104" s="60">
        <v>0</v>
      </c>
      <c r="BA104" s="60">
        <v>0</v>
      </c>
      <c r="BB104" s="60">
        <v>3</v>
      </c>
      <c r="BC104" s="60">
        <v>2</v>
      </c>
      <c r="BD104" s="60">
        <v>0</v>
      </c>
      <c r="BE104" s="60">
        <v>0</v>
      </c>
      <c r="BF104" s="60">
        <v>1</v>
      </c>
      <c r="BG104" s="60">
        <v>0</v>
      </c>
      <c r="BH104" s="60">
        <v>0</v>
      </c>
      <c r="BI104" s="60">
        <v>0</v>
      </c>
      <c r="BJ104" s="60">
        <v>0</v>
      </c>
      <c r="BK104" s="60">
        <v>0</v>
      </c>
      <c r="BL104" s="60">
        <v>0</v>
      </c>
      <c r="BM104" s="60">
        <v>0</v>
      </c>
      <c r="BN104" s="60">
        <v>0</v>
      </c>
      <c r="BO104" s="60">
        <v>0</v>
      </c>
      <c r="BP104" s="60">
        <v>0</v>
      </c>
      <c r="BQ104" s="60">
        <v>0</v>
      </c>
      <c r="BR104" s="60">
        <v>0</v>
      </c>
      <c r="BS104" s="60">
        <v>0</v>
      </c>
      <c r="BT104" s="60">
        <v>0</v>
      </c>
      <c r="BU104" s="60">
        <v>0</v>
      </c>
      <c r="BV104" s="60">
        <v>0</v>
      </c>
      <c r="BW104" s="60">
        <v>0</v>
      </c>
    </row>
    <row r="105" spans="1:75" x14ac:dyDescent="0.25">
      <c r="A105" s="53" t="str">
        <f t="shared" si="1"/>
        <v xml:space="preserve">HANSFORD </v>
      </c>
      <c r="B105" s="53" t="str" cm="1">
        <f t="array" ref="B105:C105">_xlfn.TEXTSPLIT(D105,"County")</f>
        <v xml:space="preserve">Hansford </v>
      </c>
      <c r="C105" s="53" t="str">
        <v>, Texas</v>
      </c>
      <c r="D105" s="54" t="s">
        <v>2538</v>
      </c>
      <c r="E105" s="55">
        <v>5285</v>
      </c>
      <c r="F105" s="55">
        <v>4581</v>
      </c>
      <c r="G105" s="55">
        <v>3248</v>
      </c>
      <c r="H105" s="60">
        <v>15</v>
      </c>
      <c r="I105" s="60">
        <v>33</v>
      </c>
      <c r="J105" s="60">
        <v>10</v>
      </c>
      <c r="K105" s="60">
        <v>3</v>
      </c>
      <c r="L105" s="55">
        <v>1272</v>
      </c>
      <c r="M105" s="60">
        <v>704</v>
      </c>
      <c r="N105" s="60">
        <v>684</v>
      </c>
      <c r="O105" s="60">
        <v>18</v>
      </c>
      <c r="P105" s="60">
        <v>36</v>
      </c>
      <c r="Q105" s="60">
        <v>0</v>
      </c>
      <c r="R105" s="60">
        <v>1</v>
      </c>
      <c r="S105" s="60">
        <v>587</v>
      </c>
      <c r="T105" s="60">
        <v>1</v>
      </c>
      <c r="U105" s="60">
        <v>0</v>
      </c>
      <c r="V105" s="60">
        <v>0</v>
      </c>
      <c r="W105" s="60">
        <v>1</v>
      </c>
      <c r="X105" s="60">
        <v>0</v>
      </c>
      <c r="Y105" s="60">
        <v>0</v>
      </c>
      <c r="Z105" s="60">
        <v>36</v>
      </c>
      <c r="AA105" s="60">
        <v>0</v>
      </c>
      <c r="AB105" s="60">
        <v>3</v>
      </c>
      <c r="AC105" s="60">
        <v>1</v>
      </c>
      <c r="AD105" s="60">
        <v>18</v>
      </c>
      <c r="AE105" s="60">
        <v>0</v>
      </c>
      <c r="AF105" s="60">
        <v>0</v>
      </c>
      <c r="AG105" s="60">
        <v>0</v>
      </c>
      <c r="AH105" s="60">
        <v>7</v>
      </c>
      <c r="AI105" s="60">
        <v>0</v>
      </c>
      <c r="AJ105" s="60">
        <v>0</v>
      </c>
      <c r="AK105" s="60">
        <v>7</v>
      </c>
      <c r="AL105" s="60">
        <v>0</v>
      </c>
      <c r="AM105" s="60">
        <v>0</v>
      </c>
      <c r="AN105" s="60">
        <v>4</v>
      </c>
      <c r="AO105" s="60">
        <v>0</v>
      </c>
      <c r="AP105" s="60">
        <v>0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60">
        <v>0</v>
      </c>
      <c r="AY105" s="60">
        <v>2</v>
      </c>
      <c r="AZ105" s="60">
        <v>0</v>
      </c>
      <c r="BA105" s="60">
        <v>0</v>
      </c>
      <c r="BB105" s="60">
        <v>0</v>
      </c>
      <c r="BC105" s="60">
        <v>0</v>
      </c>
      <c r="BD105" s="60">
        <v>1</v>
      </c>
      <c r="BE105" s="60">
        <v>0</v>
      </c>
      <c r="BF105" s="60">
        <v>0</v>
      </c>
      <c r="BG105" s="60">
        <v>1</v>
      </c>
      <c r="BH105" s="60">
        <v>0</v>
      </c>
      <c r="BI105" s="60">
        <v>0</v>
      </c>
      <c r="BJ105" s="60">
        <v>0</v>
      </c>
      <c r="BK105" s="60">
        <v>0</v>
      </c>
      <c r="BL105" s="60">
        <v>0</v>
      </c>
      <c r="BM105" s="60">
        <v>0</v>
      </c>
      <c r="BN105" s="60">
        <v>0</v>
      </c>
      <c r="BO105" s="60">
        <v>0</v>
      </c>
      <c r="BP105" s="60">
        <v>0</v>
      </c>
      <c r="BQ105" s="60">
        <v>0</v>
      </c>
      <c r="BR105" s="60">
        <v>0</v>
      </c>
      <c r="BS105" s="60">
        <v>0</v>
      </c>
      <c r="BT105" s="60">
        <v>0</v>
      </c>
      <c r="BU105" s="60">
        <v>0</v>
      </c>
      <c r="BV105" s="60">
        <v>0</v>
      </c>
      <c r="BW105" s="60">
        <v>0</v>
      </c>
    </row>
    <row r="106" spans="1:75" x14ac:dyDescent="0.25">
      <c r="A106" s="53" t="str">
        <f t="shared" si="1"/>
        <v xml:space="preserve">HARDEMAN </v>
      </c>
      <c r="B106" s="53" t="str" cm="1">
        <f t="array" ref="B106:C106">_xlfn.TEXTSPLIT(D106,"County")</f>
        <v xml:space="preserve">Hardeman </v>
      </c>
      <c r="C106" s="53" t="str">
        <v>, Texas</v>
      </c>
      <c r="D106" s="54" t="s">
        <v>2539</v>
      </c>
      <c r="E106" s="55">
        <v>3549</v>
      </c>
      <c r="F106" s="55">
        <v>3246</v>
      </c>
      <c r="G106" s="55">
        <v>2748</v>
      </c>
      <c r="H106" s="60">
        <v>143</v>
      </c>
      <c r="I106" s="60">
        <v>18</v>
      </c>
      <c r="J106" s="60">
        <v>18</v>
      </c>
      <c r="K106" s="60">
        <v>6</v>
      </c>
      <c r="L106" s="60">
        <v>313</v>
      </c>
      <c r="M106" s="60">
        <v>303</v>
      </c>
      <c r="N106" s="60">
        <v>279</v>
      </c>
      <c r="O106" s="60">
        <v>33</v>
      </c>
      <c r="P106" s="60">
        <v>66</v>
      </c>
      <c r="Q106" s="60">
        <v>2</v>
      </c>
      <c r="R106" s="60">
        <v>0</v>
      </c>
      <c r="S106" s="60">
        <v>163</v>
      </c>
      <c r="T106" s="60">
        <v>1</v>
      </c>
      <c r="U106" s="60">
        <v>0</v>
      </c>
      <c r="V106" s="60">
        <v>1</v>
      </c>
      <c r="W106" s="60">
        <v>3</v>
      </c>
      <c r="X106" s="60">
        <v>0</v>
      </c>
      <c r="Y106" s="60">
        <v>2</v>
      </c>
      <c r="Z106" s="60">
        <v>7</v>
      </c>
      <c r="AA106" s="60">
        <v>1</v>
      </c>
      <c r="AB106" s="60">
        <v>0</v>
      </c>
      <c r="AC106" s="60">
        <v>0</v>
      </c>
      <c r="AD106" s="60">
        <v>22</v>
      </c>
      <c r="AE106" s="60">
        <v>4</v>
      </c>
      <c r="AF106" s="60">
        <v>3</v>
      </c>
      <c r="AG106" s="60">
        <v>1</v>
      </c>
      <c r="AH106" s="60">
        <v>3</v>
      </c>
      <c r="AI106" s="60">
        <v>1</v>
      </c>
      <c r="AJ106" s="60">
        <v>0</v>
      </c>
      <c r="AK106" s="60">
        <v>2</v>
      </c>
      <c r="AL106" s="60">
        <v>0</v>
      </c>
      <c r="AM106" s="60">
        <v>4</v>
      </c>
      <c r="AN106" s="60">
        <v>2</v>
      </c>
      <c r="AO106" s="60">
        <v>0</v>
      </c>
      <c r="AP106" s="60">
        <v>0</v>
      </c>
      <c r="AQ106" s="60">
        <v>0</v>
      </c>
      <c r="AR106" s="60">
        <v>0</v>
      </c>
      <c r="AS106" s="60">
        <v>0</v>
      </c>
      <c r="AT106" s="60">
        <v>2</v>
      </c>
      <c r="AU106" s="60">
        <v>0</v>
      </c>
      <c r="AV106" s="60">
        <v>0</v>
      </c>
      <c r="AW106" s="60">
        <v>0</v>
      </c>
      <c r="AX106" s="60">
        <v>0</v>
      </c>
      <c r="AY106" s="60">
        <v>2</v>
      </c>
      <c r="AZ106" s="60">
        <v>0</v>
      </c>
      <c r="BA106" s="60">
        <v>0</v>
      </c>
      <c r="BB106" s="60">
        <v>0</v>
      </c>
      <c r="BC106" s="60">
        <v>0</v>
      </c>
      <c r="BD106" s="60">
        <v>0</v>
      </c>
      <c r="BE106" s="60">
        <v>1</v>
      </c>
      <c r="BF106" s="60">
        <v>0</v>
      </c>
      <c r="BG106" s="60">
        <v>0</v>
      </c>
      <c r="BH106" s="60">
        <v>0</v>
      </c>
      <c r="BI106" s="60">
        <v>1</v>
      </c>
      <c r="BJ106" s="60">
        <v>0</v>
      </c>
      <c r="BK106" s="60">
        <v>0</v>
      </c>
      <c r="BL106" s="60">
        <v>0</v>
      </c>
      <c r="BM106" s="60">
        <v>0</v>
      </c>
      <c r="BN106" s="60">
        <v>0</v>
      </c>
      <c r="BO106" s="60">
        <v>0</v>
      </c>
      <c r="BP106" s="60">
        <v>0</v>
      </c>
      <c r="BQ106" s="60">
        <v>0</v>
      </c>
      <c r="BR106" s="60">
        <v>0</v>
      </c>
      <c r="BS106" s="60">
        <v>0</v>
      </c>
      <c r="BT106" s="60">
        <v>0</v>
      </c>
      <c r="BU106" s="60">
        <v>0</v>
      </c>
      <c r="BV106" s="60">
        <v>0</v>
      </c>
      <c r="BW106" s="60">
        <v>0</v>
      </c>
    </row>
    <row r="107" spans="1:75" x14ac:dyDescent="0.25">
      <c r="A107" s="53" t="str">
        <f t="shared" si="1"/>
        <v xml:space="preserve">HARDIN </v>
      </c>
      <c r="B107" s="53" t="str" cm="1">
        <f t="array" ref="B107:C107">_xlfn.TEXTSPLIT(D107,"County")</f>
        <v xml:space="preserve">Hardin </v>
      </c>
      <c r="C107" s="53" t="str">
        <v>, Texas</v>
      </c>
      <c r="D107" s="54" t="s">
        <v>2540</v>
      </c>
      <c r="E107" s="55">
        <v>56231</v>
      </c>
      <c r="F107" s="55">
        <v>52815</v>
      </c>
      <c r="G107" s="55">
        <v>48005</v>
      </c>
      <c r="H107" s="55">
        <v>3072</v>
      </c>
      <c r="I107" s="60">
        <v>259</v>
      </c>
      <c r="J107" s="60">
        <v>411</v>
      </c>
      <c r="K107" s="60">
        <v>35</v>
      </c>
      <c r="L107" s="55">
        <v>1033</v>
      </c>
      <c r="M107" s="55">
        <v>3416</v>
      </c>
      <c r="N107" s="55">
        <v>3317</v>
      </c>
      <c r="O107" s="60">
        <v>402</v>
      </c>
      <c r="P107" s="55">
        <v>1044</v>
      </c>
      <c r="Q107" s="60">
        <v>152</v>
      </c>
      <c r="R107" s="60">
        <v>26</v>
      </c>
      <c r="S107" s="55">
        <v>1643</v>
      </c>
      <c r="T107" s="60">
        <v>13</v>
      </c>
      <c r="U107" s="60">
        <v>3</v>
      </c>
      <c r="V107" s="60">
        <v>1</v>
      </c>
      <c r="W107" s="60">
        <v>15</v>
      </c>
      <c r="X107" s="60">
        <v>0</v>
      </c>
      <c r="Y107" s="60">
        <v>3</v>
      </c>
      <c r="Z107" s="60">
        <v>8</v>
      </c>
      <c r="AA107" s="60">
        <v>0</v>
      </c>
      <c r="AB107" s="60">
        <v>4</v>
      </c>
      <c r="AC107" s="60">
        <v>3</v>
      </c>
      <c r="AD107" s="60">
        <v>86</v>
      </c>
      <c r="AE107" s="60">
        <v>23</v>
      </c>
      <c r="AF107" s="60">
        <v>12</v>
      </c>
      <c r="AG107" s="60">
        <v>0</v>
      </c>
      <c r="AH107" s="60">
        <v>5</v>
      </c>
      <c r="AI107" s="60">
        <v>8</v>
      </c>
      <c r="AJ107" s="60">
        <v>0</v>
      </c>
      <c r="AK107" s="60">
        <v>28</v>
      </c>
      <c r="AL107" s="60">
        <v>3</v>
      </c>
      <c r="AM107" s="60">
        <v>0</v>
      </c>
      <c r="AN107" s="60">
        <v>0</v>
      </c>
      <c r="AO107" s="60">
        <v>0</v>
      </c>
      <c r="AP107" s="60">
        <v>0</v>
      </c>
      <c r="AQ107" s="60">
        <v>0</v>
      </c>
      <c r="AR107" s="60">
        <v>0</v>
      </c>
      <c r="AS107" s="60">
        <v>4</v>
      </c>
      <c r="AT107" s="60">
        <v>2</v>
      </c>
      <c r="AU107" s="60">
        <v>0</v>
      </c>
      <c r="AV107" s="60">
        <v>0</v>
      </c>
      <c r="AW107" s="60">
        <v>0</v>
      </c>
      <c r="AX107" s="60">
        <v>1</v>
      </c>
      <c r="AY107" s="60">
        <v>11</v>
      </c>
      <c r="AZ107" s="60">
        <v>2</v>
      </c>
      <c r="BA107" s="60">
        <v>0</v>
      </c>
      <c r="BB107" s="60">
        <v>3</v>
      </c>
      <c r="BC107" s="60">
        <v>0</v>
      </c>
      <c r="BD107" s="60">
        <v>0</v>
      </c>
      <c r="BE107" s="60">
        <v>0</v>
      </c>
      <c r="BF107" s="60">
        <v>3</v>
      </c>
      <c r="BG107" s="60">
        <v>0</v>
      </c>
      <c r="BH107" s="60">
        <v>0</v>
      </c>
      <c r="BI107" s="60">
        <v>3</v>
      </c>
      <c r="BJ107" s="60">
        <v>0</v>
      </c>
      <c r="BK107" s="60">
        <v>0</v>
      </c>
      <c r="BL107" s="60">
        <v>0</v>
      </c>
      <c r="BM107" s="60">
        <v>0</v>
      </c>
      <c r="BN107" s="60">
        <v>0</v>
      </c>
      <c r="BO107" s="60">
        <v>2</v>
      </c>
      <c r="BP107" s="60">
        <v>2</v>
      </c>
      <c r="BQ107" s="60">
        <v>0</v>
      </c>
      <c r="BR107" s="60">
        <v>0</v>
      </c>
      <c r="BS107" s="60">
        <v>0</v>
      </c>
      <c r="BT107" s="60">
        <v>0</v>
      </c>
      <c r="BU107" s="60">
        <v>0</v>
      </c>
      <c r="BV107" s="60">
        <v>0</v>
      </c>
      <c r="BW107" s="60">
        <v>0</v>
      </c>
    </row>
    <row r="108" spans="1:75" x14ac:dyDescent="0.25">
      <c r="A108" s="53" t="str">
        <f t="shared" si="1"/>
        <v xml:space="preserve">HARRIS </v>
      </c>
      <c r="B108" s="53" t="str" cm="1">
        <f t="array" ref="B108:C108">_xlfn.TEXTSPLIT(D108,"County")</f>
        <v xml:space="preserve">Harris </v>
      </c>
      <c r="C108" s="53" t="str">
        <v>, Texas</v>
      </c>
      <c r="D108" s="54" t="s">
        <v>2541</v>
      </c>
      <c r="E108" s="55">
        <v>4731145</v>
      </c>
      <c r="F108" s="55">
        <v>3930990</v>
      </c>
      <c r="G108" s="55">
        <v>1720356</v>
      </c>
      <c r="H108" s="55">
        <v>907063</v>
      </c>
      <c r="I108" s="55">
        <v>55011</v>
      </c>
      <c r="J108" s="55">
        <v>349268</v>
      </c>
      <c r="K108" s="55">
        <v>4141</v>
      </c>
      <c r="L108" s="55">
        <v>895151</v>
      </c>
      <c r="M108" s="55">
        <v>800155</v>
      </c>
      <c r="N108" s="55">
        <v>772000</v>
      </c>
      <c r="O108" s="55">
        <v>30616</v>
      </c>
      <c r="P108" s="55">
        <v>32574</v>
      </c>
      <c r="Q108" s="55">
        <v>27642</v>
      </c>
      <c r="R108" s="55">
        <v>1176</v>
      </c>
      <c r="S108" s="55">
        <v>628554</v>
      </c>
      <c r="T108" s="55">
        <v>5543</v>
      </c>
      <c r="U108" s="55">
        <v>3704</v>
      </c>
      <c r="V108" s="60">
        <v>913</v>
      </c>
      <c r="W108" s="55">
        <v>20537</v>
      </c>
      <c r="X108" s="60">
        <v>619</v>
      </c>
      <c r="Y108" s="60">
        <v>99</v>
      </c>
      <c r="Z108" s="55">
        <v>14964</v>
      </c>
      <c r="AA108" s="55">
        <v>1231</v>
      </c>
      <c r="AB108" s="55">
        <v>3060</v>
      </c>
      <c r="AC108" s="60">
        <v>768</v>
      </c>
      <c r="AD108" s="55">
        <v>25447</v>
      </c>
      <c r="AE108" s="55">
        <v>3856</v>
      </c>
      <c r="AF108" s="55">
        <v>1280</v>
      </c>
      <c r="AG108" s="60">
        <v>127</v>
      </c>
      <c r="AH108" s="55">
        <v>4547</v>
      </c>
      <c r="AI108" s="60">
        <v>775</v>
      </c>
      <c r="AJ108" s="60">
        <v>104</v>
      </c>
      <c r="AK108" s="55">
        <v>10472</v>
      </c>
      <c r="AL108" s="60">
        <v>709</v>
      </c>
      <c r="AM108" s="55">
        <v>2259</v>
      </c>
      <c r="AN108" s="60">
        <v>191</v>
      </c>
      <c r="AO108" s="60">
        <v>143</v>
      </c>
      <c r="AP108" s="60">
        <v>23</v>
      </c>
      <c r="AQ108" s="60">
        <v>466</v>
      </c>
      <c r="AR108" s="60">
        <v>96</v>
      </c>
      <c r="AS108" s="60">
        <v>188</v>
      </c>
      <c r="AT108" s="60">
        <v>46</v>
      </c>
      <c r="AU108" s="60">
        <v>15</v>
      </c>
      <c r="AV108" s="60">
        <v>54</v>
      </c>
      <c r="AW108" s="60">
        <v>13</v>
      </c>
      <c r="AX108" s="60">
        <v>83</v>
      </c>
      <c r="AY108" s="55">
        <v>2429</v>
      </c>
      <c r="AZ108" s="60">
        <v>426</v>
      </c>
      <c r="BA108" s="60">
        <v>30</v>
      </c>
      <c r="BB108" s="55">
        <v>1326</v>
      </c>
      <c r="BC108" s="60">
        <v>70</v>
      </c>
      <c r="BD108" s="60">
        <v>167</v>
      </c>
      <c r="BE108" s="60">
        <v>7</v>
      </c>
      <c r="BF108" s="60">
        <v>44</v>
      </c>
      <c r="BG108" s="60">
        <v>228</v>
      </c>
      <c r="BH108" s="60">
        <v>12</v>
      </c>
      <c r="BI108" s="60">
        <v>79</v>
      </c>
      <c r="BJ108" s="60">
        <v>12</v>
      </c>
      <c r="BK108" s="60">
        <v>14</v>
      </c>
      <c r="BL108" s="60">
        <v>0</v>
      </c>
      <c r="BM108" s="60">
        <v>14</v>
      </c>
      <c r="BN108" s="60">
        <v>0</v>
      </c>
      <c r="BO108" s="60">
        <v>263</v>
      </c>
      <c r="BP108" s="60">
        <v>66</v>
      </c>
      <c r="BQ108" s="60">
        <v>157</v>
      </c>
      <c r="BR108" s="60">
        <v>24</v>
      </c>
      <c r="BS108" s="60">
        <v>6</v>
      </c>
      <c r="BT108" s="60">
        <v>9</v>
      </c>
      <c r="BU108" s="60">
        <v>1</v>
      </c>
      <c r="BV108" s="60">
        <v>16</v>
      </c>
      <c r="BW108" s="60">
        <v>16</v>
      </c>
    </row>
    <row r="109" spans="1:75" x14ac:dyDescent="0.25">
      <c r="A109" s="53" t="str">
        <f t="shared" si="1"/>
        <v xml:space="preserve">HARRISON </v>
      </c>
      <c r="B109" s="53" t="str" cm="1">
        <f t="array" ref="B109:C109">_xlfn.TEXTSPLIT(D109,"County")</f>
        <v xml:space="preserve">Harrison </v>
      </c>
      <c r="C109" s="53" t="str">
        <v>, Texas</v>
      </c>
      <c r="D109" s="54" t="s">
        <v>2542</v>
      </c>
      <c r="E109" s="55">
        <v>68839</v>
      </c>
      <c r="F109" s="55">
        <v>63843</v>
      </c>
      <c r="G109" s="55">
        <v>43925</v>
      </c>
      <c r="H109" s="55">
        <v>13582</v>
      </c>
      <c r="I109" s="60">
        <v>715</v>
      </c>
      <c r="J109" s="60">
        <v>491</v>
      </c>
      <c r="K109" s="60">
        <v>41</v>
      </c>
      <c r="L109" s="55">
        <v>5089</v>
      </c>
      <c r="M109" s="55">
        <v>4996</v>
      </c>
      <c r="N109" s="55">
        <v>4759</v>
      </c>
      <c r="O109" s="60">
        <v>685</v>
      </c>
      <c r="P109" s="55">
        <v>1103</v>
      </c>
      <c r="Q109" s="60">
        <v>141</v>
      </c>
      <c r="R109" s="60">
        <v>21</v>
      </c>
      <c r="S109" s="55">
        <v>2538</v>
      </c>
      <c r="T109" s="60">
        <v>57</v>
      </c>
      <c r="U109" s="60">
        <v>28</v>
      </c>
      <c r="V109" s="60">
        <v>1</v>
      </c>
      <c r="W109" s="60">
        <v>83</v>
      </c>
      <c r="X109" s="60">
        <v>0</v>
      </c>
      <c r="Y109" s="60">
        <v>1</v>
      </c>
      <c r="Z109" s="60">
        <v>89</v>
      </c>
      <c r="AA109" s="60">
        <v>4</v>
      </c>
      <c r="AB109" s="60">
        <v>3</v>
      </c>
      <c r="AC109" s="60">
        <v>5</v>
      </c>
      <c r="AD109" s="60">
        <v>221</v>
      </c>
      <c r="AE109" s="60">
        <v>63</v>
      </c>
      <c r="AF109" s="60">
        <v>0</v>
      </c>
      <c r="AG109" s="60">
        <v>0</v>
      </c>
      <c r="AH109" s="60">
        <v>25</v>
      </c>
      <c r="AI109" s="60">
        <v>14</v>
      </c>
      <c r="AJ109" s="60">
        <v>9</v>
      </c>
      <c r="AK109" s="60">
        <v>80</v>
      </c>
      <c r="AL109" s="60">
        <v>13</v>
      </c>
      <c r="AM109" s="60">
        <v>4</v>
      </c>
      <c r="AN109" s="60">
        <v>0</v>
      </c>
      <c r="AO109" s="60">
        <v>0</v>
      </c>
      <c r="AP109" s="60">
        <v>0</v>
      </c>
      <c r="AQ109" s="60">
        <v>7</v>
      </c>
      <c r="AR109" s="60">
        <v>5</v>
      </c>
      <c r="AS109" s="60">
        <v>1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14</v>
      </c>
      <c r="AZ109" s="60">
        <v>12</v>
      </c>
      <c r="BA109" s="60">
        <v>0</v>
      </c>
      <c r="BB109" s="60">
        <v>2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2</v>
      </c>
      <c r="BP109" s="60">
        <v>2</v>
      </c>
      <c r="BQ109" s="60">
        <v>0</v>
      </c>
      <c r="BR109" s="60">
        <v>0</v>
      </c>
      <c r="BS109" s="60">
        <v>0</v>
      </c>
      <c r="BT109" s="60">
        <v>0</v>
      </c>
      <c r="BU109" s="60">
        <v>0</v>
      </c>
      <c r="BV109" s="60">
        <v>0</v>
      </c>
      <c r="BW109" s="60">
        <v>0</v>
      </c>
    </row>
    <row r="110" spans="1:75" x14ac:dyDescent="0.25">
      <c r="A110" s="53" t="str">
        <f t="shared" si="1"/>
        <v xml:space="preserve">HARTLEY </v>
      </c>
      <c r="B110" s="53" t="str" cm="1">
        <f t="array" ref="B110:C110">_xlfn.TEXTSPLIT(D110,"County")</f>
        <v xml:space="preserve">Hartley </v>
      </c>
      <c r="C110" s="53" t="str">
        <v>, Texas</v>
      </c>
      <c r="D110" s="54" t="s">
        <v>2543</v>
      </c>
      <c r="E110" s="55">
        <v>5382</v>
      </c>
      <c r="F110" s="55">
        <v>4840</v>
      </c>
      <c r="G110" s="55">
        <v>3746</v>
      </c>
      <c r="H110" s="60">
        <v>197</v>
      </c>
      <c r="I110" s="60">
        <v>30</v>
      </c>
      <c r="J110" s="60">
        <v>24</v>
      </c>
      <c r="K110" s="60">
        <v>5</v>
      </c>
      <c r="L110" s="60">
        <v>838</v>
      </c>
      <c r="M110" s="60">
        <v>542</v>
      </c>
      <c r="N110" s="60">
        <v>522</v>
      </c>
      <c r="O110" s="60">
        <v>32</v>
      </c>
      <c r="P110" s="60">
        <v>44</v>
      </c>
      <c r="Q110" s="60">
        <v>2</v>
      </c>
      <c r="R110" s="60">
        <v>5</v>
      </c>
      <c r="S110" s="60">
        <v>433</v>
      </c>
      <c r="T110" s="60">
        <v>5</v>
      </c>
      <c r="U110" s="60">
        <v>0</v>
      </c>
      <c r="V110" s="60">
        <v>0</v>
      </c>
      <c r="W110" s="60">
        <v>1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7</v>
      </c>
      <c r="AE110" s="60">
        <v>2</v>
      </c>
      <c r="AF110" s="60">
        <v>5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12</v>
      </c>
      <c r="AZ110" s="60">
        <v>5</v>
      </c>
      <c r="BA110" s="60">
        <v>0</v>
      </c>
      <c r="BB110" s="60">
        <v>1</v>
      </c>
      <c r="BC110" s="60">
        <v>0</v>
      </c>
      <c r="BD110" s="60">
        <v>0</v>
      </c>
      <c r="BE110" s="60">
        <v>1</v>
      </c>
      <c r="BF110" s="60">
        <v>1</v>
      </c>
      <c r="BG110" s="60">
        <v>0</v>
      </c>
      <c r="BH110" s="60">
        <v>3</v>
      </c>
      <c r="BI110" s="60">
        <v>1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1</v>
      </c>
      <c r="BP110" s="60">
        <v>0</v>
      </c>
      <c r="BQ110" s="60">
        <v>0</v>
      </c>
      <c r="BR110" s="60">
        <v>0</v>
      </c>
      <c r="BS110" s="60">
        <v>0</v>
      </c>
      <c r="BT110" s="60">
        <v>1</v>
      </c>
      <c r="BU110" s="60">
        <v>0</v>
      </c>
      <c r="BV110" s="60">
        <v>0</v>
      </c>
      <c r="BW110" s="60">
        <v>0</v>
      </c>
    </row>
    <row r="111" spans="1:75" x14ac:dyDescent="0.25">
      <c r="A111" s="53" t="str">
        <f t="shared" si="1"/>
        <v xml:space="preserve">HASKELL </v>
      </c>
      <c r="B111" s="53" t="str" cm="1">
        <f t="array" ref="B111:C111">_xlfn.TEXTSPLIT(D111,"County")</f>
        <v xml:space="preserve">Haskell </v>
      </c>
      <c r="C111" s="53" t="str">
        <v>, Texas</v>
      </c>
      <c r="D111" s="54" t="s">
        <v>2544</v>
      </c>
      <c r="E111" s="55">
        <v>5416</v>
      </c>
      <c r="F111" s="55">
        <v>4950</v>
      </c>
      <c r="G111" s="55">
        <v>4132</v>
      </c>
      <c r="H111" s="60">
        <v>205</v>
      </c>
      <c r="I111" s="60">
        <v>44</v>
      </c>
      <c r="J111" s="60">
        <v>28</v>
      </c>
      <c r="K111" s="60">
        <v>5</v>
      </c>
      <c r="L111" s="60">
        <v>536</v>
      </c>
      <c r="M111" s="60">
        <v>466</v>
      </c>
      <c r="N111" s="60">
        <v>455</v>
      </c>
      <c r="O111" s="60">
        <v>47</v>
      </c>
      <c r="P111" s="60">
        <v>90</v>
      </c>
      <c r="Q111" s="60">
        <v>9</v>
      </c>
      <c r="R111" s="60">
        <v>0</v>
      </c>
      <c r="S111" s="60">
        <v>291</v>
      </c>
      <c r="T111" s="60">
        <v>2</v>
      </c>
      <c r="U111" s="60">
        <v>0</v>
      </c>
      <c r="V111" s="60">
        <v>0</v>
      </c>
      <c r="W111" s="60">
        <v>8</v>
      </c>
      <c r="X111" s="60">
        <v>0</v>
      </c>
      <c r="Y111" s="60">
        <v>0</v>
      </c>
      <c r="Z111" s="60">
        <v>5</v>
      </c>
      <c r="AA111" s="60">
        <v>1</v>
      </c>
      <c r="AB111" s="60">
        <v>0</v>
      </c>
      <c r="AC111" s="60">
        <v>2</v>
      </c>
      <c r="AD111" s="60">
        <v>7</v>
      </c>
      <c r="AE111" s="60">
        <v>0</v>
      </c>
      <c r="AF111" s="60">
        <v>0</v>
      </c>
      <c r="AG111" s="60">
        <v>0</v>
      </c>
      <c r="AH111" s="60">
        <v>1</v>
      </c>
      <c r="AI111" s="60">
        <v>0</v>
      </c>
      <c r="AJ111" s="60">
        <v>0</v>
      </c>
      <c r="AK111" s="60">
        <v>0</v>
      </c>
      <c r="AL111" s="60">
        <v>0</v>
      </c>
      <c r="AM111" s="60">
        <v>1</v>
      </c>
      <c r="AN111" s="60">
        <v>2</v>
      </c>
      <c r="AO111" s="60">
        <v>0</v>
      </c>
      <c r="AP111" s="60">
        <v>0</v>
      </c>
      <c r="AQ111" s="60">
        <v>3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4</v>
      </c>
      <c r="AZ111" s="60">
        <v>2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2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  <c r="BS111" s="60">
        <v>0</v>
      </c>
      <c r="BT111" s="60">
        <v>0</v>
      </c>
      <c r="BU111" s="60">
        <v>0</v>
      </c>
      <c r="BV111" s="60">
        <v>0</v>
      </c>
      <c r="BW111" s="60">
        <v>0</v>
      </c>
    </row>
    <row r="112" spans="1:75" x14ac:dyDescent="0.25">
      <c r="A112" s="53" t="str">
        <f t="shared" si="1"/>
        <v xml:space="preserve">HAYS </v>
      </c>
      <c r="B112" s="53" t="str" cm="1">
        <f t="array" ref="B112:C112">_xlfn.TEXTSPLIT(D112,"County")</f>
        <v xml:space="preserve">Hays </v>
      </c>
      <c r="C112" s="53" t="str">
        <v>, Texas</v>
      </c>
      <c r="D112" s="54" t="s">
        <v>2545</v>
      </c>
      <c r="E112" s="55">
        <v>241067</v>
      </c>
      <c r="F112" s="55">
        <v>192699</v>
      </c>
      <c r="G112" s="55">
        <v>147092</v>
      </c>
      <c r="H112" s="55">
        <v>9881</v>
      </c>
      <c r="I112" s="55">
        <v>2175</v>
      </c>
      <c r="J112" s="55">
        <v>5091</v>
      </c>
      <c r="K112" s="60">
        <v>189</v>
      </c>
      <c r="L112" s="55">
        <v>28271</v>
      </c>
      <c r="M112" s="55">
        <v>48368</v>
      </c>
      <c r="N112" s="55">
        <v>46752</v>
      </c>
      <c r="O112" s="55">
        <v>1867</v>
      </c>
      <c r="P112" s="55">
        <v>3541</v>
      </c>
      <c r="Q112" s="55">
        <v>1996</v>
      </c>
      <c r="R112" s="60">
        <v>160</v>
      </c>
      <c r="S112" s="55">
        <v>35581</v>
      </c>
      <c r="T112" s="60">
        <v>123</v>
      </c>
      <c r="U112" s="60">
        <v>105</v>
      </c>
      <c r="V112" s="60">
        <v>10</v>
      </c>
      <c r="W112" s="60">
        <v>450</v>
      </c>
      <c r="X112" s="60">
        <v>35</v>
      </c>
      <c r="Y112" s="60">
        <v>2</v>
      </c>
      <c r="Z112" s="60">
        <v>307</v>
      </c>
      <c r="AA112" s="55">
        <v>2437</v>
      </c>
      <c r="AB112" s="60">
        <v>121</v>
      </c>
      <c r="AC112" s="60">
        <v>17</v>
      </c>
      <c r="AD112" s="55">
        <v>1499</v>
      </c>
      <c r="AE112" s="60">
        <v>193</v>
      </c>
      <c r="AF112" s="60">
        <v>75</v>
      </c>
      <c r="AG112" s="60">
        <v>2</v>
      </c>
      <c r="AH112" s="60">
        <v>239</v>
      </c>
      <c r="AI112" s="60">
        <v>103</v>
      </c>
      <c r="AJ112" s="60">
        <v>6</v>
      </c>
      <c r="AK112" s="60">
        <v>669</v>
      </c>
      <c r="AL112" s="60">
        <v>62</v>
      </c>
      <c r="AM112" s="60">
        <v>121</v>
      </c>
      <c r="AN112" s="60">
        <v>9</v>
      </c>
      <c r="AO112" s="60">
        <v>0</v>
      </c>
      <c r="AP112" s="60">
        <v>0</v>
      </c>
      <c r="AQ112" s="60">
        <v>2</v>
      </c>
      <c r="AR112" s="60">
        <v>11</v>
      </c>
      <c r="AS112" s="60">
        <v>0</v>
      </c>
      <c r="AT112" s="60">
        <v>4</v>
      </c>
      <c r="AU112" s="60">
        <v>0</v>
      </c>
      <c r="AV112" s="60">
        <v>0</v>
      </c>
      <c r="AW112" s="60">
        <v>0</v>
      </c>
      <c r="AX112" s="60">
        <v>3</v>
      </c>
      <c r="AY112" s="60">
        <v>106</v>
      </c>
      <c r="AZ112" s="60">
        <v>13</v>
      </c>
      <c r="BA112" s="60">
        <v>0</v>
      </c>
      <c r="BB112" s="60">
        <v>51</v>
      </c>
      <c r="BC112" s="60">
        <v>0</v>
      </c>
      <c r="BD112" s="60">
        <v>8</v>
      </c>
      <c r="BE112" s="60">
        <v>0</v>
      </c>
      <c r="BF112" s="60">
        <v>10</v>
      </c>
      <c r="BG112" s="60">
        <v>15</v>
      </c>
      <c r="BH112" s="60">
        <v>0</v>
      </c>
      <c r="BI112" s="60">
        <v>4</v>
      </c>
      <c r="BJ112" s="60">
        <v>4</v>
      </c>
      <c r="BK112" s="60">
        <v>1</v>
      </c>
      <c r="BL112" s="60">
        <v>0</v>
      </c>
      <c r="BM112" s="60">
        <v>0</v>
      </c>
      <c r="BN112" s="60">
        <v>0</v>
      </c>
      <c r="BO112" s="60">
        <v>11</v>
      </c>
      <c r="BP112" s="60">
        <v>3</v>
      </c>
      <c r="BQ112" s="60">
        <v>7</v>
      </c>
      <c r="BR112" s="60">
        <v>0</v>
      </c>
      <c r="BS112" s="60">
        <v>1</v>
      </c>
      <c r="BT112" s="60">
        <v>0</v>
      </c>
      <c r="BU112" s="60">
        <v>0</v>
      </c>
      <c r="BV112" s="60">
        <v>0</v>
      </c>
      <c r="BW112" s="60">
        <v>0</v>
      </c>
    </row>
    <row r="113" spans="1:75" x14ac:dyDescent="0.25">
      <c r="A113" s="53" t="str">
        <f t="shared" si="1"/>
        <v xml:space="preserve">HEMPHILL </v>
      </c>
      <c r="B113" s="53" t="str" cm="1">
        <f t="array" ref="B113:C113">_xlfn.TEXTSPLIT(D113,"County")</f>
        <v xml:space="preserve">Hemphill </v>
      </c>
      <c r="C113" s="53" t="str">
        <v>, Texas</v>
      </c>
      <c r="D113" s="54" t="s">
        <v>2546</v>
      </c>
      <c r="E113" s="55">
        <v>3382</v>
      </c>
      <c r="F113" s="55">
        <v>2916</v>
      </c>
      <c r="G113" s="55">
        <v>2372</v>
      </c>
      <c r="H113" s="60">
        <v>5</v>
      </c>
      <c r="I113" s="60">
        <v>29</v>
      </c>
      <c r="J113" s="60">
        <v>11</v>
      </c>
      <c r="K113" s="60">
        <v>0</v>
      </c>
      <c r="L113" s="60">
        <v>499</v>
      </c>
      <c r="M113" s="60">
        <v>466</v>
      </c>
      <c r="N113" s="60">
        <v>436</v>
      </c>
      <c r="O113" s="60">
        <v>2</v>
      </c>
      <c r="P113" s="60">
        <v>82</v>
      </c>
      <c r="Q113" s="60">
        <v>13</v>
      </c>
      <c r="R113" s="60">
        <v>1</v>
      </c>
      <c r="S113" s="60">
        <v>333</v>
      </c>
      <c r="T113" s="60">
        <v>4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1</v>
      </c>
      <c r="AC113" s="60">
        <v>0</v>
      </c>
      <c r="AD113" s="60">
        <v>21</v>
      </c>
      <c r="AE113" s="60">
        <v>3</v>
      </c>
      <c r="AF113" s="60">
        <v>4</v>
      </c>
      <c r="AG113" s="60">
        <v>3</v>
      </c>
      <c r="AH113" s="60">
        <v>3</v>
      </c>
      <c r="AI113" s="60">
        <v>1</v>
      </c>
      <c r="AJ113" s="60">
        <v>0</v>
      </c>
      <c r="AK113" s="60">
        <v>5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1</v>
      </c>
      <c r="AT113" s="60">
        <v>0</v>
      </c>
      <c r="AU113" s="60">
        <v>1</v>
      </c>
      <c r="AV113" s="60">
        <v>0</v>
      </c>
      <c r="AW113" s="60">
        <v>0</v>
      </c>
      <c r="AX113" s="60">
        <v>0</v>
      </c>
      <c r="AY113" s="60">
        <v>7</v>
      </c>
      <c r="AZ113" s="60">
        <v>0</v>
      </c>
      <c r="BA113" s="60">
        <v>2</v>
      </c>
      <c r="BB113" s="60">
        <v>0</v>
      </c>
      <c r="BC113" s="60">
        <v>0</v>
      </c>
      <c r="BD113" s="60">
        <v>0</v>
      </c>
      <c r="BE113" s="60">
        <v>0</v>
      </c>
      <c r="BF113" s="60">
        <v>2</v>
      </c>
      <c r="BG113" s="60">
        <v>2</v>
      </c>
      <c r="BH113" s="60">
        <v>0</v>
      </c>
      <c r="BI113" s="60">
        <v>1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1</v>
      </c>
      <c r="BP113" s="60">
        <v>0</v>
      </c>
      <c r="BQ113" s="60">
        <v>1</v>
      </c>
      <c r="BR113" s="60">
        <v>0</v>
      </c>
      <c r="BS113" s="60">
        <v>0</v>
      </c>
      <c r="BT113" s="60">
        <v>0</v>
      </c>
      <c r="BU113" s="60">
        <v>0</v>
      </c>
      <c r="BV113" s="60">
        <v>1</v>
      </c>
      <c r="BW113" s="60">
        <v>1</v>
      </c>
    </row>
    <row r="114" spans="1:75" x14ac:dyDescent="0.25">
      <c r="A114" s="53" t="str">
        <f t="shared" si="1"/>
        <v xml:space="preserve">HENDERSON </v>
      </c>
      <c r="B114" s="53" t="str" cm="1">
        <f t="array" ref="B114:C114">_xlfn.TEXTSPLIT(D114,"County")</f>
        <v xml:space="preserve">Henderson </v>
      </c>
      <c r="C114" s="53" t="str">
        <v>, Texas</v>
      </c>
      <c r="D114" s="54" t="s">
        <v>2547</v>
      </c>
      <c r="E114" s="55">
        <v>82150</v>
      </c>
      <c r="F114" s="55">
        <v>75317</v>
      </c>
      <c r="G114" s="55">
        <v>64501</v>
      </c>
      <c r="H114" s="55">
        <v>4790</v>
      </c>
      <c r="I114" s="60">
        <v>675</v>
      </c>
      <c r="J114" s="60">
        <v>526</v>
      </c>
      <c r="K114" s="60">
        <v>31</v>
      </c>
      <c r="L114" s="55">
        <v>4794</v>
      </c>
      <c r="M114" s="55">
        <v>6833</v>
      </c>
      <c r="N114" s="55">
        <v>6564</v>
      </c>
      <c r="O114" s="60">
        <v>635</v>
      </c>
      <c r="P114" s="55">
        <v>1736</v>
      </c>
      <c r="Q114" s="60">
        <v>186</v>
      </c>
      <c r="R114" s="60">
        <v>35</v>
      </c>
      <c r="S114" s="55">
        <v>3795</v>
      </c>
      <c r="T114" s="60">
        <v>27</v>
      </c>
      <c r="U114" s="60">
        <v>12</v>
      </c>
      <c r="V114" s="60">
        <v>2</v>
      </c>
      <c r="W114" s="60">
        <v>65</v>
      </c>
      <c r="X114" s="60">
        <v>2</v>
      </c>
      <c r="Y114" s="60">
        <v>4</v>
      </c>
      <c r="Z114" s="60">
        <v>48</v>
      </c>
      <c r="AA114" s="60">
        <v>10</v>
      </c>
      <c r="AB114" s="60">
        <v>7</v>
      </c>
      <c r="AC114" s="60">
        <v>0</v>
      </c>
      <c r="AD114" s="60">
        <v>232</v>
      </c>
      <c r="AE114" s="60">
        <v>84</v>
      </c>
      <c r="AF114" s="60">
        <v>2</v>
      </c>
      <c r="AG114" s="60">
        <v>0</v>
      </c>
      <c r="AH114" s="60">
        <v>35</v>
      </c>
      <c r="AI114" s="60">
        <v>8</v>
      </c>
      <c r="AJ114" s="60">
        <v>7</v>
      </c>
      <c r="AK114" s="60">
        <v>68</v>
      </c>
      <c r="AL114" s="60">
        <v>8</v>
      </c>
      <c r="AM114" s="60">
        <v>7</v>
      </c>
      <c r="AN114" s="60">
        <v>1</v>
      </c>
      <c r="AO114" s="60">
        <v>2</v>
      </c>
      <c r="AP114" s="60">
        <v>0</v>
      </c>
      <c r="AQ114" s="60">
        <v>0</v>
      </c>
      <c r="AR114" s="60">
        <v>8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2</v>
      </c>
      <c r="AY114" s="60">
        <v>32</v>
      </c>
      <c r="AZ114" s="60">
        <v>0</v>
      </c>
      <c r="BA114" s="60">
        <v>6</v>
      </c>
      <c r="BB114" s="60">
        <v>17</v>
      </c>
      <c r="BC114" s="60">
        <v>4</v>
      </c>
      <c r="BD114" s="60">
        <v>0</v>
      </c>
      <c r="BE114" s="60">
        <v>0</v>
      </c>
      <c r="BF114" s="60">
        <v>5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4</v>
      </c>
      <c r="BP114" s="60">
        <v>0</v>
      </c>
      <c r="BQ114" s="60">
        <v>4</v>
      </c>
      <c r="BR114" s="60">
        <v>0</v>
      </c>
      <c r="BS114" s="60">
        <v>0</v>
      </c>
      <c r="BT114" s="60">
        <v>0</v>
      </c>
      <c r="BU114" s="60">
        <v>0</v>
      </c>
      <c r="BV114" s="60">
        <v>1</v>
      </c>
      <c r="BW114" s="60">
        <v>1</v>
      </c>
    </row>
    <row r="115" spans="1:75" x14ac:dyDescent="0.25">
      <c r="A115" s="53" t="str">
        <f t="shared" si="1"/>
        <v xml:space="preserve">HIDALGO </v>
      </c>
      <c r="B115" s="53" t="str" cm="1">
        <f t="array" ref="B115:C115">_xlfn.TEXTSPLIT(D115,"County")</f>
        <v xml:space="preserve">Hidalgo </v>
      </c>
      <c r="C115" s="53" t="str">
        <v>, Texas</v>
      </c>
      <c r="D115" s="54" t="s">
        <v>2548</v>
      </c>
      <c r="E115" s="55">
        <v>870781</v>
      </c>
      <c r="F115" s="55">
        <v>517653</v>
      </c>
      <c r="G115" s="55">
        <v>300554</v>
      </c>
      <c r="H115" s="55">
        <v>4748</v>
      </c>
      <c r="I115" s="55">
        <v>6155</v>
      </c>
      <c r="J115" s="55">
        <v>9048</v>
      </c>
      <c r="K115" s="60">
        <v>175</v>
      </c>
      <c r="L115" s="55">
        <v>196973</v>
      </c>
      <c r="M115" s="55">
        <v>353128</v>
      </c>
      <c r="N115" s="55">
        <v>350230</v>
      </c>
      <c r="O115" s="60">
        <v>707</v>
      </c>
      <c r="P115" s="55">
        <v>2196</v>
      </c>
      <c r="Q115" s="60">
        <v>653</v>
      </c>
      <c r="R115" s="60">
        <v>30</v>
      </c>
      <c r="S115" s="55">
        <v>343283</v>
      </c>
      <c r="T115" s="60">
        <v>60</v>
      </c>
      <c r="U115" s="60">
        <v>37</v>
      </c>
      <c r="V115" s="60">
        <v>9</v>
      </c>
      <c r="W115" s="60">
        <v>794</v>
      </c>
      <c r="X115" s="60">
        <v>23</v>
      </c>
      <c r="Y115" s="60">
        <v>2</v>
      </c>
      <c r="Z115" s="55">
        <v>1909</v>
      </c>
      <c r="AA115" s="60">
        <v>44</v>
      </c>
      <c r="AB115" s="60">
        <v>398</v>
      </c>
      <c r="AC115" s="60">
        <v>85</v>
      </c>
      <c r="AD115" s="55">
        <v>2704</v>
      </c>
      <c r="AE115" s="60">
        <v>108</v>
      </c>
      <c r="AF115" s="60">
        <v>20</v>
      </c>
      <c r="AG115" s="60">
        <v>0</v>
      </c>
      <c r="AH115" s="60">
        <v>423</v>
      </c>
      <c r="AI115" s="60">
        <v>42</v>
      </c>
      <c r="AJ115" s="60">
        <v>4</v>
      </c>
      <c r="AK115" s="55">
        <v>1684</v>
      </c>
      <c r="AL115" s="60">
        <v>13</v>
      </c>
      <c r="AM115" s="60">
        <v>324</v>
      </c>
      <c r="AN115" s="60">
        <v>30</v>
      </c>
      <c r="AO115" s="60">
        <v>4</v>
      </c>
      <c r="AP115" s="60">
        <v>0</v>
      </c>
      <c r="AQ115" s="60">
        <v>39</v>
      </c>
      <c r="AR115" s="60">
        <v>0</v>
      </c>
      <c r="AS115" s="60">
        <v>0</v>
      </c>
      <c r="AT115" s="60">
        <v>2</v>
      </c>
      <c r="AU115" s="60">
        <v>0</v>
      </c>
      <c r="AV115" s="60">
        <v>10</v>
      </c>
      <c r="AW115" s="60">
        <v>0</v>
      </c>
      <c r="AX115" s="60">
        <v>1</v>
      </c>
      <c r="AY115" s="60">
        <v>176</v>
      </c>
      <c r="AZ115" s="60">
        <v>5</v>
      </c>
      <c r="BA115" s="60">
        <v>3</v>
      </c>
      <c r="BB115" s="60">
        <v>112</v>
      </c>
      <c r="BC115" s="60">
        <v>4</v>
      </c>
      <c r="BD115" s="60">
        <v>9</v>
      </c>
      <c r="BE115" s="60">
        <v>0</v>
      </c>
      <c r="BF115" s="60">
        <v>0</v>
      </c>
      <c r="BG115" s="60">
        <v>35</v>
      </c>
      <c r="BH115" s="60">
        <v>0</v>
      </c>
      <c r="BI115" s="60">
        <v>8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16</v>
      </c>
      <c r="BP115" s="60">
        <v>0</v>
      </c>
      <c r="BQ115" s="60">
        <v>16</v>
      </c>
      <c r="BR115" s="60">
        <v>0</v>
      </c>
      <c r="BS115" s="60">
        <v>0</v>
      </c>
      <c r="BT115" s="60">
        <v>0</v>
      </c>
      <c r="BU115" s="60">
        <v>0</v>
      </c>
      <c r="BV115" s="60">
        <v>2</v>
      </c>
      <c r="BW115" s="60">
        <v>2</v>
      </c>
    </row>
    <row r="116" spans="1:75" x14ac:dyDescent="0.25">
      <c r="A116" s="53" t="str">
        <f t="shared" si="1"/>
        <v xml:space="preserve">HILL </v>
      </c>
      <c r="B116" s="53" t="str" cm="1">
        <f t="array" ref="B116:C116">_xlfn.TEXTSPLIT(D116,"County")</f>
        <v xml:space="preserve">Hill </v>
      </c>
      <c r="C116" s="53" t="str">
        <v>, Texas</v>
      </c>
      <c r="D116" s="54" t="s">
        <v>2549</v>
      </c>
      <c r="E116" s="55">
        <v>35874</v>
      </c>
      <c r="F116" s="55">
        <v>32158</v>
      </c>
      <c r="G116" s="55">
        <v>26070</v>
      </c>
      <c r="H116" s="55">
        <v>2111</v>
      </c>
      <c r="I116" s="60">
        <v>368</v>
      </c>
      <c r="J116" s="60">
        <v>189</v>
      </c>
      <c r="K116" s="60">
        <v>20</v>
      </c>
      <c r="L116" s="55">
        <v>3400</v>
      </c>
      <c r="M116" s="55">
        <v>3716</v>
      </c>
      <c r="N116" s="55">
        <v>3590</v>
      </c>
      <c r="O116" s="60">
        <v>298</v>
      </c>
      <c r="P116" s="60">
        <v>736</v>
      </c>
      <c r="Q116" s="60">
        <v>67</v>
      </c>
      <c r="R116" s="60">
        <v>16</v>
      </c>
      <c r="S116" s="55">
        <v>2350</v>
      </c>
      <c r="T116" s="60">
        <v>23</v>
      </c>
      <c r="U116" s="60">
        <v>0</v>
      </c>
      <c r="V116" s="60">
        <v>0</v>
      </c>
      <c r="W116" s="60">
        <v>34</v>
      </c>
      <c r="X116" s="60">
        <v>0</v>
      </c>
      <c r="Y116" s="60">
        <v>0</v>
      </c>
      <c r="Z116" s="60">
        <v>45</v>
      </c>
      <c r="AA116" s="60">
        <v>9</v>
      </c>
      <c r="AB116" s="60">
        <v>6</v>
      </c>
      <c r="AC116" s="60">
        <v>6</v>
      </c>
      <c r="AD116" s="60">
        <v>123</v>
      </c>
      <c r="AE116" s="60">
        <v>24</v>
      </c>
      <c r="AF116" s="60">
        <v>1</v>
      </c>
      <c r="AG116" s="60">
        <v>0</v>
      </c>
      <c r="AH116" s="60">
        <v>33</v>
      </c>
      <c r="AI116" s="60">
        <v>2</v>
      </c>
      <c r="AJ116" s="60">
        <v>0</v>
      </c>
      <c r="AK116" s="60">
        <v>60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  <c r="AQ116" s="60">
        <v>0</v>
      </c>
      <c r="AR116" s="60">
        <v>0</v>
      </c>
      <c r="AS116" s="60">
        <v>0</v>
      </c>
      <c r="AT116" s="60">
        <v>0</v>
      </c>
      <c r="AU116" s="60">
        <v>1</v>
      </c>
      <c r="AV116" s="60">
        <v>2</v>
      </c>
      <c r="AW116" s="60">
        <v>0</v>
      </c>
      <c r="AX116" s="60">
        <v>0</v>
      </c>
      <c r="AY116" s="60">
        <v>3</v>
      </c>
      <c r="AZ116" s="60">
        <v>1</v>
      </c>
      <c r="BA116" s="60">
        <v>0</v>
      </c>
      <c r="BB116" s="60">
        <v>2</v>
      </c>
      <c r="BC116" s="60">
        <v>0</v>
      </c>
      <c r="BD116" s="60">
        <v>0</v>
      </c>
      <c r="BE116" s="60">
        <v>0</v>
      </c>
      <c r="BF116" s="60">
        <v>0</v>
      </c>
      <c r="BG116" s="60">
        <v>0</v>
      </c>
      <c r="BH116" s="60">
        <v>0</v>
      </c>
      <c r="BI116" s="60">
        <v>0</v>
      </c>
      <c r="BJ116" s="60">
        <v>0</v>
      </c>
      <c r="BK116" s="60">
        <v>0</v>
      </c>
      <c r="BL116" s="60">
        <v>0</v>
      </c>
      <c r="BM116" s="60">
        <v>0</v>
      </c>
      <c r="BN116" s="60">
        <v>0</v>
      </c>
      <c r="BO116" s="60">
        <v>0</v>
      </c>
      <c r="BP116" s="60">
        <v>0</v>
      </c>
      <c r="BQ116" s="60">
        <v>0</v>
      </c>
      <c r="BR116" s="60">
        <v>0</v>
      </c>
      <c r="BS116" s="60">
        <v>0</v>
      </c>
      <c r="BT116" s="60">
        <v>0</v>
      </c>
      <c r="BU116" s="60">
        <v>0</v>
      </c>
      <c r="BV116" s="60">
        <v>0</v>
      </c>
      <c r="BW116" s="60">
        <v>0</v>
      </c>
    </row>
    <row r="117" spans="1:75" x14ac:dyDescent="0.25">
      <c r="A117" s="53" t="str">
        <f t="shared" si="1"/>
        <v xml:space="preserve">HOCKLEY </v>
      </c>
      <c r="B117" s="53" t="str" cm="1">
        <f t="array" ref="B117:C117">_xlfn.TEXTSPLIT(D117,"County")</f>
        <v xml:space="preserve">Hockley </v>
      </c>
      <c r="C117" s="53" t="str">
        <v>, Texas</v>
      </c>
      <c r="D117" s="54" t="s">
        <v>2550</v>
      </c>
      <c r="E117" s="55">
        <v>21537</v>
      </c>
      <c r="F117" s="55">
        <v>17903</v>
      </c>
      <c r="G117" s="55">
        <v>13760</v>
      </c>
      <c r="H117" s="60">
        <v>645</v>
      </c>
      <c r="I117" s="60">
        <v>227</v>
      </c>
      <c r="J117" s="60">
        <v>52</v>
      </c>
      <c r="K117" s="60">
        <v>4</v>
      </c>
      <c r="L117" s="55">
        <v>3215</v>
      </c>
      <c r="M117" s="55">
        <v>3634</v>
      </c>
      <c r="N117" s="55">
        <v>3572</v>
      </c>
      <c r="O117" s="60">
        <v>117</v>
      </c>
      <c r="P117" s="60">
        <v>256</v>
      </c>
      <c r="Q117" s="60">
        <v>18</v>
      </c>
      <c r="R117" s="60">
        <v>9</v>
      </c>
      <c r="S117" s="55">
        <v>3133</v>
      </c>
      <c r="T117" s="60">
        <v>3</v>
      </c>
      <c r="U117" s="60">
        <v>0</v>
      </c>
      <c r="V117" s="60">
        <v>7</v>
      </c>
      <c r="W117" s="60">
        <v>9</v>
      </c>
      <c r="X117" s="60">
        <v>4</v>
      </c>
      <c r="Y117" s="60">
        <v>1</v>
      </c>
      <c r="Z117" s="60">
        <v>12</v>
      </c>
      <c r="AA117" s="60">
        <v>0</v>
      </c>
      <c r="AB117" s="60">
        <v>3</v>
      </c>
      <c r="AC117" s="60">
        <v>0</v>
      </c>
      <c r="AD117" s="60">
        <v>60</v>
      </c>
      <c r="AE117" s="60">
        <v>12</v>
      </c>
      <c r="AF117" s="60">
        <v>0</v>
      </c>
      <c r="AG117" s="60">
        <v>2</v>
      </c>
      <c r="AH117" s="60">
        <v>5</v>
      </c>
      <c r="AI117" s="60">
        <v>3</v>
      </c>
      <c r="AJ117" s="60">
        <v>0</v>
      </c>
      <c r="AK117" s="60">
        <v>22</v>
      </c>
      <c r="AL117" s="60">
        <v>7</v>
      </c>
      <c r="AM117" s="60">
        <v>5</v>
      </c>
      <c r="AN117" s="60">
        <v>0</v>
      </c>
      <c r="AO117" s="60">
        <v>0</v>
      </c>
      <c r="AP117" s="60">
        <v>0</v>
      </c>
      <c r="AQ117" s="60">
        <v>1</v>
      </c>
      <c r="AR117" s="60">
        <v>0</v>
      </c>
      <c r="AS117" s="60">
        <v>2</v>
      </c>
      <c r="AT117" s="60">
        <v>0</v>
      </c>
      <c r="AU117" s="60">
        <v>0</v>
      </c>
      <c r="AV117" s="60">
        <v>1</v>
      </c>
      <c r="AW117" s="60">
        <v>0</v>
      </c>
      <c r="AX117" s="60">
        <v>0</v>
      </c>
      <c r="AY117" s="60">
        <v>2</v>
      </c>
      <c r="AZ117" s="60">
        <v>0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60">
        <v>2</v>
      </c>
      <c r="BH117" s="60">
        <v>0</v>
      </c>
      <c r="BI117" s="60">
        <v>0</v>
      </c>
      <c r="BJ117" s="60">
        <v>0</v>
      </c>
      <c r="BK117" s="60">
        <v>0</v>
      </c>
      <c r="BL117" s="60">
        <v>0</v>
      </c>
      <c r="BM117" s="60">
        <v>0</v>
      </c>
      <c r="BN117" s="60">
        <v>0</v>
      </c>
      <c r="BO117" s="60">
        <v>0</v>
      </c>
      <c r="BP117" s="60">
        <v>0</v>
      </c>
      <c r="BQ117" s="60">
        <v>0</v>
      </c>
      <c r="BR117" s="60">
        <v>0</v>
      </c>
      <c r="BS117" s="60">
        <v>0</v>
      </c>
      <c r="BT117" s="60">
        <v>0</v>
      </c>
      <c r="BU117" s="60">
        <v>0</v>
      </c>
      <c r="BV117" s="60">
        <v>0</v>
      </c>
      <c r="BW117" s="60">
        <v>0</v>
      </c>
    </row>
    <row r="118" spans="1:75" x14ac:dyDescent="0.25">
      <c r="A118" s="53" t="str">
        <f t="shared" si="1"/>
        <v xml:space="preserve">HOOD </v>
      </c>
      <c r="B118" s="53" t="str" cm="1">
        <f t="array" ref="B118:C118">_xlfn.TEXTSPLIT(D118,"County")</f>
        <v xml:space="preserve">Hood </v>
      </c>
      <c r="C118" s="53" t="str">
        <v>, Texas</v>
      </c>
      <c r="D118" s="54" t="s">
        <v>2551</v>
      </c>
      <c r="E118" s="55">
        <v>61598</v>
      </c>
      <c r="F118" s="55">
        <v>56051</v>
      </c>
      <c r="G118" s="55">
        <v>51678</v>
      </c>
      <c r="H118" s="60">
        <v>523</v>
      </c>
      <c r="I118" s="60">
        <v>501</v>
      </c>
      <c r="J118" s="60">
        <v>476</v>
      </c>
      <c r="K118" s="60">
        <v>53</v>
      </c>
      <c r="L118" s="55">
        <v>2820</v>
      </c>
      <c r="M118" s="55">
        <v>5547</v>
      </c>
      <c r="N118" s="55">
        <v>5375</v>
      </c>
      <c r="O118" s="60">
        <v>317</v>
      </c>
      <c r="P118" s="55">
        <v>1395</v>
      </c>
      <c r="Q118" s="60">
        <v>199</v>
      </c>
      <c r="R118" s="60">
        <v>40</v>
      </c>
      <c r="S118" s="55">
        <v>3308</v>
      </c>
      <c r="T118" s="60">
        <v>9</v>
      </c>
      <c r="U118" s="60">
        <v>7</v>
      </c>
      <c r="V118" s="60">
        <v>1</v>
      </c>
      <c r="W118" s="60">
        <v>18</v>
      </c>
      <c r="X118" s="60">
        <v>0</v>
      </c>
      <c r="Y118" s="60">
        <v>0</v>
      </c>
      <c r="Z118" s="60">
        <v>56</v>
      </c>
      <c r="AA118" s="60">
        <v>16</v>
      </c>
      <c r="AB118" s="60">
        <v>9</v>
      </c>
      <c r="AC118" s="60">
        <v>0</v>
      </c>
      <c r="AD118" s="60">
        <v>151</v>
      </c>
      <c r="AE118" s="60">
        <v>25</v>
      </c>
      <c r="AF118" s="60">
        <v>4</v>
      </c>
      <c r="AG118" s="60">
        <v>0</v>
      </c>
      <c r="AH118" s="60">
        <v>11</v>
      </c>
      <c r="AI118" s="60">
        <v>10</v>
      </c>
      <c r="AJ118" s="60">
        <v>0</v>
      </c>
      <c r="AK118" s="60">
        <v>82</v>
      </c>
      <c r="AL118" s="60">
        <v>4</v>
      </c>
      <c r="AM118" s="60">
        <v>8</v>
      </c>
      <c r="AN118" s="60">
        <v>2</v>
      </c>
      <c r="AO118" s="60">
        <v>1</v>
      </c>
      <c r="AP118" s="60">
        <v>0</v>
      </c>
      <c r="AQ118" s="60">
        <v>0</v>
      </c>
      <c r="AR118" s="60">
        <v>2</v>
      </c>
      <c r="AS118" s="60">
        <v>0</v>
      </c>
      <c r="AT118" s="60">
        <v>0</v>
      </c>
      <c r="AU118" s="60">
        <v>0</v>
      </c>
      <c r="AV118" s="60">
        <v>0</v>
      </c>
      <c r="AW118" s="60">
        <v>2</v>
      </c>
      <c r="AX118" s="60">
        <v>0</v>
      </c>
      <c r="AY118" s="60">
        <v>20</v>
      </c>
      <c r="AZ118" s="60">
        <v>1</v>
      </c>
      <c r="BA118" s="60">
        <v>0</v>
      </c>
      <c r="BB118" s="60">
        <v>0</v>
      </c>
      <c r="BC118" s="60">
        <v>7</v>
      </c>
      <c r="BD118" s="60">
        <v>0</v>
      </c>
      <c r="BE118" s="60">
        <v>0</v>
      </c>
      <c r="BF118" s="60">
        <v>0</v>
      </c>
      <c r="BG118" s="60">
        <v>3</v>
      </c>
      <c r="BH118" s="60">
        <v>2</v>
      </c>
      <c r="BI118" s="60">
        <v>3</v>
      </c>
      <c r="BJ118" s="60">
        <v>3</v>
      </c>
      <c r="BK118" s="60">
        <v>1</v>
      </c>
      <c r="BL118" s="60">
        <v>0</v>
      </c>
      <c r="BM118" s="60">
        <v>0</v>
      </c>
      <c r="BN118" s="60">
        <v>0</v>
      </c>
      <c r="BO118" s="60">
        <v>1</v>
      </c>
      <c r="BP118" s="60">
        <v>0</v>
      </c>
      <c r="BQ118" s="60">
        <v>0</v>
      </c>
      <c r="BR118" s="60">
        <v>0</v>
      </c>
      <c r="BS118" s="60">
        <v>0</v>
      </c>
      <c r="BT118" s="60">
        <v>0</v>
      </c>
      <c r="BU118" s="60">
        <v>1</v>
      </c>
      <c r="BV118" s="60">
        <v>0</v>
      </c>
      <c r="BW118" s="60">
        <v>0</v>
      </c>
    </row>
    <row r="119" spans="1:75" x14ac:dyDescent="0.25">
      <c r="A119" s="53" t="str">
        <f t="shared" si="1"/>
        <v xml:space="preserve">HOPKINS </v>
      </c>
      <c r="B119" s="53" t="str" cm="1">
        <f t="array" ref="B119:C119">_xlfn.TEXTSPLIT(D119,"County")</f>
        <v xml:space="preserve">Hopkins </v>
      </c>
      <c r="C119" s="53" t="str">
        <v>, Texas</v>
      </c>
      <c r="D119" s="54" t="s">
        <v>2552</v>
      </c>
      <c r="E119" s="55">
        <v>36787</v>
      </c>
      <c r="F119" s="55">
        <v>33621</v>
      </c>
      <c r="G119" s="55">
        <v>27514</v>
      </c>
      <c r="H119" s="55">
        <v>2405</v>
      </c>
      <c r="I119" s="60">
        <v>321</v>
      </c>
      <c r="J119" s="60">
        <v>290</v>
      </c>
      <c r="K119" s="60">
        <v>12</v>
      </c>
      <c r="L119" s="55">
        <v>3079</v>
      </c>
      <c r="M119" s="55">
        <v>3166</v>
      </c>
      <c r="N119" s="55">
        <v>3030</v>
      </c>
      <c r="O119" s="60">
        <v>354</v>
      </c>
      <c r="P119" s="60">
        <v>700</v>
      </c>
      <c r="Q119" s="60">
        <v>67</v>
      </c>
      <c r="R119" s="60">
        <v>19</v>
      </c>
      <c r="S119" s="55">
        <v>1790</v>
      </c>
      <c r="T119" s="60">
        <v>12</v>
      </c>
      <c r="U119" s="60">
        <v>6</v>
      </c>
      <c r="V119" s="60">
        <v>0</v>
      </c>
      <c r="W119" s="60">
        <v>27</v>
      </c>
      <c r="X119" s="60">
        <v>6</v>
      </c>
      <c r="Y119" s="60">
        <v>2</v>
      </c>
      <c r="Z119" s="60">
        <v>28</v>
      </c>
      <c r="AA119" s="60">
        <v>8</v>
      </c>
      <c r="AB119" s="60">
        <v>10</v>
      </c>
      <c r="AC119" s="60">
        <v>1</v>
      </c>
      <c r="AD119" s="60">
        <v>127</v>
      </c>
      <c r="AE119" s="60">
        <v>29</v>
      </c>
      <c r="AF119" s="60">
        <v>0</v>
      </c>
      <c r="AG119" s="60">
        <v>0</v>
      </c>
      <c r="AH119" s="60">
        <v>5</v>
      </c>
      <c r="AI119" s="60">
        <v>2</v>
      </c>
      <c r="AJ119" s="60">
        <v>14</v>
      </c>
      <c r="AK119" s="60">
        <v>49</v>
      </c>
      <c r="AL119" s="60">
        <v>10</v>
      </c>
      <c r="AM119" s="60">
        <v>17</v>
      </c>
      <c r="AN119" s="60">
        <v>0</v>
      </c>
      <c r="AO119" s="60">
        <v>0</v>
      </c>
      <c r="AP119" s="60">
        <v>0</v>
      </c>
      <c r="AQ119" s="60">
        <v>1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60">
        <v>0</v>
      </c>
      <c r="AY119" s="60">
        <v>9</v>
      </c>
      <c r="AZ119" s="60">
        <v>1</v>
      </c>
      <c r="BA119" s="60">
        <v>0</v>
      </c>
      <c r="BB119" s="60">
        <v>5</v>
      </c>
      <c r="BC119" s="60">
        <v>1</v>
      </c>
      <c r="BD119" s="60">
        <v>0</v>
      </c>
      <c r="BE119" s="60">
        <v>0</v>
      </c>
      <c r="BF119" s="60">
        <v>0</v>
      </c>
      <c r="BG119" s="60">
        <v>0</v>
      </c>
      <c r="BH119" s="60">
        <v>0</v>
      </c>
      <c r="BI119" s="60">
        <v>1</v>
      </c>
      <c r="BJ119" s="60">
        <v>0</v>
      </c>
      <c r="BK119" s="60">
        <v>0</v>
      </c>
      <c r="BL119" s="60">
        <v>0</v>
      </c>
      <c r="BM119" s="60">
        <v>1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60">
        <v>0</v>
      </c>
      <c r="BT119" s="60">
        <v>0</v>
      </c>
      <c r="BU119" s="60">
        <v>0</v>
      </c>
      <c r="BV119" s="60">
        <v>0</v>
      </c>
      <c r="BW119" s="60">
        <v>0</v>
      </c>
    </row>
    <row r="120" spans="1:75" x14ac:dyDescent="0.25">
      <c r="A120" s="53" t="str">
        <f t="shared" si="1"/>
        <v xml:space="preserve">HOUSTON </v>
      </c>
      <c r="B120" s="53" t="str" cm="1">
        <f t="array" ref="B120:C120">_xlfn.TEXTSPLIT(D120,"County")</f>
        <v xml:space="preserve">Houston </v>
      </c>
      <c r="C120" s="53" t="str">
        <v>, Texas</v>
      </c>
      <c r="D120" s="54" t="s">
        <v>2553</v>
      </c>
      <c r="E120" s="55">
        <v>22066</v>
      </c>
      <c r="F120" s="55">
        <v>20843</v>
      </c>
      <c r="G120" s="55">
        <v>13430</v>
      </c>
      <c r="H120" s="55">
        <v>5195</v>
      </c>
      <c r="I120" s="60">
        <v>131</v>
      </c>
      <c r="J120" s="60">
        <v>138</v>
      </c>
      <c r="K120" s="60">
        <v>10</v>
      </c>
      <c r="L120" s="55">
        <v>1939</v>
      </c>
      <c r="M120" s="55">
        <v>1223</v>
      </c>
      <c r="N120" s="55">
        <v>1174</v>
      </c>
      <c r="O120" s="60">
        <v>199</v>
      </c>
      <c r="P120" s="60">
        <v>247</v>
      </c>
      <c r="Q120" s="60">
        <v>20</v>
      </c>
      <c r="R120" s="60">
        <v>6</v>
      </c>
      <c r="S120" s="60">
        <v>631</v>
      </c>
      <c r="T120" s="60">
        <v>9</v>
      </c>
      <c r="U120" s="60">
        <v>1</v>
      </c>
      <c r="V120" s="60">
        <v>0</v>
      </c>
      <c r="W120" s="60">
        <v>38</v>
      </c>
      <c r="X120" s="60">
        <v>5</v>
      </c>
      <c r="Y120" s="60">
        <v>0</v>
      </c>
      <c r="Z120" s="60">
        <v>13</v>
      </c>
      <c r="AA120" s="60">
        <v>0</v>
      </c>
      <c r="AB120" s="60">
        <v>5</v>
      </c>
      <c r="AC120" s="60">
        <v>0</v>
      </c>
      <c r="AD120" s="60">
        <v>49</v>
      </c>
      <c r="AE120" s="60">
        <v>6</v>
      </c>
      <c r="AF120" s="60">
        <v>2</v>
      </c>
      <c r="AG120" s="60">
        <v>0</v>
      </c>
      <c r="AH120" s="60">
        <v>7</v>
      </c>
      <c r="AI120" s="60">
        <v>3</v>
      </c>
      <c r="AJ120" s="60">
        <v>0</v>
      </c>
      <c r="AK120" s="60">
        <v>13</v>
      </c>
      <c r="AL120" s="60">
        <v>4</v>
      </c>
      <c r="AM120" s="60">
        <v>0</v>
      </c>
      <c r="AN120" s="60">
        <v>3</v>
      </c>
      <c r="AO120" s="60">
        <v>0</v>
      </c>
      <c r="AP120" s="60">
        <v>0</v>
      </c>
      <c r="AQ120" s="60">
        <v>0</v>
      </c>
      <c r="AR120" s="60">
        <v>0</v>
      </c>
      <c r="AS120" s="60">
        <v>5</v>
      </c>
      <c r="AT120" s="60">
        <v>0</v>
      </c>
      <c r="AU120" s="60">
        <v>0</v>
      </c>
      <c r="AV120" s="60">
        <v>3</v>
      </c>
      <c r="AW120" s="60">
        <v>3</v>
      </c>
      <c r="AX120" s="60">
        <v>0</v>
      </c>
      <c r="AY120" s="60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60">
        <v>0</v>
      </c>
      <c r="BH120" s="60">
        <v>0</v>
      </c>
      <c r="BI120" s="60">
        <v>0</v>
      </c>
      <c r="BJ120" s="60">
        <v>0</v>
      </c>
      <c r="BK120" s="60">
        <v>0</v>
      </c>
      <c r="BL120" s="60">
        <v>0</v>
      </c>
      <c r="BM120" s="60">
        <v>0</v>
      </c>
      <c r="BN120" s="60">
        <v>0</v>
      </c>
      <c r="BO120" s="60">
        <v>0</v>
      </c>
      <c r="BP120" s="60">
        <v>0</v>
      </c>
      <c r="BQ120" s="60">
        <v>0</v>
      </c>
      <c r="BR120" s="60">
        <v>0</v>
      </c>
      <c r="BS120" s="60">
        <v>0</v>
      </c>
      <c r="BT120" s="60">
        <v>0</v>
      </c>
      <c r="BU120" s="60">
        <v>0</v>
      </c>
      <c r="BV120" s="60">
        <v>0</v>
      </c>
      <c r="BW120" s="60">
        <v>0</v>
      </c>
    </row>
    <row r="121" spans="1:75" x14ac:dyDescent="0.25">
      <c r="A121" s="53" t="str">
        <f t="shared" si="1"/>
        <v xml:space="preserve">HOWARD </v>
      </c>
      <c r="B121" s="53" t="str" cm="1">
        <f t="array" ref="B121:C121">_xlfn.TEXTSPLIT(D121,"County")</f>
        <v xml:space="preserve">Howard </v>
      </c>
      <c r="C121" s="53" t="str">
        <v>, Texas</v>
      </c>
      <c r="D121" s="54" t="s">
        <v>2554</v>
      </c>
      <c r="E121" s="55">
        <v>34860</v>
      </c>
      <c r="F121" s="55">
        <v>29990</v>
      </c>
      <c r="G121" s="55">
        <v>23664</v>
      </c>
      <c r="H121" s="55">
        <v>1721</v>
      </c>
      <c r="I121" s="60">
        <v>404</v>
      </c>
      <c r="J121" s="60">
        <v>407</v>
      </c>
      <c r="K121" s="60">
        <v>24</v>
      </c>
      <c r="L121" s="55">
        <v>3770</v>
      </c>
      <c r="M121" s="55">
        <v>4870</v>
      </c>
      <c r="N121" s="55">
        <v>4744</v>
      </c>
      <c r="O121" s="60">
        <v>240</v>
      </c>
      <c r="P121" s="60">
        <v>453</v>
      </c>
      <c r="Q121" s="60">
        <v>98</v>
      </c>
      <c r="R121" s="60">
        <v>0</v>
      </c>
      <c r="S121" s="55">
        <v>3808</v>
      </c>
      <c r="T121" s="60">
        <v>14</v>
      </c>
      <c r="U121" s="60">
        <v>0</v>
      </c>
      <c r="V121" s="60">
        <v>3</v>
      </c>
      <c r="W121" s="60">
        <v>71</v>
      </c>
      <c r="X121" s="60">
        <v>0</v>
      </c>
      <c r="Y121" s="60">
        <v>1</v>
      </c>
      <c r="Z121" s="60">
        <v>34</v>
      </c>
      <c r="AA121" s="60">
        <v>1</v>
      </c>
      <c r="AB121" s="60">
        <v>19</v>
      </c>
      <c r="AC121" s="60">
        <v>2</v>
      </c>
      <c r="AD121" s="60">
        <v>104</v>
      </c>
      <c r="AE121" s="60">
        <v>33</v>
      </c>
      <c r="AF121" s="60">
        <v>0</v>
      </c>
      <c r="AG121" s="60">
        <v>0</v>
      </c>
      <c r="AH121" s="60">
        <v>15</v>
      </c>
      <c r="AI121" s="60">
        <v>0</v>
      </c>
      <c r="AJ121" s="60">
        <v>3</v>
      </c>
      <c r="AK121" s="60">
        <v>35</v>
      </c>
      <c r="AL121" s="60">
        <v>6</v>
      </c>
      <c r="AM121" s="60">
        <v>6</v>
      </c>
      <c r="AN121" s="60">
        <v>0</v>
      </c>
      <c r="AO121" s="60">
        <v>0</v>
      </c>
      <c r="AP121" s="60">
        <v>0</v>
      </c>
      <c r="AQ121" s="60">
        <v>0</v>
      </c>
      <c r="AR121" s="60">
        <v>0</v>
      </c>
      <c r="AS121" s="60">
        <v>0</v>
      </c>
      <c r="AT121" s="60">
        <v>0</v>
      </c>
      <c r="AU121" s="60">
        <v>0</v>
      </c>
      <c r="AV121" s="60">
        <v>1</v>
      </c>
      <c r="AW121" s="60">
        <v>0</v>
      </c>
      <c r="AX121" s="60">
        <v>5</v>
      </c>
      <c r="AY121" s="60">
        <v>18</v>
      </c>
      <c r="AZ121" s="60">
        <v>3</v>
      </c>
      <c r="BA121" s="60">
        <v>0</v>
      </c>
      <c r="BB121" s="60">
        <v>1</v>
      </c>
      <c r="BC121" s="60">
        <v>0</v>
      </c>
      <c r="BD121" s="60">
        <v>5</v>
      </c>
      <c r="BE121" s="60">
        <v>3</v>
      </c>
      <c r="BF121" s="60">
        <v>0</v>
      </c>
      <c r="BG121" s="60">
        <v>2</v>
      </c>
      <c r="BH121" s="60">
        <v>0</v>
      </c>
      <c r="BI121" s="60">
        <v>4</v>
      </c>
      <c r="BJ121" s="60">
        <v>0</v>
      </c>
      <c r="BK121" s="60">
        <v>0</v>
      </c>
      <c r="BL121" s="60">
        <v>0</v>
      </c>
      <c r="BM121" s="60">
        <v>0</v>
      </c>
      <c r="BN121" s="60">
        <v>0</v>
      </c>
      <c r="BO121" s="60">
        <v>0</v>
      </c>
      <c r="BP121" s="60">
        <v>0</v>
      </c>
      <c r="BQ121" s="60">
        <v>0</v>
      </c>
      <c r="BR121" s="60">
        <v>0</v>
      </c>
      <c r="BS121" s="60">
        <v>0</v>
      </c>
      <c r="BT121" s="60">
        <v>0</v>
      </c>
      <c r="BU121" s="60">
        <v>0</v>
      </c>
      <c r="BV121" s="60">
        <v>4</v>
      </c>
      <c r="BW121" s="60">
        <v>4</v>
      </c>
    </row>
    <row r="122" spans="1:75" x14ac:dyDescent="0.25">
      <c r="A122" s="53" t="str">
        <f t="shared" si="1"/>
        <v xml:space="preserve">HUDSPETH </v>
      </c>
      <c r="B122" s="53" t="str" cm="1">
        <f t="array" ref="B122:C122">_xlfn.TEXTSPLIT(D122,"County")</f>
        <v xml:space="preserve">Hudspeth </v>
      </c>
      <c r="C122" s="53" t="str">
        <v>, Texas</v>
      </c>
      <c r="D122" s="54" t="s">
        <v>2555</v>
      </c>
      <c r="E122" s="55">
        <v>3202</v>
      </c>
      <c r="F122" s="55">
        <v>2561</v>
      </c>
      <c r="G122" s="55">
        <v>1874</v>
      </c>
      <c r="H122" s="60">
        <v>16</v>
      </c>
      <c r="I122" s="60">
        <v>39</v>
      </c>
      <c r="J122" s="60">
        <v>10</v>
      </c>
      <c r="K122" s="60">
        <v>0</v>
      </c>
      <c r="L122" s="60">
        <v>622</v>
      </c>
      <c r="M122" s="60">
        <v>641</v>
      </c>
      <c r="N122" s="60">
        <v>614</v>
      </c>
      <c r="O122" s="60">
        <v>1</v>
      </c>
      <c r="P122" s="60">
        <v>32</v>
      </c>
      <c r="Q122" s="60">
        <v>4</v>
      </c>
      <c r="R122" s="60">
        <v>1</v>
      </c>
      <c r="S122" s="60">
        <v>555</v>
      </c>
      <c r="T122" s="60">
        <v>2</v>
      </c>
      <c r="U122" s="60">
        <v>0</v>
      </c>
      <c r="V122" s="60">
        <v>0</v>
      </c>
      <c r="W122" s="60">
        <v>5</v>
      </c>
      <c r="X122" s="60">
        <v>0</v>
      </c>
      <c r="Y122" s="60">
        <v>0</v>
      </c>
      <c r="Z122" s="60">
        <v>12</v>
      </c>
      <c r="AA122" s="60">
        <v>0</v>
      </c>
      <c r="AB122" s="60">
        <v>2</v>
      </c>
      <c r="AC122" s="60">
        <v>0</v>
      </c>
      <c r="AD122" s="60">
        <v>22</v>
      </c>
      <c r="AE122" s="60">
        <v>4</v>
      </c>
      <c r="AF122" s="60">
        <v>0</v>
      </c>
      <c r="AG122" s="60">
        <v>0</v>
      </c>
      <c r="AH122" s="60">
        <v>0</v>
      </c>
      <c r="AI122" s="60">
        <v>0</v>
      </c>
      <c r="AJ122" s="60">
        <v>1</v>
      </c>
      <c r="AK122" s="60">
        <v>13</v>
      </c>
      <c r="AL122" s="60">
        <v>0</v>
      </c>
      <c r="AM122" s="60">
        <v>2</v>
      </c>
      <c r="AN122" s="60">
        <v>0</v>
      </c>
      <c r="AO122" s="60">
        <v>0</v>
      </c>
      <c r="AP122" s="60">
        <v>0</v>
      </c>
      <c r="AQ122" s="60">
        <v>0</v>
      </c>
      <c r="AR122" s="60">
        <v>0</v>
      </c>
      <c r="AS122" s="60">
        <v>0</v>
      </c>
      <c r="AT122" s="60">
        <v>0</v>
      </c>
      <c r="AU122" s="60">
        <v>0</v>
      </c>
      <c r="AV122" s="60">
        <v>2</v>
      </c>
      <c r="AW122" s="60">
        <v>0</v>
      </c>
      <c r="AX122" s="60">
        <v>0</v>
      </c>
      <c r="AY122" s="60">
        <v>4</v>
      </c>
      <c r="AZ122" s="60">
        <v>0</v>
      </c>
      <c r="BA122" s="60">
        <v>0</v>
      </c>
      <c r="BB122" s="60">
        <v>0</v>
      </c>
      <c r="BC122" s="60">
        <v>1</v>
      </c>
      <c r="BD122" s="60">
        <v>0</v>
      </c>
      <c r="BE122" s="60">
        <v>0</v>
      </c>
      <c r="BF122" s="60">
        <v>0</v>
      </c>
      <c r="BG122" s="60">
        <v>0</v>
      </c>
      <c r="BH122" s="60">
        <v>3</v>
      </c>
      <c r="BI122" s="60">
        <v>0</v>
      </c>
      <c r="BJ122" s="60">
        <v>0</v>
      </c>
      <c r="BK122" s="60">
        <v>0</v>
      </c>
      <c r="BL122" s="60">
        <v>0</v>
      </c>
      <c r="BM122" s="60">
        <v>0</v>
      </c>
      <c r="BN122" s="60">
        <v>0</v>
      </c>
      <c r="BO122" s="60">
        <v>1</v>
      </c>
      <c r="BP122" s="60">
        <v>0</v>
      </c>
      <c r="BQ122" s="60">
        <v>0</v>
      </c>
      <c r="BR122" s="60">
        <v>0</v>
      </c>
      <c r="BS122" s="60">
        <v>0</v>
      </c>
      <c r="BT122" s="60">
        <v>1</v>
      </c>
      <c r="BU122" s="60">
        <v>0</v>
      </c>
      <c r="BV122" s="60">
        <v>0</v>
      </c>
      <c r="BW122" s="60">
        <v>0</v>
      </c>
    </row>
    <row r="123" spans="1:75" x14ac:dyDescent="0.25">
      <c r="A123" s="53" t="str">
        <f t="shared" si="1"/>
        <v xml:space="preserve">HUNT </v>
      </c>
      <c r="B123" s="53" t="str" cm="1">
        <f t="array" ref="B123:C123">_xlfn.TEXTSPLIT(D123,"County")</f>
        <v xml:space="preserve">Hunt </v>
      </c>
      <c r="C123" s="53" t="str">
        <v>, Texas</v>
      </c>
      <c r="D123" s="54" t="s">
        <v>2556</v>
      </c>
      <c r="E123" s="55">
        <v>99956</v>
      </c>
      <c r="F123" s="55">
        <v>88424</v>
      </c>
      <c r="G123" s="55">
        <v>70576</v>
      </c>
      <c r="H123" s="55">
        <v>8014</v>
      </c>
      <c r="I123" s="55">
        <v>1263</v>
      </c>
      <c r="J123" s="55">
        <v>1016</v>
      </c>
      <c r="K123" s="60">
        <v>157</v>
      </c>
      <c r="L123" s="55">
        <v>7398</v>
      </c>
      <c r="M123" s="55">
        <v>11532</v>
      </c>
      <c r="N123" s="55">
        <v>11171</v>
      </c>
      <c r="O123" s="60">
        <v>977</v>
      </c>
      <c r="P123" s="55">
        <v>2369</v>
      </c>
      <c r="Q123" s="60">
        <v>352</v>
      </c>
      <c r="R123" s="60">
        <v>86</v>
      </c>
      <c r="S123" s="55">
        <v>6995</v>
      </c>
      <c r="T123" s="60">
        <v>91</v>
      </c>
      <c r="U123" s="60">
        <v>23</v>
      </c>
      <c r="V123" s="60">
        <v>12</v>
      </c>
      <c r="W123" s="60">
        <v>85</v>
      </c>
      <c r="X123" s="60">
        <v>3</v>
      </c>
      <c r="Y123" s="60">
        <v>0</v>
      </c>
      <c r="Z123" s="60">
        <v>113</v>
      </c>
      <c r="AA123" s="60">
        <v>18</v>
      </c>
      <c r="AB123" s="60">
        <v>39</v>
      </c>
      <c r="AC123" s="60">
        <v>8</v>
      </c>
      <c r="AD123" s="60">
        <v>344</v>
      </c>
      <c r="AE123" s="60">
        <v>96</v>
      </c>
      <c r="AF123" s="60">
        <v>16</v>
      </c>
      <c r="AG123" s="60">
        <v>0</v>
      </c>
      <c r="AH123" s="60">
        <v>41</v>
      </c>
      <c r="AI123" s="60">
        <v>40</v>
      </c>
      <c r="AJ123" s="60">
        <v>0</v>
      </c>
      <c r="AK123" s="60">
        <v>113</v>
      </c>
      <c r="AL123" s="60">
        <v>7</v>
      </c>
      <c r="AM123" s="60">
        <v>21</v>
      </c>
      <c r="AN123" s="60">
        <v>0</v>
      </c>
      <c r="AO123" s="60">
        <v>0</v>
      </c>
      <c r="AP123" s="60">
        <v>3</v>
      </c>
      <c r="AQ123" s="60">
        <v>1</v>
      </c>
      <c r="AR123" s="60">
        <v>1</v>
      </c>
      <c r="AS123" s="60">
        <v>0</v>
      </c>
      <c r="AT123" s="60">
        <v>1</v>
      </c>
      <c r="AU123" s="60">
        <v>2</v>
      </c>
      <c r="AV123" s="60">
        <v>0</v>
      </c>
      <c r="AW123" s="60">
        <v>1</v>
      </c>
      <c r="AX123" s="60">
        <v>1</v>
      </c>
      <c r="AY123" s="60">
        <v>15</v>
      </c>
      <c r="AZ123" s="60">
        <v>4</v>
      </c>
      <c r="BA123" s="60">
        <v>0</v>
      </c>
      <c r="BB123" s="60">
        <v>4</v>
      </c>
      <c r="BC123" s="60">
        <v>3</v>
      </c>
      <c r="BD123" s="60">
        <v>0</v>
      </c>
      <c r="BE123" s="60">
        <v>0</v>
      </c>
      <c r="BF123" s="60">
        <v>0</v>
      </c>
      <c r="BG123" s="60">
        <v>4</v>
      </c>
      <c r="BH123" s="60">
        <v>0</v>
      </c>
      <c r="BI123" s="60">
        <v>0</v>
      </c>
      <c r="BJ123" s="60">
        <v>0</v>
      </c>
      <c r="BK123" s="60">
        <v>0</v>
      </c>
      <c r="BL123" s="60">
        <v>0</v>
      </c>
      <c r="BM123" s="60">
        <v>0</v>
      </c>
      <c r="BN123" s="60">
        <v>0</v>
      </c>
      <c r="BO123" s="60">
        <v>2</v>
      </c>
      <c r="BP123" s="60">
        <v>0</v>
      </c>
      <c r="BQ123" s="60">
        <v>2</v>
      </c>
      <c r="BR123" s="60">
        <v>0</v>
      </c>
      <c r="BS123" s="60">
        <v>0</v>
      </c>
      <c r="BT123" s="60">
        <v>0</v>
      </c>
      <c r="BU123" s="60">
        <v>0</v>
      </c>
      <c r="BV123" s="60">
        <v>0</v>
      </c>
      <c r="BW123" s="60">
        <v>0</v>
      </c>
    </row>
    <row r="124" spans="1:75" x14ac:dyDescent="0.25">
      <c r="A124" s="53" t="str">
        <f t="shared" si="1"/>
        <v xml:space="preserve">HUTCHINSON </v>
      </c>
      <c r="B124" s="53" t="str" cm="1">
        <f t="array" ref="B124:C124">_xlfn.TEXTSPLIT(D124,"County")</f>
        <v xml:space="preserve">Hutchinson </v>
      </c>
      <c r="C124" s="53" t="str">
        <v>, Texas</v>
      </c>
      <c r="D124" s="54" t="s">
        <v>2557</v>
      </c>
      <c r="E124" s="55">
        <v>20617</v>
      </c>
      <c r="F124" s="55">
        <v>18298</v>
      </c>
      <c r="G124" s="55">
        <v>15269</v>
      </c>
      <c r="H124" s="60">
        <v>469</v>
      </c>
      <c r="I124" s="60">
        <v>391</v>
      </c>
      <c r="J124" s="60">
        <v>111</v>
      </c>
      <c r="K124" s="60">
        <v>2</v>
      </c>
      <c r="L124" s="55">
        <v>2056</v>
      </c>
      <c r="M124" s="55">
        <v>2319</v>
      </c>
      <c r="N124" s="55">
        <v>2212</v>
      </c>
      <c r="O124" s="60">
        <v>204</v>
      </c>
      <c r="P124" s="60">
        <v>666</v>
      </c>
      <c r="Q124" s="60">
        <v>56</v>
      </c>
      <c r="R124" s="60">
        <v>2</v>
      </c>
      <c r="S124" s="55">
        <v>1164</v>
      </c>
      <c r="T124" s="60">
        <v>17</v>
      </c>
      <c r="U124" s="60">
        <v>1</v>
      </c>
      <c r="V124" s="60">
        <v>1</v>
      </c>
      <c r="W124" s="60">
        <v>18</v>
      </c>
      <c r="X124" s="60">
        <v>0</v>
      </c>
      <c r="Y124" s="60">
        <v>1</v>
      </c>
      <c r="Z124" s="60">
        <v>67</v>
      </c>
      <c r="AA124" s="60">
        <v>0</v>
      </c>
      <c r="AB124" s="60">
        <v>15</v>
      </c>
      <c r="AC124" s="60">
        <v>0</v>
      </c>
      <c r="AD124" s="60">
        <v>98</v>
      </c>
      <c r="AE124" s="60">
        <v>18</v>
      </c>
      <c r="AF124" s="60">
        <v>0</v>
      </c>
      <c r="AG124" s="60">
        <v>0</v>
      </c>
      <c r="AH124" s="60">
        <v>23</v>
      </c>
      <c r="AI124" s="60">
        <v>3</v>
      </c>
      <c r="AJ124" s="60">
        <v>0</v>
      </c>
      <c r="AK124" s="60">
        <v>44</v>
      </c>
      <c r="AL124" s="60">
        <v>6</v>
      </c>
      <c r="AM124" s="60">
        <v>4</v>
      </c>
      <c r="AN124" s="60">
        <v>0</v>
      </c>
      <c r="AO124" s="60">
        <v>0</v>
      </c>
      <c r="AP124" s="60">
        <v>0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60">
        <v>0</v>
      </c>
      <c r="AY124" s="60">
        <v>8</v>
      </c>
      <c r="AZ124" s="60">
        <v>0</v>
      </c>
      <c r="BA124" s="60">
        <v>0</v>
      </c>
      <c r="BB124" s="60">
        <v>5</v>
      </c>
      <c r="BC124" s="60">
        <v>0</v>
      </c>
      <c r="BD124" s="60">
        <v>0</v>
      </c>
      <c r="BE124" s="60">
        <v>0</v>
      </c>
      <c r="BF124" s="60">
        <v>1</v>
      </c>
      <c r="BG124" s="60">
        <v>2</v>
      </c>
      <c r="BH124" s="60">
        <v>0</v>
      </c>
      <c r="BI124" s="60">
        <v>0</v>
      </c>
      <c r="BJ124" s="60">
        <v>0</v>
      </c>
      <c r="BK124" s="60">
        <v>0</v>
      </c>
      <c r="BL124" s="60">
        <v>0</v>
      </c>
      <c r="BM124" s="60">
        <v>0</v>
      </c>
      <c r="BN124" s="60">
        <v>0</v>
      </c>
      <c r="BO124" s="60">
        <v>1</v>
      </c>
      <c r="BP124" s="60">
        <v>0</v>
      </c>
      <c r="BQ124" s="60">
        <v>1</v>
      </c>
      <c r="BR124" s="60">
        <v>0</v>
      </c>
      <c r="BS124" s="60">
        <v>0</v>
      </c>
      <c r="BT124" s="60">
        <v>0</v>
      </c>
      <c r="BU124" s="60">
        <v>0</v>
      </c>
      <c r="BV124" s="60">
        <v>0</v>
      </c>
      <c r="BW124" s="60">
        <v>0</v>
      </c>
    </row>
    <row r="125" spans="1:75" x14ac:dyDescent="0.25">
      <c r="A125" s="53" t="str">
        <f t="shared" si="1"/>
        <v xml:space="preserve">IRION </v>
      </c>
      <c r="B125" s="53" t="str" cm="1">
        <f t="array" ref="B125:C125">_xlfn.TEXTSPLIT(D125,"County")</f>
        <v xml:space="preserve">Irion </v>
      </c>
      <c r="C125" s="53" t="str">
        <v>, Texas</v>
      </c>
      <c r="D125" s="54" t="s">
        <v>2558</v>
      </c>
      <c r="E125" s="55">
        <v>1513</v>
      </c>
      <c r="F125" s="55">
        <v>1350</v>
      </c>
      <c r="G125" s="55">
        <v>1200</v>
      </c>
      <c r="H125" s="60">
        <v>7</v>
      </c>
      <c r="I125" s="60">
        <v>16</v>
      </c>
      <c r="J125" s="60">
        <v>0</v>
      </c>
      <c r="K125" s="60">
        <v>1</v>
      </c>
      <c r="L125" s="60">
        <v>126</v>
      </c>
      <c r="M125" s="60">
        <v>163</v>
      </c>
      <c r="N125" s="60">
        <v>141</v>
      </c>
      <c r="O125" s="60">
        <v>7</v>
      </c>
      <c r="P125" s="60">
        <v>12</v>
      </c>
      <c r="Q125" s="60">
        <v>1</v>
      </c>
      <c r="R125" s="60">
        <v>2</v>
      </c>
      <c r="S125" s="60">
        <v>107</v>
      </c>
      <c r="T125" s="60">
        <v>1</v>
      </c>
      <c r="U125" s="60">
        <v>0</v>
      </c>
      <c r="V125" s="60">
        <v>0</v>
      </c>
      <c r="W125" s="60">
        <v>2</v>
      </c>
      <c r="X125" s="60">
        <v>1</v>
      </c>
      <c r="Y125" s="60">
        <v>3</v>
      </c>
      <c r="Z125" s="60">
        <v>0</v>
      </c>
      <c r="AA125" s="60">
        <v>0</v>
      </c>
      <c r="AB125" s="60">
        <v>5</v>
      </c>
      <c r="AC125" s="60">
        <v>0</v>
      </c>
      <c r="AD125" s="60">
        <v>14</v>
      </c>
      <c r="AE125" s="60">
        <v>1</v>
      </c>
      <c r="AF125" s="60">
        <v>0</v>
      </c>
      <c r="AG125" s="60">
        <v>1</v>
      </c>
      <c r="AH125" s="60">
        <v>1</v>
      </c>
      <c r="AI125" s="60">
        <v>2</v>
      </c>
      <c r="AJ125" s="60">
        <v>0</v>
      </c>
      <c r="AK125" s="60">
        <v>0</v>
      </c>
      <c r="AL125" s="60">
        <v>2</v>
      </c>
      <c r="AM125" s="60">
        <v>0</v>
      </c>
      <c r="AN125" s="60">
        <v>2</v>
      </c>
      <c r="AO125" s="60">
        <v>0</v>
      </c>
      <c r="AP125" s="60">
        <v>0</v>
      </c>
      <c r="AQ125" s="60">
        <v>1</v>
      </c>
      <c r="AR125" s="60">
        <v>2</v>
      </c>
      <c r="AS125" s="60">
        <v>0</v>
      </c>
      <c r="AT125" s="60">
        <v>0</v>
      </c>
      <c r="AU125" s="60">
        <v>0</v>
      </c>
      <c r="AV125" s="60">
        <v>2</v>
      </c>
      <c r="AW125" s="60">
        <v>0</v>
      </c>
      <c r="AX125" s="60">
        <v>0</v>
      </c>
      <c r="AY125" s="60">
        <v>4</v>
      </c>
      <c r="AZ125" s="60">
        <v>0</v>
      </c>
      <c r="BA125" s="60">
        <v>0</v>
      </c>
      <c r="BB125" s="60">
        <v>0</v>
      </c>
      <c r="BC125" s="60">
        <v>2</v>
      </c>
      <c r="BD125" s="60">
        <v>1</v>
      </c>
      <c r="BE125" s="60">
        <v>0</v>
      </c>
      <c r="BF125" s="60">
        <v>0</v>
      </c>
      <c r="BG125" s="60">
        <v>0</v>
      </c>
      <c r="BH125" s="60">
        <v>0</v>
      </c>
      <c r="BI125" s="60">
        <v>0</v>
      </c>
      <c r="BJ125" s="60">
        <v>0</v>
      </c>
      <c r="BK125" s="60">
        <v>0</v>
      </c>
      <c r="BL125" s="60">
        <v>0</v>
      </c>
      <c r="BM125" s="60">
        <v>0</v>
      </c>
      <c r="BN125" s="60">
        <v>1</v>
      </c>
      <c r="BO125" s="60">
        <v>4</v>
      </c>
      <c r="BP125" s="60">
        <v>4</v>
      </c>
      <c r="BQ125" s="60">
        <v>0</v>
      </c>
      <c r="BR125" s="60">
        <v>0</v>
      </c>
      <c r="BS125" s="60">
        <v>0</v>
      </c>
      <c r="BT125" s="60">
        <v>0</v>
      </c>
      <c r="BU125" s="60">
        <v>0</v>
      </c>
      <c r="BV125" s="60">
        <v>0</v>
      </c>
      <c r="BW125" s="60">
        <v>0</v>
      </c>
    </row>
    <row r="126" spans="1:75" x14ac:dyDescent="0.25">
      <c r="A126" s="53" t="str">
        <f t="shared" si="1"/>
        <v xml:space="preserve">JACK </v>
      </c>
      <c r="B126" s="53" t="str" cm="1">
        <f t="array" ref="B126:C126">_xlfn.TEXTSPLIT(D126,"County")</f>
        <v xml:space="preserve">Jack </v>
      </c>
      <c r="C126" s="53" t="str">
        <v>, Texas</v>
      </c>
      <c r="D126" s="54" t="s">
        <v>2559</v>
      </c>
      <c r="E126" s="55">
        <v>8472</v>
      </c>
      <c r="F126" s="55">
        <v>7869</v>
      </c>
      <c r="G126" s="55">
        <v>6663</v>
      </c>
      <c r="H126" s="60">
        <v>311</v>
      </c>
      <c r="I126" s="60">
        <v>70</v>
      </c>
      <c r="J126" s="60">
        <v>41</v>
      </c>
      <c r="K126" s="60">
        <v>5</v>
      </c>
      <c r="L126" s="60">
        <v>779</v>
      </c>
      <c r="M126" s="60">
        <v>603</v>
      </c>
      <c r="N126" s="60">
        <v>560</v>
      </c>
      <c r="O126" s="60">
        <v>17</v>
      </c>
      <c r="P126" s="60">
        <v>129</v>
      </c>
      <c r="Q126" s="60">
        <v>14</v>
      </c>
      <c r="R126" s="60">
        <v>7</v>
      </c>
      <c r="S126" s="60">
        <v>384</v>
      </c>
      <c r="T126" s="60">
        <v>6</v>
      </c>
      <c r="U126" s="60">
        <v>1</v>
      </c>
      <c r="V126" s="60">
        <v>0</v>
      </c>
      <c r="W126" s="60">
        <v>1</v>
      </c>
      <c r="X126" s="60">
        <v>0</v>
      </c>
      <c r="Y126" s="60">
        <v>0</v>
      </c>
      <c r="Z126" s="60">
        <v>1</v>
      </c>
      <c r="AA126" s="60">
        <v>0</v>
      </c>
      <c r="AB126" s="60">
        <v>0</v>
      </c>
      <c r="AC126" s="60">
        <v>0</v>
      </c>
      <c r="AD126" s="60">
        <v>37</v>
      </c>
      <c r="AE126" s="60">
        <v>4</v>
      </c>
      <c r="AF126" s="60">
        <v>4</v>
      </c>
      <c r="AG126" s="60">
        <v>0</v>
      </c>
      <c r="AH126" s="60">
        <v>2</v>
      </c>
      <c r="AI126" s="60">
        <v>8</v>
      </c>
      <c r="AJ126" s="60">
        <v>0</v>
      </c>
      <c r="AK126" s="60">
        <v>17</v>
      </c>
      <c r="AL126" s="60">
        <v>1</v>
      </c>
      <c r="AM126" s="60">
        <v>0</v>
      </c>
      <c r="AN126" s="60">
        <v>0</v>
      </c>
      <c r="AO126" s="60">
        <v>0</v>
      </c>
      <c r="AP126" s="60">
        <v>0</v>
      </c>
      <c r="AQ126" s="60">
        <v>0</v>
      </c>
      <c r="AR126" s="60">
        <v>0</v>
      </c>
      <c r="AS126" s="60">
        <v>0</v>
      </c>
      <c r="AT126" s="60">
        <v>0</v>
      </c>
      <c r="AU126" s="60">
        <v>0</v>
      </c>
      <c r="AV126" s="60">
        <v>0</v>
      </c>
      <c r="AW126" s="60">
        <v>0</v>
      </c>
      <c r="AX126" s="60">
        <v>1</v>
      </c>
      <c r="AY126" s="60">
        <v>6</v>
      </c>
      <c r="AZ126" s="60">
        <v>0</v>
      </c>
      <c r="BA126" s="60">
        <v>0</v>
      </c>
      <c r="BB126" s="60">
        <v>4</v>
      </c>
      <c r="BC126" s="60">
        <v>0</v>
      </c>
      <c r="BD126" s="60">
        <v>0</v>
      </c>
      <c r="BE126" s="60">
        <v>0</v>
      </c>
      <c r="BF126" s="60">
        <v>0</v>
      </c>
      <c r="BG126" s="60">
        <v>2</v>
      </c>
      <c r="BH126" s="60">
        <v>0</v>
      </c>
      <c r="BI126" s="60">
        <v>0</v>
      </c>
      <c r="BJ126" s="60">
        <v>0</v>
      </c>
      <c r="BK126" s="60">
        <v>0</v>
      </c>
      <c r="BL126" s="60">
        <v>0</v>
      </c>
      <c r="BM126" s="60">
        <v>0</v>
      </c>
      <c r="BN126" s="60">
        <v>0</v>
      </c>
      <c r="BO126" s="60">
        <v>0</v>
      </c>
      <c r="BP126" s="60">
        <v>0</v>
      </c>
      <c r="BQ126" s="60">
        <v>0</v>
      </c>
      <c r="BR126" s="60">
        <v>0</v>
      </c>
      <c r="BS126" s="60">
        <v>0</v>
      </c>
      <c r="BT126" s="60">
        <v>0</v>
      </c>
      <c r="BU126" s="60">
        <v>0</v>
      </c>
      <c r="BV126" s="60">
        <v>0</v>
      </c>
      <c r="BW126" s="60">
        <v>0</v>
      </c>
    </row>
    <row r="127" spans="1:75" x14ac:dyDescent="0.25">
      <c r="A127" s="53" t="str">
        <f t="shared" si="1"/>
        <v xml:space="preserve">JACKSON </v>
      </c>
      <c r="B127" s="53" t="str" cm="1">
        <f t="array" ref="B127:C127">_xlfn.TEXTSPLIT(D127,"County")</f>
        <v xml:space="preserve">Jackson </v>
      </c>
      <c r="C127" s="53" t="str">
        <v>, Texas</v>
      </c>
      <c r="D127" s="54" t="s">
        <v>2560</v>
      </c>
      <c r="E127" s="55">
        <v>14988</v>
      </c>
      <c r="F127" s="55">
        <v>12894</v>
      </c>
      <c r="G127" s="55">
        <v>9782</v>
      </c>
      <c r="H127" s="55">
        <v>1011</v>
      </c>
      <c r="I127" s="60">
        <v>80</v>
      </c>
      <c r="J127" s="60">
        <v>158</v>
      </c>
      <c r="K127" s="60">
        <v>5</v>
      </c>
      <c r="L127" s="55">
        <v>1858</v>
      </c>
      <c r="M127" s="55">
        <v>2094</v>
      </c>
      <c r="N127" s="55">
        <v>2024</v>
      </c>
      <c r="O127" s="60">
        <v>98</v>
      </c>
      <c r="P127" s="60">
        <v>205</v>
      </c>
      <c r="Q127" s="60">
        <v>16</v>
      </c>
      <c r="R127" s="60">
        <v>3</v>
      </c>
      <c r="S127" s="55">
        <v>1634</v>
      </c>
      <c r="T127" s="60">
        <v>5</v>
      </c>
      <c r="U127" s="60">
        <v>9</v>
      </c>
      <c r="V127" s="60">
        <v>0</v>
      </c>
      <c r="W127" s="60">
        <v>23</v>
      </c>
      <c r="X127" s="60">
        <v>0</v>
      </c>
      <c r="Y127" s="60">
        <v>2</v>
      </c>
      <c r="Z127" s="60">
        <v>16</v>
      </c>
      <c r="AA127" s="60">
        <v>10</v>
      </c>
      <c r="AB127" s="60">
        <v>0</v>
      </c>
      <c r="AC127" s="60">
        <v>3</v>
      </c>
      <c r="AD127" s="60">
        <v>56</v>
      </c>
      <c r="AE127" s="60">
        <v>9</v>
      </c>
      <c r="AF127" s="60">
        <v>2</v>
      </c>
      <c r="AG127" s="60">
        <v>0</v>
      </c>
      <c r="AH127" s="60">
        <v>13</v>
      </c>
      <c r="AI127" s="60">
        <v>0</v>
      </c>
      <c r="AJ127" s="60">
        <v>0</v>
      </c>
      <c r="AK127" s="60">
        <v>10</v>
      </c>
      <c r="AL127" s="60">
        <v>0</v>
      </c>
      <c r="AM127" s="60">
        <v>13</v>
      </c>
      <c r="AN127" s="60">
        <v>0</v>
      </c>
      <c r="AO127" s="60">
        <v>2</v>
      </c>
      <c r="AP127" s="60">
        <v>0</v>
      </c>
      <c r="AQ127" s="60">
        <v>2</v>
      </c>
      <c r="AR127" s="60">
        <v>1</v>
      </c>
      <c r="AS127" s="60">
        <v>2</v>
      </c>
      <c r="AT127" s="60">
        <v>0</v>
      </c>
      <c r="AU127" s="60">
        <v>0</v>
      </c>
      <c r="AV127" s="60">
        <v>2</v>
      </c>
      <c r="AW127" s="60">
        <v>0</v>
      </c>
      <c r="AX127" s="60">
        <v>0</v>
      </c>
      <c r="AY127" s="60">
        <v>8</v>
      </c>
      <c r="AZ127" s="60">
        <v>0</v>
      </c>
      <c r="BA127" s="60">
        <v>0</v>
      </c>
      <c r="BB127" s="60">
        <v>0</v>
      </c>
      <c r="BC127" s="60">
        <v>0</v>
      </c>
      <c r="BD127" s="60">
        <v>2</v>
      </c>
      <c r="BE127" s="60">
        <v>0</v>
      </c>
      <c r="BF127" s="60">
        <v>0</v>
      </c>
      <c r="BG127" s="60">
        <v>4</v>
      </c>
      <c r="BH127" s="60">
        <v>1</v>
      </c>
      <c r="BI127" s="60">
        <v>0</v>
      </c>
      <c r="BJ127" s="60">
        <v>0</v>
      </c>
      <c r="BK127" s="60">
        <v>0</v>
      </c>
      <c r="BL127" s="60">
        <v>0</v>
      </c>
      <c r="BM127" s="60">
        <v>1</v>
      </c>
      <c r="BN127" s="60">
        <v>0</v>
      </c>
      <c r="BO127" s="60">
        <v>5</v>
      </c>
      <c r="BP127" s="60">
        <v>1</v>
      </c>
      <c r="BQ127" s="60">
        <v>4</v>
      </c>
      <c r="BR127" s="60">
        <v>0</v>
      </c>
      <c r="BS127" s="60">
        <v>0</v>
      </c>
      <c r="BT127" s="60">
        <v>0</v>
      </c>
      <c r="BU127" s="60">
        <v>0</v>
      </c>
      <c r="BV127" s="60">
        <v>1</v>
      </c>
      <c r="BW127" s="60">
        <v>1</v>
      </c>
    </row>
    <row r="128" spans="1:75" x14ac:dyDescent="0.25">
      <c r="A128" s="53" t="str">
        <f t="shared" si="1"/>
        <v xml:space="preserve">JASPER </v>
      </c>
      <c r="B128" s="53" t="str" cm="1">
        <f t="array" ref="B128:C128">_xlfn.TEXTSPLIT(D128,"County")</f>
        <v xml:space="preserve">Jasper </v>
      </c>
      <c r="C128" s="53" t="str">
        <v>, Texas</v>
      </c>
      <c r="D128" s="54" t="s">
        <v>2561</v>
      </c>
      <c r="E128" s="55">
        <v>32980</v>
      </c>
      <c r="F128" s="55">
        <v>31407</v>
      </c>
      <c r="G128" s="55">
        <v>24327</v>
      </c>
      <c r="H128" s="55">
        <v>5594</v>
      </c>
      <c r="I128" s="60">
        <v>182</v>
      </c>
      <c r="J128" s="60">
        <v>127</v>
      </c>
      <c r="K128" s="60">
        <v>19</v>
      </c>
      <c r="L128" s="55">
        <v>1158</v>
      </c>
      <c r="M128" s="55">
        <v>1573</v>
      </c>
      <c r="N128" s="55">
        <v>1514</v>
      </c>
      <c r="O128" s="60">
        <v>303</v>
      </c>
      <c r="P128" s="60">
        <v>506</v>
      </c>
      <c r="Q128" s="60">
        <v>33</v>
      </c>
      <c r="R128" s="60">
        <v>8</v>
      </c>
      <c r="S128" s="60">
        <v>627</v>
      </c>
      <c r="T128" s="60">
        <v>25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6</v>
      </c>
      <c r="AA128" s="60">
        <v>5</v>
      </c>
      <c r="AB128" s="60">
        <v>0</v>
      </c>
      <c r="AC128" s="60">
        <v>1</v>
      </c>
      <c r="AD128" s="60">
        <v>48</v>
      </c>
      <c r="AE128" s="60">
        <v>14</v>
      </c>
      <c r="AF128" s="60">
        <v>1</v>
      </c>
      <c r="AG128" s="60">
        <v>0</v>
      </c>
      <c r="AH128" s="60">
        <v>0</v>
      </c>
      <c r="AI128" s="60">
        <v>9</v>
      </c>
      <c r="AJ128" s="60">
        <v>2</v>
      </c>
      <c r="AK128" s="60">
        <v>14</v>
      </c>
      <c r="AL128" s="60">
        <v>0</v>
      </c>
      <c r="AM128" s="60">
        <v>5</v>
      </c>
      <c r="AN128" s="60">
        <v>0</v>
      </c>
      <c r="AO128" s="60">
        <v>0</v>
      </c>
      <c r="AP128" s="60">
        <v>0</v>
      </c>
      <c r="AQ128" s="60">
        <v>1</v>
      </c>
      <c r="AR128" s="60">
        <v>1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1</v>
      </c>
      <c r="AY128" s="60">
        <v>2</v>
      </c>
      <c r="AZ128" s="60">
        <v>0</v>
      </c>
      <c r="BA128" s="60">
        <v>0</v>
      </c>
      <c r="BB128" s="60">
        <v>0</v>
      </c>
      <c r="BC128" s="60">
        <v>1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1</v>
      </c>
      <c r="BN128" s="60">
        <v>0</v>
      </c>
      <c r="BO128" s="60">
        <v>6</v>
      </c>
      <c r="BP128" s="60">
        <v>0</v>
      </c>
      <c r="BQ128" s="60">
        <v>4</v>
      </c>
      <c r="BR128" s="60">
        <v>0</v>
      </c>
      <c r="BS128" s="60">
        <v>2</v>
      </c>
      <c r="BT128" s="60">
        <v>0</v>
      </c>
      <c r="BU128" s="60">
        <v>0</v>
      </c>
      <c r="BV128" s="60">
        <v>3</v>
      </c>
      <c r="BW128" s="60">
        <v>3</v>
      </c>
    </row>
    <row r="129" spans="1:75" x14ac:dyDescent="0.25">
      <c r="A129" s="53" t="str">
        <f t="shared" si="1"/>
        <v xml:space="preserve">JEFF DAVIS </v>
      </c>
      <c r="B129" s="53" t="str" cm="1">
        <f t="array" ref="B129:C129">_xlfn.TEXTSPLIT(D129,"County")</f>
        <v xml:space="preserve">Jeff Davis </v>
      </c>
      <c r="C129" s="53" t="str">
        <v>, Texas</v>
      </c>
      <c r="D129" s="54" t="s">
        <v>2562</v>
      </c>
      <c r="E129" s="55">
        <v>1996</v>
      </c>
      <c r="F129" s="55">
        <v>1664</v>
      </c>
      <c r="G129" s="55">
        <v>1467</v>
      </c>
      <c r="H129" s="60">
        <v>1</v>
      </c>
      <c r="I129" s="60">
        <v>26</v>
      </c>
      <c r="J129" s="60">
        <v>15</v>
      </c>
      <c r="K129" s="60">
        <v>2</v>
      </c>
      <c r="L129" s="60">
        <v>153</v>
      </c>
      <c r="M129" s="60">
        <v>332</v>
      </c>
      <c r="N129" s="60">
        <v>300</v>
      </c>
      <c r="O129" s="60">
        <v>2</v>
      </c>
      <c r="P129" s="60">
        <v>29</v>
      </c>
      <c r="Q129" s="60">
        <v>4</v>
      </c>
      <c r="R129" s="60">
        <v>5</v>
      </c>
      <c r="S129" s="60">
        <v>250</v>
      </c>
      <c r="T129" s="60">
        <v>1</v>
      </c>
      <c r="U129" s="60">
        <v>4</v>
      </c>
      <c r="V129" s="60">
        <v>0</v>
      </c>
      <c r="W129" s="60">
        <v>0</v>
      </c>
      <c r="X129" s="60">
        <v>0</v>
      </c>
      <c r="Y129" s="60">
        <v>1</v>
      </c>
      <c r="Z129" s="60">
        <v>4</v>
      </c>
      <c r="AA129" s="60">
        <v>0</v>
      </c>
      <c r="AB129" s="60">
        <v>0</v>
      </c>
      <c r="AC129" s="60">
        <v>0</v>
      </c>
      <c r="AD129" s="60">
        <v>24</v>
      </c>
      <c r="AE129" s="60">
        <v>2</v>
      </c>
      <c r="AF129" s="60">
        <v>0</v>
      </c>
      <c r="AG129" s="60">
        <v>0</v>
      </c>
      <c r="AH129" s="60">
        <v>2</v>
      </c>
      <c r="AI129" s="60">
        <v>0</v>
      </c>
      <c r="AJ129" s="60">
        <v>0</v>
      </c>
      <c r="AK129" s="60">
        <v>7</v>
      </c>
      <c r="AL129" s="60">
        <v>0</v>
      </c>
      <c r="AM129" s="60">
        <v>0</v>
      </c>
      <c r="AN129" s="60">
        <v>0</v>
      </c>
      <c r="AO129" s="60">
        <v>2</v>
      </c>
      <c r="AP129" s="60">
        <v>3</v>
      </c>
      <c r="AQ129" s="60">
        <v>1</v>
      </c>
      <c r="AR129" s="60">
        <v>1</v>
      </c>
      <c r="AS129" s="60">
        <v>0</v>
      </c>
      <c r="AT129" s="60">
        <v>1</v>
      </c>
      <c r="AU129" s="60">
        <v>1</v>
      </c>
      <c r="AV129" s="60">
        <v>3</v>
      </c>
      <c r="AW129" s="60">
        <v>0</v>
      </c>
      <c r="AX129" s="60">
        <v>1</v>
      </c>
      <c r="AY129" s="60">
        <v>5</v>
      </c>
      <c r="AZ129" s="60">
        <v>0</v>
      </c>
      <c r="BA129" s="60">
        <v>0</v>
      </c>
      <c r="BB129" s="60">
        <v>0</v>
      </c>
      <c r="BC129" s="60">
        <v>4</v>
      </c>
      <c r="BD129" s="60">
        <v>1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3</v>
      </c>
      <c r="BP129" s="60">
        <v>1</v>
      </c>
      <c r="BQ129" s="60">
        <v>0</v>
      </c>
      <c r="BR129" s="60">
        <v>0</v>
      </c>
      <c r="BS129" s="60">
        <v>2</v>
      </c>
      <c r="BT129" s="60">
        <v>0</v>
      </c>
      <c r="BU129" s="60">
        <v>0</v>
      </c>
      <c r="BV129" s="60">
        <v>0</v>
      </c>
      <c r="BW129" s="60">
        <v>0</v>
      </c>
    </row>
    <row r="130" spans="1:75" x14ac:dyDescent="0.25">
      <c r="A130" s="53" t="str">
        <f t="shared" si="1"/>
        <v xml:space="preserve">JEFFERSON </v>
      </c>
      <c r="B130" s="53" t="str" cm="1">
        <f t="array" ref="B130:C130">_xlfn.TEXTSPLIT(D130,"County")</f>
        <v xml:space="preserve">Jefferson </v>
      </c>
      <c r="C130" s="53" t="str">
        <v>, Texas</v>
      </c>
      <c r="D130" s="54" t="s">
        <v>2563</v>
      </c>
      <c r="E130" s="55">
        <v>256526</v>
      </c>
      <c r="F130" s="55">
        <v>234053</v>
      </c>
      <c r="G130" s="55">
        <v>108905</v>
      </c>
      <c r="H130" s="55">
        <v>84835</v>
      </c>
      <c r="I130" s="55">
        <v>1787</v>
      </c>
      <c r="J130" s="55">
        <v>10080</v>
      </c>
      <c r="K130" s="60">
        <v>112</v>
      </c>
      <c r="L130" s="55">
        <v>28334</v>
      </c>
      <c r="M130" s="55">
        <v>22473</v>
      </c>
      <c r="N130" s="55">
        <v>21619</v>
      </c>
      <c r="O130" s="55">
        <v>1947</v>
      </c>
      <c r="P130" s="55">
        <v>1863</v>
      </c>
      <c r="Q130" s="60">
        <v>731</v>
      </c>
      <c r="R130" s="60">
        <v>45</v>
      </c>
      <c r="S130" s="55">
        <v>15219</v>
      </c>
      <c r="T130" s="60">
        <v>391</v>
      </c>
      <c r="U130" s="60">
        <v>145</v>
      </c>
      <c r="V130" s="60">
        <v>30</v>
      </c>
      <c r="W130" s="60">
        <v>694</v>
      </c>
      <c r="X130" s="60">
        <v>23</v>
      </c>
      <c r="Y130" s="60">
        <v>0</v>
      </c>
      <c r="Z130" s="60">
        <v>386</v>
      </c>
      <c r="AA130" s="60">
        <v>13</v>
      </c>
      <c r="AB130" s="60">
        <v>116</v>
      </c>
      <c r="AC130" s="60">
        <v>16</v>
      </c>
      <c r="AD130" s="60">
        <v>791</v>
      </c>
      <c r="AE130" s="60">
        <v>217</v>
      </c>
      <c r="AF130" s="60">
        <v>29</v>
      </c>
      <c r="AG130" s="60">
        <v>3</v>
      </c>
      <c r="AH130" s="60">
        <v>150</v>
      </c>
      <c r="AI130" s="60">
        <v>9</v>
      </c>
      <c r="AJ130" s="60">
        <v>2</v>
      </c>
      <c r="AK130" s="60">
        <v>292</v>
      </c>
      <c r="AL130" s="60">
        <v>19</v>
      </c>
      <c r="AM130" s="60">
        <v>52</v>
      </c>
      <c r="AN130" s="60">
        <v>0</v>
      </c>
      <c r="AO130" s="60">
        <v>1</v>
      </c>
      <c r="AP130" s="60">
        <v>0</v>
      </c>
      <c r="AQ130" s="60">
        <v>9</v>
      </c>
      <c r="AR130" s="60">
        <v>0</v>
      </c>
      <c r="AS130" s="60">
        <v>0</v>
      </c>
      <c r="AT130" s="60">
        <v>1</v>
      </c>
      <c r="AU130" s="60">
        <v>2</v>
      </c>
      <c r="AV130" s="60">
        <v>5</v>
      </c>
      <c r="AW130" s="60">
        <v>0</v>
      </c>
      <c r="AX130" s="60">
        <v>0</v>
      </c>
      <c r="AY130" s="60">
        <v>57</v>
      </c>
      <c r="AZ130" s="60">
        <v>15</v>
      </c>
      <c r="BA130" s="60">
        <v>0</v>
      </c>
      <c r="BB130" s="60">
        <v>29</v>
      </c>
      <c r="BC130" s="60">
        <v>5</v>
      </c>
      <c r="BD130" s="60">
        <v>0</v>
      </c>
      <c r="BE130" s="60">
        <v>0</v>
      </c>
      <c r="BF130" s="60">
        <v>3</v>
      </c>
      <c r="BG130" s="60">
        <v>2</v>
      </c>
      <c r="BH130" s="60">
        <v>3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6</v>
      </c>
      <c r="BP130" s="60">
        <v>0</v>
      </c>
      <c r="BQ130" s="60">
        <v>3</v>
      </c>
      <c r="BR130" s="60">
        <v>0</v>
      </c>
      <c r="BS130" s="60">
        <v>0</v>
      </c>
      <c r="BT130" s="60">
        <v>3</v>
      </c>
      <c r="BU130" s="60">
        <v>0</v>
      </c>
      <c r="BV130" s="60">
        <v>0</v>
      </c>
      <c r="BW130" s="60">
        <v>0</v>
      </c>
    </row>
    <row r="131" spans="1:75" x14ac:dyDescent="0.25">
      <c r="A131" s="53" t="str">
        <f t="shared" si="1"/>
        <v xml:space="preserve">JIM HOGG </v>
      </c>
      <c r="B131" s="53" t="str" cm="1">
        <f t="array" ref="B131:C131">_xlfn.TEXTSPLIT(D131,"County")</f>
        <v xml:space="preserve">Jim Hogg </v>
      </c>
      <c r="C131" s="53" t="str">
        <v>, Texas</v>
      </c>
      <c r="D131" s="54" t="s">
        <v>2564</v>
      </c>
      <c r="E131" s="55">
        <v>4838</v>
      </c>
      <c r="F131" s="55">
        <v>3064</v>
      </c>
      <c r="G131" s="55">
        <v>2333</v>
      </c>
      <c r="H131" s="60">
        <v>5</v>
      </c>
      <c r="I131" s="60">
        <v>31</v>
      </c>
      <c r="J131" s="60">
        <v>26</v>
      </c>
      <c r="K131" s="60">
        <v>5</v>
      </c>
      <c r="L131" s="60">
        <v>664</v>
      </c>
      <c r="M131" s="55">
        <v>1774</v>
      </c>
      <c r="N131" s="55">
        <v>1762</v>
      </c>
      <c r="O131" s="60">
        <v>1</v>
      </c>
      <c r="P131" s="60">
        <v>11</v>
      </c>
      <c r="Q131" s="60">
        <v>6</v>
      </c>
      <c r="R131" s="60">
        <v>6</v>
      </c>
      <c r="S131" s="55">
        <v>1732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3</v>
      </c>
      <c r="Z131" s="60">
        <v>3</v>
      </c>
      <c r="AA131" s="60">
        <v>0</v>
      </c>
      <c r="AB131" s="60">
        <v>0</v>
      </c>
      <c r="AC131" s="60">
        <v>0</v>
      </c>
      <c r="AD131" s="60">
        <v>8</v>
      </c>
      <c r="AE131" s="60">
        <v>1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7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4</v>
      </c>
      <c r="BP131" s="60">
        <v>0</v>
      </c>
      <c r="BQ131" s="60">
        <v>0</v>
      </c>
      <c r="BR131" s="60">
        <v>0</v>
      </c>
      <c r="BS131" s="60">
        <v>0</v>
      </c>
      <c r="BT131" s="60">
        <v>0</v>
      </c>
      <c r="BU131" s="60">
        <v>4</v>
      </c>
      <c r="BV131" s="60">
        <v>0</v>
      </c>
      <c r="BW131" s="60">
        <v>0</v>
      </c>
    </row>
    <row r="132" spans="1:75" x14ac:dyDescent="0.25">
      <c r="A132" s="53" t="str">
        <f t="shared" si="1"/>
        <v xml:space="preserve">JIM WELLS </v>
      </c>
      <c r="B132" s="53" t="str" cm="1">
        <f t="array" ref="B132:C132">_xlfn.TEXTSPLIT(D132,"County")</f>
        <v xml:space="preserve">Jim Wells </v>
      </c>
      <c r="C132" s="53" t="str">
        <v>, Texas</v>
      </c>
      <c r="D132" s="54" t="s">
        <v>2565</v>
      </c>
      <c r="E132" s="55">
        <v>38891</v>
      </c>
      <c r="F132" s="55">
        <v>27863</v>
      </c>
      <c r="G132" s="55">
        <v>22187</v>
      </c>
      <c r="H132" s="60">
        <v>265</v>
      </c>
      <c r="I132" s="60">
        <v>264</v>
      </c>
      <c r="J132" s="60">
        <v>158</v>
      </c>
      <c r="K132" s="60">
        <v>16</v>
      </c>
      <c r="L132" s="55">
        <v>4973</v>
      </c>
      <c r="M132" s="55">
        <v>11028</v>
      </c>
      <c r="N132" s="55">
        <v>10922</v>
      </c>
      <c r="O132" s="60">
        <v>82</v>
      </c>
      <c r="P132" s="60">
        <v>269</v>
      </c>
      <c r="Q132" s="60">
        <v>17</v>
      </c>
      <c r="R132" s="60">
        <v>3</v>
      </c>
      <c r="S132" s="55">
        <v>10448</v>
      </c>
      <c r="T132" s="60">
        <v>12</v>
      </c>
      <c r="U132" s="60">
        <v>0</v>
      </c>
      <c r="V132" s="60">
        <v>0</v>
      </c>
      <c r="W132" s="60">
        <v>27</v>
      </c>
      <c r="X132" s="60">
        <v>0</v>
      </c>
      <c r="Y132" s="60">
        <v>0</v>
      </c>
      <c r="Z132" s="60">
        <v>52</v>
      </c>
      <c r="AA132" s="60">
        <v>0</v>
      </c>
      <c r="AB132" s="60">
        <v>12</v>
      </c>
      <c r="AC132" s="60">
        <v>0</v>
      </c>
      <c r="AD132" s="60">
        <v>99</v>
      </c>
      <c r="AE132" s="60">
        <v>5</v>
      </c>
      <c r="AF132" s="60">
        <v>0</v>
      </c>
      <c r="AG132" s="60">
        <v>0</v>
      </c>
      <c r="AH132" s="60">
        <v>16</v>
      </c>
      <c r="AI132" s="60">
        <v>10</v>
      </c>
      <c r="AJ132" s="60">
        <v>0</v>
      </c>
      <c r="AK132" s="60">
        <v>55</v>
      </c>
      <c r="AL132" s="60">
        <v>0</v>
      </c>
      <c r="AM132" s="60">
        <v>11</v>
      </c>
      <c r="AN132" s="60">
        <v>0</v>
      </c>
      <c r="AO132" s="60">
        <v>2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7</v>
      </c>
      <c r="AZ132" s="60">
        <v>3</v>
      </c>
      <c r="BA132" s="60">
        <v>0</v>
      </c>
      <c r="BB132" s="60">
        <v>1</v>
      </c>
      <c r="BC132" s="60">
        <v>1</v>
      </c>
      <c r="BD132" s="60">
        <v>0</v>
      </c>
      <c r="BE132" s="60">
        <v>0</v>
      </c>
      <c r="BF132" s="60">
        <v>2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  <c r="BS132" s="60">
        <v>0</v>
      </c>
      <c r="BT132" s="60">
        <v>0</v>
      </c>
      <c r="BU132" s="60">
        <v>0</v>
      </c>
      <c r="BV132" s="60">
        <v>0</v>
      </c>
      <c r="BW132" s="60">
        <v>0</v>
      </c>
    </row>
    <row r="133" spans="1:75" x14ac:dyDescent="0.25">
      <c r="A133" s="53" t="str">
        <f t="shared" si="1"/>
        <v xml:space="preserve">JOHNSON </v>
      </c>
      <c r="B133" s="53" t="str" cm="1">
        <f t="array" ref="B133:C133">_xlfn.TEXTSPLIT(D133,"County")</f>
        <v xml:space="preserve">Johnson </v>
      </c>
      <c r="C133" s="53" t="str">
        <v>, Texas</v>
      </c>
      <c r="D133" s="54" t="s">
        <v>2566</v>
      </c>
      <c r="E133" s="55">
        <v>179927</v>
      </c>
      <c r="F133" s="55">
        <v>157718</v>
      </c>
      <c r="G133" s="55">
        <v>129863</v>
      </c>
      <c r="H133" s="55">
        <v>6770</v>
      </c>
      <c r="I133" s="55">
        <v>1719</v>
      </c>
      <c r="J133" s="55">
        <v>1812</v>
      </c>
      <c r="K133" s="60">
        <v>949</v>
      </c>
      <c r="L133" s="55">
        <v>16605</v>
      </c>
      <c r="M133" s="55">
        <v>22209</v>
      </c>
      <c r="N133" s="55">
        <v>21405</v>
      </c>
      <c r="O133" s="55">
        <v>1398</v>
      </c>
      <c r="P133" s="55">
        <v>4083</v>
      </c>
      <c r="Q133" s="60">
        <v>682</v>
      </c>
      <c r="R133" s="60">
        <v>95</v>
      </c>
      <c r="S133" s="55">
        <v>14448</v>
      </c>
      <c r="T133" s="60">
        <v>62</v>
      </c>
      <c r="U133" s="60">
        <v>58</v>
      </c>
      <c r="V133" s="60">
        <v>15</v>
      </c>
      <c r="W133" s="60">
        <v>223</v>
      </c>
      <c r="X133" s="60">
        <v>20</v>
      </c>
      <c r="Y133" s="60">
        <v>4</v>
      </c>
      <c r="Z133" s="60">
        <v>214</v>
      </c>
      <c r="AA133" s="60">
        <v>55</v>
      </c>
      <c r="AB133" s="60">
        <v>28</v>
      </c>
      <c r="AC133" s="60">
        <v>20</v>
      </c>
      <c r="AD133" s="60">
        <v>736</v>
      </c>
      <c r="AE133" s="60">
        <v>136</v>
      </c>
      <c r="AF133" s="60">
        <v>34</v>
      </c>
      <c r="AG133" s="60">
        <v>8</v>
      </c>
      <c r="AH133" s="60">
        <v>117</v>
      </c>
      <c r="AI133" s="60">
        <v>53</v>
      </c>
      <c r="AJ133" s="60">
        <v>5</v>
      </c>
      <c r="AK133" s="60">
        <v>295</v>
      </c>
      <c r="AL133" s="60">
        <v>40</v>
      </c>
      <c r="AM133" s="60">
        <v>32</v>
      </c>
      <c r="AN133" s="60">
        <v>6</v>
      </c>
      <c r="AO133" s="60">
        <v>0</v>
      </c>
      <c r="AP133" s="60">
        <v>0</v>
      </c>
      <c r="AQ133" s="60">
        <v>6</v>
      </c>
      <c r="AR133" s="60">
        <v>0</v>
      </c>
      <c r="AS133" s="60">
        <v>4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61</v>
      </c>
      <c r="AZ133" s="60">
        <v>17</v>
      </c>
      <c r="BA133" s="60">
        <v>0</v>
      </c>
      <c r="BB133" s="60">
        <v>33</v>
      </c>
      <c r="BC133" s="60">
        <v>0</v>
      </c>
      <c r="BD133" s="60">
        <v>0</v>
      </c>
      <c r="BE133" s="60">
        <v>0</v>
      </c>
      <c r="BF133" s="60">
        <v>0</v>
      </c>
      <c r="BG133" s="60">
        <v>10</v>
      </c>
      <c r="BH133" s="60">
        <v>1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3</v>
      </c>
      <c r="BP133" s="60">
        <v>2</v>
      </c>
      <c r="BQ133" s="60">
        <v>0</v>
      </c>
      <c r="BR133" s="60">
        <v>0</v>
      </c>
      <c r="BS133" s="60">
        <v>1</v>
      </c>
      <c r="BT133" s="60">
        <v>0</v>
      </c>
      <c r="BU133" s="60">
        <v>0</v>
      </c>
      <c r="BV133" s="60">
        <v>4</v>
      </c>
      <c r="BW133" s="60">
        <v>4</v>
      </c>
    </row>
    <row r="134" spans="1:75" x14ac:dyDescent="0.25">
      <c r="A134" s="53" t="str">
        <f t="shared" si="1"/>
        <v xml:space="preserve">JONES </v>
      </c>
      <c r="B134" s="53" t="str" cm="1">
        <f t="array" ref="B134:C134">_xlfn.TEXTSPLIT(D134,"County")</f>
        <v xml:space="preserve">Jones </v>
      </c>
      <c r="C134" s="53" t="str">
        <v>, Texas</v>
      </c>
      <c r="D134" s="54" t="s">
        <v>2567</v>
      </c>
      <c r="E134" s="55">
        <v>19663</v>
      </c>
      <c r="F134" s="55">
        <v>18141</v>
      </c>
      <c r="G134" s="55">
        <v>12902</v>
      </c>
      <c r="H134" s="55">
        <v>2024</v>
      </c>
      <c r="I134" s="60">
        <v>120</v>
      </c>
      <c r="J134" s="60">
        <v>114</v>
      </c>
      <c r="K134" s="60">
        <v>7</v>
      </c>
      <c r="L134" s="55">
        <v>2974</v>
      </c>
      <c r="M134" s="55">
        <v>1522</v>
      </c>
      <c r="N134" s="55">
        <v>1459</v>
      </c>
      <c r="O134" s="60">
        <v>99</v>
      </c>
      <c r="P134" s="60">
        <v>252</v>
      </c>
      <c r="Q134" s="60">
        <v>19</v>
      </c>
      <c r="R134" s="60">
        <v>14</v>
      </c>
      <c r="S134" s="55">
        <v>1041</v>
      </c>
      <c r="T134" s="60">
        <v>5</v>
      </c>
      <c r="U134" s="60">
        <v>6</v>
      </c>
      <c r="V134" s="60">
        <v>3</v>
      </c>
      <c r="W134" s="60">
        <v>13</v>
      </c>
      <c r="X134" s="60">
        <v>0</v>
      </c>
      <c r="Y134" s="60">
        <v>0</v>
      </c>
      <c r="Z134" s="60">
        <v>6</v>
      </c>
      <c r="AA134" s="60">
        <v>1</v>
      </c>
      <c r="AB134" s="60">
        <v>0</v>
      </c>
      <c r="AC134" s="60">
        <v>0</v>
      </c>
      <c r="AD134" s="60">
        <v>57</v>
      </c>
      <c r="AE134" s="60">
        <v>10</v>
      </c>
      <c r="AF134" s="60">
        <v>8</v>
      </c>
      <c r="AG134" s="60">
        <v>0</v>
      </c>
      <c r="AH134" s="60">
        <v>10</v>
      </c>
      <c r="AI134" s="60">
        <v>0</v>
      </c>
      <c r="AJ134" s="60">
        <v>3</v>
      </c>
      <c r="AK134" s="60">
        <v>16</v>
      </c>
      <c r="AL134" s="60">
        <v>0</v>
      </c>
      <c r="AM134" s="60">
        <v>4</v>
      </c>
      <c r="AN134" s="60">
        <v>2</v>
      </c>
      <c r="AO134" s="60">
        <v>0</v>
      </c>
      <c r="AP134" s="60">
        <v>0</v>
      </c>
      <c r="AQ134" s="60">
        <v>1</v>
      </c>
      <c r="AR134" s="60">
        <v>0</v>
      </c>
      <c r="AS134" s="60">
        <v>2</v>
      </c>
      <c r="AT134" s="60">
        <v>0</v>
      </c>
      <c r="AU134" s="60">
        <v>0</v>
      </c>
      <c r="AV134" s="60">
        <v>0</v>
      </c>
      <c r="AW134" s="60">
        <v>0</v>
      </c>
      <c r="AX134" s="60">
        <v>1</v>
      </c>
      <c r="AY134" s="60">
        <v>6</v>
      </c>
      <c r="AZ134" s="60">
        <v>0</v>
      </c>
      <c r="BA134" s="60">
        <v>2</v>
      </c>
      <c r="BB134" s="60">
        <v>0</v>
      </c>
      <c r="BC134" s="60">
        <v>3</v>
      </c>
      <c r="BD134" s="60">
        <v>0</v>
      </c>
      <c r="BE134" s="60">
        <v>1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0</v>
      </c>
      <c r="BV134" s="60">
        <v>0</v>
      </c>
      <c r="BW134" s="60">
        <v>0</v>
      </c>
    </row>
    <row r="135" spans="1:75" x14ac:dyDescent="0.25">
      <c r="A135" s="53" t="str">
        <f t="shared" si="1"/>
        <v xml:space="preserve">KARNES </v>
      </c>
      <c r="B135" s="53" t="str" cm="1">
        <f t="array" ref="B135:C135">_xlfn.TEXTSPLIT(D135,"County")</f>
        <v xml:space="preserve">Karnes </v>
      </c>
      <c r="C135" s="53" t="str">
        <v>, Texas</v>
      </c>
      <c r="D135" s="54" t="s">
        <v>2568</v>
      </c>
      <c r="E135" s="55">
        <v>14710</v>
      </c>
      <c r="F135" s="55">
        <v>12091</v>
      </c>
      <c r="G135" s="55">
        <v>8215</v>
      </c>
      <c r="H135" s="55">
        <v>1174</v>
      </c>
      <c r="I135" s="60">
        <v>87</v>
      </c>
      <c r="J135" s="60">
        <v>151</v>
      </c>
      <c r="K135" s="60">
        <v>4</v>
      </c>
      <c r="L135" s="55">
        <v>2460</v>
      </c>
      <c r="M135" s="55">
        <v>2619</v>
      </c>
      <c r="N135" s="55">
        <v>2548</v>
      </c>
      <c r="O135" s="60">
        <v>38</v>
      </c>
      <c r="P135" s="60">
        <v>104</v>
      </c>
      <c r="Q135" s="60">
        <v>4</v>
      </c>
      <c r="R135" s="60">
        <v>0</v>
      </c>
      <c r="S135" s="55">
        <v>2350</v>
      </c>
      <c r="T135" s="60">
        <v>3</v>
      </c>
      <c r="U135" s="60">
        <v>2</v>
      </c>
      <c r="V135" s="60">
        <v>0</v>
      </c>
      <c r="W135" s="60">
        <v>14</v>
      </c>
      <c r="X135" s="60">
        <v>0</v>
      </c>
      <c r="Y135" s="60">
        <v>0</v>
      </c>
      <c r="Z135" s="60">
        <v>21</v>
      </c>
      <c r="AA135" s="60">
        <v>12</v>
      </c>
      <c r="AB135" s="60">
        <v>0</v>
      </c>
      <c r="AC135" s="60">
        <v>0</v>
      </c>
      <c r="AD135" s="60">
        <v>56</v>
      </c>
      <c r="AE135" s="60">
        <v>15</v>
      </c>
      <c r="AF135" s="60">
        <v>0</v>
      </c>
      <c r="AG135" s="60">
        <v>0</v>
      </c>
      <c r="AH135" s="60">
        <v>8</v>
      </c>
      <c r="AI135" s="60">
        <v>6</v>
      </c>
      <c r="AJ135" s="60">
        <v>0</v>
      </c>
      <c r="AK135" s="60">
        <v>21</v>
      </c>
      <c r="AL135" s="60">
        <v>4</v>
      </c>
      <c r="AM135" s="60">
        <v>2</v>
      </c>
      <c r="AN135" s="60">
        <v>0</v>
      </c>
      <c r="AO135" s="60">
        <v>0</v>
      </c>
      <c r="AP135" s="60">
        <v>0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60">
        <v>0</v>
      </c>
      <c r="AY135" s="60">
        <v>14</v>
      </c>
      <c r="AZ135" s="60">
        <v>3</v>
      </c>
      <c r="BA135" s="60">
        <v>0</v>
      </c>
      <c r="BB135" s="60">
        <v>0</v>
      </c>
      <c r="BC135" s="60">
        <v>0</v>
      </c>
      <c r="BD135" s="60">
        <v>5</v>
      </c>
      <c r="BE135" s="60">
        <v>0</v>
      </c>
      <c r="BF135" s="60">
        <v>0</v>
      </c>
      <c r="BG135" s="60">
        <v>4</v>
      </c>
      <c r="BH135" s="60">
        <v>0</v>
      </c>
      <c r="BI135" s="60">
        <v>0</v>
      </c>
      <c r="BJ135" s="60">
        <v>2</v>
      </c>
      <c r="BK135" s="60">
        <v>0</v>
      </c>
      <c r="BL135" s="60">
        <v>0</v>
      </c>
      <c r="BM135" s="60">
        <v>0</v>
      </c>
      <c r="BN135" s="60">
        <v>0</v>
      </c>
      <c r="BO135" s="60">
        <v>1</v>
      </c>
      <c r="BP135" s="60">
        <v>1</v>
      </c>
      <c r="BQ135" s="60">
        <v>0</v>
      </c>
      <c r="BR135" s="60">
        <v>0</v>
      </c>
      <c r="BS135" s="60">
        <v>0</v>
      </c>
      <c r="BT135" s="60">
        <v>0</v>
      </c>
      <c r="BU135" s="60">
        <v>0</v>
      </c>
      <c r="BV135" s="60">
        <v>0</v>
      </c>
      <c r="BW135" s="60">
        <v>0</v>
      </c>
    </row>
    <row r="136" spans="1:75" x14ac:dyDescent="0.25">
      <c r="A136" s="53" t="str">
        <f t="shared" ref="A136:A199" si="2">UPPER(B136)</f>
        <v xml:space="preserve">KAUFMAN </v>
      </c>
      <c r="B136" s="53" t="str" cm="1">
        <f t="array" ref="B136:C136">_xlfn.TEXTSPLIT(D136,"County")</f>
        <v xml:space="preserve">Kaufman </v>
      </c>
      <c r="C136" s="53" t="str">
        <v>, Texas</v>
      </c>
      <c r="D136" s="54" t="s">
        <v>2569</v>
      </c>
      <c r="E136" s="55">
        <v>145310</v>
      </c>
      <c r="F136" s="55">
        <v>126404</v>
      </c>
      <c r="G136" s="55">
        <v>87435</v>
      </c>
      <c r="H136" s="55">
        <v>21948</v>
      </c>
      <c r="I136" s="55">
        <v>1413</v>
      </c>
      <c r="J136" s="55">
        <v>2174</v>
      </c>
      <c r="K136" s="60">
        <v>82</v>
      </c>
      <c r="L136" s="55">
        <v>13352</v>
      </c>
      <c r="M136" s="55">
        <v>18906</v>
      </c>
      <c r="N136" s="55">
        <v>18166</v>
      </c>
      <c r="O136" s="55">
        <v>1515</v>
      </c>
      <c r="P136" s="55">
        <v>2552</v>
      </c>
      <c r="Q136" s="60">
        <v>530</v>
      </c>
      <c r="R136" s="60">
        <v>71</v>
      </c>
      <c r="S136" s="55">
        <v>12630</v>
      </c>
      <c r="T136" s="60">
        <v>170</v>
      </c>
      <c r="U136" s="60">
        <v>60</v>
      </c>
      <c r="V136" s="60">
        <v>15</v>
      </c>
      <c r="W136" s="60">
        <v>326</v>
      </c>
      <c r="X136" s="60">
        <v>13</v>
      </c>
      <c r="Y136" s="60">
        <v>1</v>
      </c>
      <c r="Z136" s="60">
        <v>199</v>
      </c>
      <c r="AA136" s="60">
        <v>25</v>
      </c>
      <c r="AB136" s="60">
        <v>56</v>
      </c>
      <c r="AC136" s="60">
        <v>3</v>
      </c>
      <c r="AD136" s="60">
        <v>676</v>
      </c>
      <c r="AE136" s="60">
        <v>168</v>
      </c>
      <c r="AF136" s="60">
        <v>38</v>
      </c>
      <c r="AG136" s="60">
        <v>12</v>
      </c>
      <c r="AH136" s="60">
        <v>129</v>
      </c>
      <c r="AI136" s="60">
        <v>46</v>
      </c>
      <c r="AJ136" s="60">
        <v>4</v>
      </c>
      <c r="AK136" s="60">
        <v>211</v>
      </c>
      <c r="AL136" s="60">
        <v>27</v>
      </c>
      <c r="AM136" s="60">
        <v>23</v>
      </c>
      <c r="AN136" s="60">
        <v>1</v>
      </c>
      <c r="AO136" s="60">
        <v>5</v>
      </c>
      <c r="AP136" s="60">
        <v>0</v>
      </c>
      <c r="AQ136" s="60">
        <v>5</v>
      </c>
      <c r="AR136" s="60">
        <v>1</v>
      </c>
      <c r="AS136" s="60">
        <v>1</v>
      </c>
      <c r="AT136" s="60">
        <v>0</v>
      </c>
      <c r="AU136" s="60">
        <v>1</v>
      </c>
      <c r="AV136" s="60">
        <v>2</v>
      </c>
      <c r="AW136" s="60">
        <v>0</v>
      </c>
      <c r="AX136" s="60">
        <v>2</v>
      </c>
      <c r="AY136" s="60">
        <v>59</v>
      </c>
      <c r="AZ136" s="60">
        <v>11</v>
      </c>
      <c r="BA136" s="60">
        <v>1</v>
      </c>
      <c r="BB136" s="60">
        <v>35</v>
      </c>
      <c r="BC136" s="60">
        <v>0</v>
      </c>
      <c r="BD136" s="60">
        <v>1</v>
      </c>
      <c r="BE136" s="60">
        <v>2</v>
      </c>
      <c r="BF136" s="60">
        <v>4</v>
      </c>
      <c r="BG136" s="60">
        <v>1</v>
      </c>
      <c r="BH136" s="60">
        <v>4</v>
      </c>
      <c r="BI136" s="60">
        <v>0</v>
      </c>
      <c r="BJ136" s="60">
        <v>0</v>
      </c>
      <c r="BK136" s="60">
        <v>0</v>
      </c>
      <c r="BL136" s="60">
        <v>0</v>
      </c>
      <c r="BM136" s="60">
        <v>0</v>
      </c>
      <c r="BN136" s="60">
        <v>0</v>
      </c>
      <c r="BO136" s="60">
        <v>5</v>
      </c>
      <c r="BP136" s="60">
        <v>4</v>
      </c>
      <c r="BQ136" s="60">
        <v>1</v>
      </c>
      <c r="BR136" s="60">
        <v>0</v>
      </c>
      <c r="BS136" s="60">
        <v>0</v>
      </c>
      <c r="BT136" s="60">
        <v>0</v>
      </c>
      <c r="BU136" s="60">
        <v>0</v>
      </c>
      <c r="BV136" s="60">
        <v>0</v>
      </c>
      <c r="BW136" s="60">
        <v>0</v>
      </c>
    </row>
    <row r="137" spans="1:75" x14ac:dyDescent="0.25">
      <c r="A137" s="53" t="str">
        <f t="shared" si="2"/>
        <v xml:space="preserve">KENDALL </v>
      </c>
      <c r="B137" s="53" t="str" cm="1">
        <f t="array" ref="B137:C137">_xlfn.TEXTSPLIT(D137,"County")</f>
        <v xml:space="preserve">Kendall </v>
      </c>
      <c r="C137" s="53" t="str">
        <v>, Texas</v>
      </c>
      <c r="D137" s="54" t="s">
        <v>2570</v>
      </c>
      <c r="E137" s="55">
        <v>44279</v>
      </c>
      <c r="F137" s="55">
        <v>38018</v>
      </c>
      <c r="G137" s="55">
        <v>34449</v>
      </c>
      <c r="H137" s="60">
        <v>347</v>
      </c>
      <c r="I137" s="60">
        <v>289</v>
      </c>
      <c r="J137" s="60">
        <v>379</v>
      </c>
      <c r="K137" s="60">
        <v>39</v>
      </c>
      <c r="L137" s="55">
        <v>2515</v>
      </c>
      <c r="M137" s="55">
        <v>6261</v>
      </c>
      <c r="N137" s="55">
        <v>6054</v>
      </c>
      <c r="O137" s="60">
        <v>171</v>
      </c>
      <c r="P137" s="60">
        <v>716</v>
      </c>
      <c r="Q137" s="60">
        <v>266</v>
      </c>
      <c r="R137" s="60">
        <v>25</v>
      </c>
      <c r="S137" s="55">
        <v>4746</v>
      </c>
      <c r="T137" s="60">
        <v>14</v>
      </c>
      <c r="U137" s="60">
        <v>14</v>
      </c>
      <c r="V137" s="60">
        <v>0</v>
      </c>
      <c r="W137" s="60">
        <v>17</v>
      </c>
      <c r="X137" s="60">
        <v>0</v>
      </c>
      <c r="Y137" s="60">
        <v>1</v>
      </c>
      <c r="Z137" s="60">
        <v>52</v>
      </c>
      <c r="AA137" s="60">
        <v>15</v>
      </c>
      <c r="AB137" s="60">
        <v>4</v>
      </c>
      <c r="AC137" s="60">
        <v>13</v>
      </c>
      <c r="AD137" s="60">
        <v>194</v>
      </c>
      <c r="AE137" s="60">
        <v>1</v>
      </c>
      <c r="AF137" s="60">
        <v>3</v>
      </c>
      <c r="AG137" s="60">
        <v>0</v>
      </c>
      <c r="AH137" s="60">
        <v>17</v>
      </c>
      <c r="AI137" s="60">
        <v>9</v>
      </c>
      <c r="AJ137" s="60">
        <v>1</v>
      </c>
      <c r="AK137" s="60">
        <v>108</v>
      </c>
      <c r="AL137" s="60">
        <v>22</v>
      </c>
      <c r="AM137" s="60">
        <v>21</v>
      </c>
      <c r="AN137" s="60">
        <v>2</v>
      </c>
      <c r="AO137" s="60">
        <v>0</v>
      </c>
      <c r="AP137" s="60">
        <v>4</v>
      </c>
      <c r="AQ137" s="60">
        <v>4</v>
      </c>
      <c r="AR137" s="60">
        <v>0</v>
      </c>
      <c r="AS137" s="60">
        <v>2</v>
      </c>
      <c r="AT137" s="60">
        <v>0</v>
      </c>
      <c r="AU137" s="60">
        <v>0</v>
      </c>
      <c r="AV137" s="60">
        <v>0</v>
      </c>
      <c r="AW137" s="60">
        <v>0</v>
      </c>
      <c r="AX137" s="60">
        <v>0</v>
      </c>
      <c r="AY137" s="60">
        <v>13</v>
      </c>
      <c r="AZ137" s="60">
        <v>1</v>
      </c>
      <c r="BA137" s="60">
        <v>0</v>
      </c>
      <c r="BB137" s="60">
        <v>5</v>
      </c>
      <c r="BC137" s="60">
        <v>0</v>
      </c>
      <c r="BD137" s="60">
        <v>3</v>
      </c>
      <c r="BE137" s="60">
        <v>0</v>
      </c>
      <c r="BF137" s="60">
        <v>0</v>
      </c>
      <c r="BG137" s="60">
        <v>4</v>
      </c>
      <c r="BH137" s="60">
        <v>0</v>
      </c>
      <c r="BI137" s="60">
        <v>0</v>
      </c>
      <c r="BJ137" s="60">
        <v>0</v>
      </c>
      <c r="BK137" s="60">
        <v>0</v>
      </c>
      <c r="BL137" s="60">
        <v>0</v>
      </c>
      <c r="BM137" s="60">
        <v>0</v>
      </c>
      <c r="BN137" s="60">
        <v>0</v>
      </c>
      <c r="BO137" s="60">
        <v>0</v>
      </c>
      <c r="BP137" s="60">
        <v>0</v>
      </c>
      <c r="BQ137" s="60">
        <v>0</v>
      </c>
      <c r="BR137" s="60">
        <v>0</v>
      </c>
      <c r="BS137" s="60">
        <v>0</v>
      </c>
      <c r="BT137" s="60">
        <v>0</v>
      </c>
      <c r="BU137" s="60">
        <v>0</v>
      </c>
      <c r="BV137" s="60">
        <v>0</v>
      </c>
      <c r="BW137" s="60">
        <v>0</v>
      </c>
    </row>
    <row r="138" spans="1:75" x14ac:dyDescent="0.25">
      <c r="A138" s="53" t="str">
        <f t="shared" si="2"/>
        <v xml:space="preserve">KENEDY </v>
      </c>
      <c r="B138" s="53" t="str" cm="1">
        <f t="array" ref="B138:C138">_xlfn.TEXTSPLIT(D138,"County")</f>
        <v xml:space="preserve">Kenedy </v>
      </c>
      <c r="C138" s="53" t="str">
        <v>, Texas</v>
      </c>
      <c r="D138" s="54" t="s">
        <v>2571</v>
      </c>
      <c r="E138" s="56">
        <v>350</v>
      </c>
      <c r="F138" s="60">
        <v>223</v>
      </c>
      <c r="G138" s="60">
        <v>137</v>
      </c>
      <c r="H138" s="60">
        <v>1</v>
      </c>
      <c r="I138" s="60">
        <v>7</v>
      </c>
      <c r="J138" s="60">
        <v>0</v>
      </c>
      <c r="K138" s="60">
        <v>1</v>
      </c>
      <c r="L138" s="60">
        <v>77</v>
      </c>
      <c r="M138" s="60">
        <v>127</v>
      </c>
      <c r="N138" s="60">
        <v>113</v>
      </c>
      <c r="O138" s="60">
        <v>0</v>
      </c>
      <c r="P138" s="60">
        <v>2</v>
      </c>
      <c r="Q138" s="60">
        <v>0</v>
      </c>
      <c r="R138" s="60">
        <v>0</v>
      </c>
      <c r="S138" s="60">
        <v>106</v>
      </c>
      <c r="T138" s="60">
        <v>0</v>
      </c>
      <c r="U138" s="60">
        <v>0</v>
      </c>
      <c r="V138" s="60">
        <v>0</v>
      </c>
      <c r="W138" s="60">
        <v>1</v>
      </c>
      <c r="X138" s="60">
        <v>0</v>
      </c>
      <c r="Y138" s="60">
        <v>0</v>
      </c>
      <c r="Z138" s="60">
        <v>1</v>
      </c>
      <c r="AA138" s="60">
        <v>0</v>
      </c>
      <c r="AB138" s="60">
        <v>3</v>
      </c>
      <c r="AC138" s="60">
        <v>0</v>
      </c>
      <c r="AD138" s="60">
        <v>8</v>
      </c>
      <c r="AE138" s="60">
        <v>3</v>
      </c>
      <c r="AF138" s="60">
        <v>1</v>
      </c>
      <c r="AG138" s="60">
        <v>0</v>
      </c>
      <c r="AH138" s="60">
        <v>0</v>
      </c>
      <c r="AI138" s="60">
        <v>0</v>
      </c>
      <c r="AJ138" s="60">
        <v>1</v>
      </c>
      <c r="AK138" s="60">
        <v>0</v>
      </c>
      <c r="AL138" s="60">
        <v>2</v>
      </c>
      <c r="AM138" s="60">
        <v>0</v>
      </c>
      <c r="AN138" s="60">
        <v>0</v>
      </c>
      <c r="AO138" s="60">
        <v>0</v>
      </c>
      <c r="AP138" s="60">
        <v>0</v>
      </c>
      <c r="AQ138" s="60">
        <v>1</v>
      </c>
      <c r="AR138" s="60">
        <v>0</v>
      </c>
      <c r="AS138" s="60">
        <v>0</v>
      </c>
      <c r="AT138" s="60">
        <v>0</v>
      </c>
      <c r="AU138" s="60">
        <v>0</v>
      </c>
      <c r="AV138" s="60">
        <v>0</v>
      </c>
      <c r="AW138" s="60">
        <v>0</v>
      </c>
      <c r="AX138" s="60">
        <v>0</v>
      </c>
      <c r="AY138" s="60">
        <v>5</v>
      </c>
      <c r="AZ138" s="60">
        <v>0</v>
      </c>
      <c r="BA138" s="60">
        <v>0</v>
      </c>
      <c r="BB138" s="60">
        <v>1</v>
      </c>
      <c r="BC138" s="60">
        <v>0</v>
      </c>
      <c r="BD138" s="60">
        <v>2</v>
      </c>
      <c r="BE138" s="60">
        <v>1</v>
      </c>
      <c r="BF138" s="60">
        <v>1</v>
      </c>
      <c r="BG138" s="60">
        <v>0</v>
      </c>
      <c r="BH138" s="60">
        <v>0</v>
      </c>
      <c r="BI138" s="60">
        <v>0</v>
      </c>
      <c r="BJ138" s="60">
        <v>0</v>
      </c>
      <c r="BK138" s="60">
        <v>0</v>
      </c>
      <c r="BL138" s="60">
        <v>0</v>
      </c>
      <c r="BM138" s="60">
        <v>0</v>
      </c>
      <c r="BN138" s="60">
        <v>0</v>
      </c>
      <c r="BO138" s="60">
        <v>1</v>
      </c>
      <c r="BP138" s="60">
        <v>1</v>
      </c>
      <c r="BQ138" s="60">
        <v>0</v>
      </c>
      <c r="BR138" s="60">
        <v>0</v>
      </c>
      <c r="BS138" s="60">
        <v>0</v>
      </c>
      <c r="BT138" s="60">
        <v>0</v>
      </c>
      <c r="BU138" s="60">
        <v>0</v>
      </c>
      <c r="BV138" s="60">
        <v>0</v>
      </c>
      <c r="BW138" s="60">
        <v>0</v>
      </c>
    </row>
    <row r="139" spans="1:75" x14ac:dyDescent="0.25">
      <c r="A139" s="53" t="str">
        <f t="shared" si="2"/>
        <v xml:space="preserve">KENT </v>
      </c>
      <c r="B139" s="53" t="str" cm="1">
        <f t="array" ref="B139:C139">_xlfn.TEXTSPLIT(D139,"County")</f>
        <v xml:space="preserve">Kent </v>
      </c>
      <c r="C139" s="53" t="str">
        <v>, Texas</v>
      </c>
      <c r="D139" s="54" t="s">
        <v>2572</v>
      </c>
      <c r="E139" s="56">
        <v>753</v>
      </c>
      <c r="F139" s="60">
        <v>716</v>
      </c>
      <c r="G139" s="60">
        <v>676</v>
      </c>
      <c r="H139" s="60">
        <v>2</v>
      </c>
      <c r="I139" s="60">
        <v>6</v>
      </c>
      <c r="J139" s="60">
        <v>1</v>
      </c>
      <c r="K139" s="60">
        <v>0</v>
      </c>
      <c r="L139" s="60">
        <v>31</v>
      </c>
      <c r="M139" s="60">
        <v>37</v>
      </c>
      <c r="N139" s="60">
        <v>26</v>
      </c>
      <c r="O139" s="60">
        <v>0</v>
      </c>
      <c r="P139" s="60">
        <v>0</v>
      </c>
      <c r="Q139" s="60">
        <v>0</v>
      </c>
      <c r="R139" s="60">
        <v>0</v>
      </c>
      <c r="S139" s="60">
        <v>20</v>
      </c>
      <c r="T139" s="60">
        <v>0</v>
      </c>
      <c r="U139" s="60">
        <v>0</v>
      </c>
      <c r="V139" s="60">
        <v>0</v>
      </c>
      <c r="W139" s="60">
        <v>1</v>
      </c>
      <c r="X139" s="60">
        <v>0</v>
      </c>
      <c r="Y139" s="60">
        <v>2</v>
      </c>
      <c r="Z139" s="60">
        <v>0</v>
      </c>
      <c r="AA139" s="60">
        <v>1</v>
      </c>
      <c r="AB139" s="60">
        <v>2</v>
      </c>
      <c r="AC139" s="60">
        <v>0</v>
      </c>
      <c r="AD139" s="60">
        <v>9</v>
      </c>
      <c r="AE139" s="60">
        <v>2</v>
      </c>
      <c r="AF139" s="60">
        <v>0</v>
      </c>
      <c r="AG139" s="60">
        <v>0</v>
      </c>
      <c r="AH139" s="60">
        <v>2</v>
      </c>
      <c r="AI139" s="60">
        <v>1</v>
      </c>
      <c r="AJ139" s="60">
        <v>0</v>
      </c>
      <c r="AK139" s="60">
        <v>1</v>
      </c>
      <c r="AL139" s="60">
        <v>0</v>
      </c>
      <c r="AM139" s="60">
        <v>0</v>
      </c>
      <c r="AN139" s="60">
        <v>0</v>
      </c>
      <c r="AO139" s="60">
        <v>0</v>
      </c>
      <c r="AP139" s="60">
        <v>0</v>
      </c>
      <c r="AQ139" s="60">
        <v>0</v>
      </c>
      <c r="AR139" s="60">
        <v>2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60">
        <v>1</v>
      </c>
      <c r="AY139" s="60">
        <v>1</v>
      </c>
      <c r="AZ139" s="60">
        <v>0</v>
      </c>
      <c r="BA139" s="60">
        <v>1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60">
        <v>0</v>
      </c>
      <c r="BH139" s="60">
        <v>0</v>
      </c>
      <c r="BI139" s="60">
        <v>0</v>
      </c>
      <c r="BJ139" s="60">
        <v>0</v>
      </c>
      <c r="BK139" s="60">
        <v>0</v>
      </c>
      <c r="BL139" s="60">
        <v>0</v>
      </c>
      <c r="BM139" s="60">
        <v>0</v>
      </c>
      <c r="BN139" s="60">
        <v>0</v>
      </c>
      <c r="BO139" s="60">
        <v>1</v>
      </c>
      <c r="BP139" s="60">
        <v>0</v>
      </c>
      <c r="BQ139" s="60">
        <v>0</v>
      </c>
      <c r="BR139" s="60">
        <v>0</v>
      </c>
      <c r="BS139" s="60">
        <v>1</v>
      </c>
      <c r="BT139" s="60">
        <v>0</v>
      </c>
      <c r="BU139" s="60">
        <v>0</v>
      </c>
      <c r="BV139" s="60">
        <v>0</v>
      </c>
      <c r="BW139" s="60">
        <v>0</v>
      </c>
    </row>
    <row r="140" spans="1:75" x14ac:dyDescent="0.25">
      <c r="A140" s="53" t="str">
        <f t="shared" si="2"/>
        <v xml:space="preserve">KERR </v>
      </c>
      <c r="B140" s="53" t="str" cm="1">
        <f t="array" ref="B140:C140">_xlfn.TEXTSPLIT(D140,"County")</f>
        <v xml:space="preserve">Kerr </v>
      </c>
      <c r="C140" s="53" t="str">
        <v>, Texas</v>
      </c>
      <c r="D140" s="54" t="s">
        <v>2573</v>
      </c>
      <c r="E140" s="55">
        <v>52598</v>
      </c>
      <c r="F140" s="55">
        <v>45281</v>
      </c>
      <c r="G140" s="55">
        <v>39702</v>
      </c>
      <c r="H140" s="60">
        <v>789</v>
      </c>
      <c r="I140" s="60">
        <v>338</v>
      </c>
      <c r="J140" s="60">
        <v>606</v>
      </c>
      <c r="K140" s="60">
        <v>50</v>
      </c>
      <c r="L140" s="55">
        <v>3796</v>
      </c>
      <c r="M140" s="55">
        <v>7317</v>
      </c>
      <c r="N140" s="55">
        <v>7118</v>
      </c>
      <c r="O140" s="60">
        <v>215</v>
      </c>
      <c r="P140" s="60">
        <v>843</v>
      </c>
      <c r="Q140" s="60">
        <v>167</v>
      </c>
      <c r="R140" s="60">
        <v>28</v>
      </c>
      <c r="S140" s="55">
        <v>5718</v>
      </c>
      <c r="T140" s="60">
        <v>14</v>
      </c>
      <c r="U140" s="60">
        <v>3</v>
      </c>
      <c r="V140" s="60">
        <v>0</v>
      </c>
      <c r="W140" s="60">
        <v>42</v>
      </c>
      <c r="X140" s="60">
        <v>0</v>
      </c>
      <c r="Y140" s="60">
        <v>1</v>
      </c>
      <c r="Z140" s="60">
        <v>37</v>
      </c>
      <c r="AA140" s="60">
        <v>14</v>
      </c>
      <c r="AB140" s="60">
        <v>25</v>
      </c>
      <c r="AC140" s="60">
        <v>11</v>
      </c>
      <c r="AD140" s="60">
        <v>179</v>
      </c>
      <c r="AE140" s="60">
        <v>12</v>
      </c>
      <c r="AF140" s="60">
        <v>3</v>
      </c>
      <c r="AG140" s="60">
        <v>2</v>
      </c>
      <c r="AH140" s="60">
        <v>27</v>
      </c>
      <c r="AI140" s="60">
        <v>7</v>
      </c>
      <c r="AJ140" s="60">
        <v>1</v>
      </c>
      <c r="AK140" s="60">
        <v>110</v>
      </c>
      <c r="AL140" s="60">
        <v>3</v>
      </c>
      <c r="AM140" s="60">
        <v>9</v>
      </c>
      <c r="AN140" s="60">
        <v>1</v>
      </c>
      <c r="AO140" s="60">
        <v>0</v>
      </c>
      <c r="AP140" s="60">
        <v>0</v>
      </c>
      <c r="AQ140" s="60">
        <v>0</v>
      </c>
      <c r="AR140" s="60">
        <v>0</v>
      </c>
      <c r="AS140" s="60">
        <v>0</v>
      </c>
      <c r="AT140" s="60">
        <v>4</v>
      </c>
      <c r="AU140" s="60">
        <v>0</v>
      </c>
      <c r="AV140" s="60">
        <v>0</v>
      </c>
      <c r="AW140" s="60">
        <v>0</v>
      </c>
      <c r="AX140" s="60">
        <v>0</v>
      </c>
      <c r="AY140" s="60">
        <v>14</v>
      </c>
      <c r="AZ140" s="60">
        <v>5</v>
      </c>
      <c r="BA140" s="60">
        <v>0</v>
      </c>
      <c r="BB140" s="60">
        <v>5</v>
      </c>
      <c r="BC140" s="60">
        <v>0</v>
      </c>
      <c r="BD140" s="60">
        <v>0</v>
      </c>
      <c r="BE140" s="60">
        <v>0</v>
      </c>
      <c r="BF140" s="60">
        <v>0</v>
      </c>
      <c r="BG140" s="60">
        <v>2</v>
      </c>
      <c r="BH140" s="60">
        <v>0</v>
      </c>
      <c r="BI140" s="60">
        <v>2</v>
      </c>
      <c r="BJ140" s="60">
        <v>0</v>
      </c>
      <c r="BK140" s="60">
        <v>0</v>
      </c>
      <c r="BL140" s="60">
        <v>0</v>
      </c>
      <c r="BM140" s="60">
        <v>0</v>
      </c>
      <c r="BN140" s="60">
        <v>0</v>
      </c>
      <c r="BO140" s="60">
        <v>6</v>
      </c>
      <c r="BP140" s="60">
        <v>0</v>
      </c>
      <c r="BQ140" s="60">
        <v>5</v>
      </c>
      <c r="BR140" s="60">
        <v>1</v>
      </c>
      <c r="BS140" s="60">
        <v>0</v>
      </c>
      <c r="BT140" s="60">
        <v>0</v>
      </c>
      <c r="BU140" s="60">
        <v>0</v>
      </c>
      <c r="BV140" s="60">
        <v>0</v>
      </c>
      <c r="BW140" s="60">
        <v>0</v>
      </c>
    </row>
    <row r="141" spans="1:75" x14ac:dyDescent="0.25">
      <c r="A141" s="53" t="str">
        <f t="shared" si="2"/>
        <v xml:space="preserve">KIMBLE </v>
      </c>
      <c r="B141" s="53" t="str" cm="1">
        <f t="array" ref="B141:C141">_xlfn.TEXTSPLIT(D141,"County")</f>
        <v xml:space="preserve">Kimble </v>
      </c>
      <c r="C141" s="53" t="str">
        <v>, Texas</v>
      </c>
      <c r="D141" s="54" t="s">
        <v>2574</v>
      </c>
      <c r="E141" s="55">
        <v>4286</v>
      </c>
      <c r="F141" s="55">
        <v>3937</v>
      </c>
      <c r="G141" s="55">
        <v>3533</v>
      </c>
      <c r="H141" s="60">
        <v>8</v>
      </c>
      <c r="I141" s="60">
        <v>30</v>
      </c>
      <c r="J141" s="60">
        <v>34</v>
      </c>
      <c r="K141" s="60">
        <v>3</v>
      </c>
      <c r="L141" s="60">
        <v>329</v>
      </c>
      <c r="M141" s="60">
        <v>349</v>
      </c>
      <c r="N141" s="60">
        <v>317</v>
      </c>
      <c r="O141" s="60">
        <v>7</v>
      </c>
      <c r="P141" s="60">
        <v>57</v>
      </c>
      <c r="Q141" s="60">
        <v>5</v>
      </c>
      <c r="R141" s="60">
        <v>3</v>
      </c>
      <c r="S141" s="60">
        <v>236</v>
      </c>
      <c r="T141" s="60">
        <v>5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0">
        <v>3</v>
      </c>
      <c r="AB141" s="60">
        <v>1</v>
      </c>
      <c r="AC141" s="60">
        <v>0</v>
      </c>
      <c r="AD141" s="60">
        <v>16</v>
      </c>
      <c r="AE141" s="60">
        <v>0</v>
      </c>
      <c r="AF141" s="60">
        <v>0</v>
      </c>
      <c r="AG141" s="60">
        <v>0</v>
      </c>
      <c r="AH141" s="60">
        <v>0</v>
      </c>
      <c r="AI141" s="60">
        <v>0</v>
      </c>
      <c r="AJ141" s="60">
        <v>0</v>
      </c>
      <c r="AK141" s="60">
        <v>12</v>
      </c>
      <c r="AL141" s="60">
        <v>0</v>
      </c>
      <c r="AM141" s="60">
        <v>0</v>
      </c>
      <c r="AN141" s="60">
        <v>0</v>
      </c>
      <c r="AO141" s="60">
        <v>0</v>
      </c>
      <c r="AP141" s="60">
        <v>0</v>
      </c>
      <c r="AQ141" s="60">
        <v>1</v>
      </c>
      <c r="AR141" s="60">
        <v>0</v>
      </c>
      <c r="AS141" s="60">
        <v>0</v>
      </c>
      <c r="AT141" s="60">
        <v>0</v>
      </c>
      <c r="AU141" s="60">
        <v>0</v>
      </c>
      <c r="AV141" s="60">
        <v>1</v>
      </c>
      <c r="AW141" s="60">
        <v>2</v>
      </c>
      <c r="AX141" s="60">
        <v>0</v>
      </c>
      <c r="AY141" s="60">
        <v>8</v>
      </c>
      <c r="AZ141" s="60">
        <v>8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0</v>
      </c>
      <c r="BG141" s="60">
        <v>0</v>
      </c>
      <c r="BH141" s="60">
        <v>0</v>
      </c>
      <c r="BI141" s="60">
        <v>0</v>
      </c>
      <c r="BJ141" s="60">
        <v>0</v>
      </c>
      <c r="BK141" s="60">
        <v>0</v>
      </c>
      <c r="BL141" s="60">
        <v>0</v>
      </c>
      <c r="BM141" s="60">
        <v>0</v>
      </c>
      <c r="BN141" s="60">
        <v>0</v>
      </c>
      <c r="BO141" s="60">
        <v>0</v>
      </c>
      <c r="BP141" s="60">
        <v>0</v>
      </c>
      <c r="BQ141" s="60">
        <v>0</v>
      </c>
      <c r="BR141" s="60">
        <v>0</v>
      </c>
      <c r="BS141" s="60">
        <v>0</v>
      </c>
      <c r="BT141" s="60">
        <v>0</v>
      </c>
      <c r="BU141" s="60">
        <v>0</v>
      </c>
      <c r="BV141" s="60">
        <v>8</v>
      </c>
      <c r="BW141" s="60">
        <v>8</v>
      </c>
    </row>
    <row r="142" spans="1:75" x14ac:dyDescent="0.25">
      <c r="A142" s="53" t="str">
        <f t="shared" si="2"/>
        <v xml:space="preserve">KING </v>
      </c>
      <c r="B142" s="53" t="str" cm="1">
        <f t="array" ref="B142:C142">_xlfn.TEXTSPLIT(D142,"County")</f>
        <v xml:space="preserve">King </v>
      </c>
      <c r="C142" s="53" t="str">
        <v>, Texas</v>
      </c>
      <c r="D142" s="54" t="s">
        <v>2575</v>
      </c>
      <c r="E142" s="56">
        <v>265</v>
      </c>
      <c r="F142" s="60">
        <v>253</v>
      </c>
      <c r="G142" s="60">
        <v>242</v>
      </c>
      <c r="H142" s="60">
        <v>0</v>
      </c>
      <c r="I142" s="60">
        <v>0</v>
      </c>
      <c r="J142" s="60">
        <v>0</v>
      </c>
      <c r="K142" s="60">
        <v>4</v>
      </c>
      <c r="L142" s="60">
        <v>7</v>
      </c>
      <c r="M142" s="60">
        <v>12</v>
      </c>
      <c r="N142" s="60">
        <v>3</v>
      </c>
      <c r="O142" s="60">
        <v>0</v>
      </c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1</v>
      </c>
      <c r="Z142" s="60">
        <v>0</v>
      </c>
      <c r="AA142" s="60">
        <v>2</v>
      </c>
      <c r="AB142" s="60">
        <v>0</v>
      </c>
      <c r="AC142" s="60">
        <v>0</v>
      </c>
      <c r="AD142" s="60">
        <v>8</v>
      </c>
      <c r="AE142" s="60">
        <v>3</v>
      </c>
      <c r="AF142" s="60">
        <v>0</v>
      </c>
      <c r="AG142" s="60">
        <v>0</v>
      </c>
      <c r="AH142" s="60">
        <v>0</v>
      </c>
      <c r="AI142" s="60">
        <v>1</v>
      </c>
      <c r="AJ142" s="60">
        <v>0</v>
      </c>
      <c r="AK142" s="60">
        <v>0</v>
      </c>
      <c r="AL142" s="60">
        <v>0</v>
      </c>
      <c r="AM142" s="60">
        <v>0</v>
      </c>
      <c r="AN142" s="60">
        <v>0</v>
      </c>
      <c r="AO142" s="60">
        <v>0</v>
      </c>
      <c r="AP142" s="60">
        <v>0</v>
      </c>
      <c r="AQ142" s="60">
        <v>4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60">
        <v>0</v>
      </c>
      <c r="AY142" s="60">
        <v>1</v>
      </c>
      <c r="AZ142" s="60">
        <v>0</v>
      </c>
      <c r="BA142" s="60">
        <v>0</v>
      </c>
      <c r="BB142" s="60">
        <v>0</v>
      </c>
      <c r="BC142" s="60">
        <v>1</v>
      </c>
      <c r="BD142" s="60">
        <v>0</v>
      </c>
      <c r="BE142" s="60">
        <v>0</v>
      </c>
      <c r="BF142" s="60">
        <v>0</v>
      </c>
      <c r="BG142" s="60">
        <v>0</v>
      </c>
      <c r="BH142" s="60">
        <v>0</v>
      </c>
      <c r="BI142" s="60">
        <v>0</v>
      </c>
      <c r="BJ142" s="60">
        <v>0</v>
      </c>
      <c r="BK142" s="60">
        <v>0</v>
      </c>
      <c r="BL142" s="60">
        <v>0</v>
      </c>
      <c r="BM142" s="60">
        <v>0</v>
      </c>
      <c r="BN142" s="60">
        <v>0</v>
      </c>
      <c r="BO142" s="60">
        <v>0</v>
      </c>
      <c r="BP142" s="60">
        <v>0</v>
      </c>
      <c r="BQ142" s="60">
        <v>0</v>
      </c>
      <c r="BR142" s="60">
        <v>0</v>
      </c>
      <c r="BS142" s="60">
        <v>0</v>
      </c>
      <c r="BT142" s="60">
        <v>0</v>
      </c>
      <c r="BU142" s="60">
        <v>0</v>
      </c>
      <c r="BV142" s="60">
        <v>0</v>
      </c>
      <c r="BW142" s="60">
        <v>0</v>
      </c>
    </row>
    <row r="143" spans="1:75" x14ac:dyDescent="0.25">
      <c r="A143" s="53" t="str">
        <f t="shared" si="2"/>
        <v xml:space="preserve">KINNEY </v>
      </c>
      <c r="B143" s="53" t="str" cm="1">
        <f t="array" ref="B143:C143">_xlfn.TEXTSPLIT(D143,"County")</f>
        <v xml:space="preserve">Kinney </v>
      </c>
      <c r="C143" s="53" t="str">
        <v>, Texas</v>
      </c>
      <c r="D143" s="54" t="s">
        <v>2576</v>
      </c>
      <c r="E143" s="55">
        <v>3129</v>
      </c>
      <c r="F143" s="55">
        <v>2379</v>
      </c>
      <c r="G143" s="55">
        <v>2012</v>
      </c>
      <c r="H143" s="60">
        <v>47</v>
      </c>
      <c r="I143" s="60">
        <v>33</v>
      </c>
      <c r="J143" s="60">
        <v>10</v>
      </c>
      <c r="K143" s="60">
        <v>2</v>
      </c>
      <c r="L143" s="60">
        <v>275</v>
      </c>
      <c r="M143" s="60">
        <v>750</v>
      </c>
      <c r="N143" s="60">
        <v>717</v>
      </c>
      <c r="O143" s="60">
        <v>3</v>
      </c>
      <c r="P143" s="60">
        <v>40</v>
      </c>
      <c r="Q143" s="60">
        <v>14</v>
      </c>
      <c r="R143" s="60">
        <v>4</v>
      </c>
      <c r="S143" s="60">
        <v>648</v>
      </c>
      <c r="T143" s="60">
        <v>0</v>
      </c>
      <c r="U143" s="60">
        <v>0</v>
      </c>
      <c r="V143" s="60">
        <v>0</v>
      </c>
      <c r="W143" s="60">
        <v>2</v>
      </c>
      <c r="X143" s="60">
        <v>0</v>
      </c>
      <c r="Y143" s="60">
        <v>3</v>
      </c>
      <c r="Z143" s="60">
        <v>0</v>
      </c>
      <c r="AA143" s="60">
        <v>0</v>
      </c>
      <c r="AB143" s="60">
        <v>3</v>
      </c>
      <c r="AC143" s="60">
        <v>0</v>
      </c>
      <c r="AD143" s="60">
        <v>21</v>
      </c>
      <c r="AE143" s="60">
        <v>0</v>
      </c>
      <c r="AF143" s="60">
        <v>1</v>
      </c>
      <c r="AG143" s="60">
        <v>0</v>
      </c>
      <c r="AH143" s="60">
        <v>0</v>
      </c>
      <c r="AI143" s="60">
        <v>4</v>
      </c>
      <c r="AJ143" s="60">
        <v>1</v>
      </c>
      <c r="AK143" s="60">
        <v>10</v>
      </c>
      <c r="AL143" s="60">
        <v>0</v>
      </c>
      <c r="AM143" s="60">
        <v>0</v>
      </c>
      <c r="AN143" s="60">
        <v>0</v>
      </c>
      <c r="AO143" s="60">
        <v>2</v>
      </c>
      <c r="AP143" s="60">
        <v>2</v>
      </c>
      <c r="AQ143" s="60">
        <v>0</v>
      </c>
      <c r="AR143" s="60">
        <v>0</v>
      </c>
      <c r="AS143" s="60">
        <v>1</v>
      </c>
      <c r="AT143" s="60">
        <v>0</v>
      </c>
      <c r="AU143" s="60">
        <v>0</v>
      </c>
      <c r="AV143" s="60">
        <v>0</v>
      </c>
      <c r="AW143" s="60">
        <v>0</v>
      </c>
      <c r="AX143" s="60">
        <v>0</v>
      </c>
      <c r="AY143" s="60">
        <v>10</v>
      </c>
      <c r="AZ143" s="60">
        <v>3</v>
      </c>
      <c r="BA143" s="60">
        <v>1</v>
      </c>
      <c r="BB143" s="60">
        <v>0</v>
      </c>
      <c r="BC143" s="60">
        <v>2</v>
      </c>
      <c r="BD143" s="60">
        <v>0</v>
      </c>
      <c r="BE143" s="60">
        <v>0</v>
      </c>
      <c r="BF143" s="60">
        <v>0</v>
      </c>
      <c r="BG143" s="60">
        <v>4</v>
      </c>
      <c r="BH143" s="60">
        <v>0</v>
      </c>
      <c r="BI143" s="60">
        <v>0</v>
      </c>
      <c r="BJ143" s="60">
        <v>0</v>
      </c>
      <c r="BK143" s="60">
        <v>0</v>
      </c>
      <c r="BL143" s="60">
        <v>0</v>
      </c>
      <c r="BM143" s="60">
        <v>0</v>
      </c>
      <c r="BN143" s="60">
        <v>0</v>
      </c>
      <c r="BO143" s="60">
        <v>2</v>
      </c>
      <c r="BP143" s="60">
        <v>2</v>
      </c>
      <c r="BQ143" s="60">
        <v>0</v>
      </c>
      <c r="BR143" s="60">
        <v>0</v>
      </c>
      <c r="BS143" s="60">
        <v>0</v>
      </c>
      <c r="BT143" s="60">
        <v>0</v>
      </c>
      <c r="BU143" s="60">
        <v>0</v>
      </c>
      <c r="BV143" s="60">
        <v>0</v>
      </c>
      <c r="BW143" s="60">
        <v>0</v>
      </c>
    </row>
    <row r="144" spans="1:75" x14ac:dyDescent="0.25">
      <c r="A144" s="53" t="str">
        <f t="shared" si="2"/>
        <v xml:space="preserve">KLEBERG </v>
      </c>
      <c r="B144" s="53" t="str" cm="1">
        <f t="array" ref="B144:C144">_xlfn.TEXTSPLIT(D144,"County")</f>
        <v xml:space="preserve">Kleberg </v>
      </c>
      <c r="C144" s="53" t="str">
        <v>, Texas</v>
      </c>
      <c r="D144" s="54" t="s">
        <v>2577</v>
      </c>
      <c r="E144" s="55">
        <v>31040</v>
      </c>
      <c r="F144" s="55">
        <v>23171</v>
      </c>
      <c r="G144" s="55">
        <v>17266</v>
      </c>
      <c r="H144" s="55">
        <v>1129</v>
      </c>
      <c r="I144" s="60">
        <v>246</v>
      </c>
      <c r="J144" s="60">
        <v>817</v>
      </c>
      <c r="K144" s="60">
        <v>1</v>
      </c>
      <c r="L144" s="55">
        <v>3712</v>
      </c>
      <c r="M144" s="55">
        <v>7869</v>
      </c>
      <c r="N144" s="55">
        <v>7733</v>
      </c>
      <c r="O144" s="60">
        <v>136</v>
      </c>
      <c r="P144" s="60">
        <v>222</v>
      </c>
      <c r="Q144" s="60">
        <v>95</v>
      </c>
      <c r="R144" s="60">
        <v>2</v>
      </c>
      <c r="S144" s="55">
        <v>7172</v>
      </c>
      <c r="T144" s="60">
        <v>3</v>
      </c>
      <c r="U144" s="60">
        <v>5</v>
      </c>
      <c r="V144" s="60">
        <v>0</v>
      </c>
      <c r="W144" s="60">
        <v>41</v>
      </c>
      <c r="X144" s="60">
        <v>4</v>
      </c>
      <c r="Y144" s="60">
        <v>3</v>
      </c>
      <c r="Z144" s="60">
        <v>31</v>
      </c>
      <c r="AA144" s="60">
        <v>2</v>
      </c>
      <c r="AB144" s="60">
        <v>17</v>
      </c>
      <c r="AC144" s="60">
        <v>0</v>
      </c>
      <c r="AD144" s="60">
        <v>126</v>
      </c>
      <c r="AE144" s="60">
        <v>12</v>
      </c>
      <c r="AF144" s="60">
        <v>11</v>
      </c>
      <c r="AG144" s="60">
        <v>0</v>
      </c>
      <c r="AH144" s="60">
        <v>10</v>
      </c>
      <c r="AI144" s="60">
        <v>0</v>
      </c>
      <c r="AJ144" s="60">
        <v>0</v>
      </c>
      <c r="AK144" s="60">
        <v>71</v>
      </c>
      <c r="AL144" s="60">
        <v>3</v>
      </c>
      <c r="AM144" s="60">
        <v>11</v>
      </c>
      <c r="AN144" s="60">
        <v>0</v>
      </c>
      <c r="AO144" s="60">
        <v>0</v>
      </c>
      <c r="AP144" s="60">
        <v>6</v>
      </c>
      <c r="AQ144" s="60">
        <v>0</v>
      </c>
      <c r="AR144" s="60">
        <v>0</v>
      </c>
      <c r="AS144" s="60">
        <v>2</v>
      </c>
      <c r="AT144" s="60">
        <v>0</v>
      </c>
      <c r="AU144" s="60">
        <v>0</v>
      </c>
      <c r="AV144" s="60">
        <v>0</v>
      </c>
      <c r="AW144" s="60">
        <v>0</v>
      </c>
      <c r="AX144" s="60">
        <v>0</v>
      </c>
      <c r="AY144" s="60">
        <v>10</v>
      </c>
      <c r="AZ144" s="60">
        <v>2</v>
      </c>
      <c r="BA144" s="60">
        <v>2</v>
      </c>
      <c r="BB144" s="60">
        <v>2</v>
      </c>
      <c r="BC144" s="60">
        <v>0</v>
      </c>
      <c r="BD144" s="60">
        <v>0</v>
      </c>
      <c r="BE144" s="60">
        <v>0</v>
      </c>
      <c r="BF144" s="60">
        <v>1</v>
      </c>
      <c r="BG144" s="60">
        <v>0</v>
      </c>
      <c r="BH144" s="60">
        <v>0</v>
      </c>
      <c r="BI144" s="60">
        <v>3</v>
      </c>
      <c r="BJ144" s="60">
        <v>0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60">
        <v>0</v>
      </c>
      <c r="BT144" s="60">
        <v>0</v>
      </c>
      <c r="BU144" s="60">
        <v>0</v>
      </c>
      <c r="BV144" s="60">
        <v>0</v>
      </c>
      <c r="BW144" s="60">
        <v>0</v>
      </c>
    </row>
    <row r="145" spans="1:75" x14ac:dyDescent="0.25">
      <c r="A145" s="53" t="str">
        <f t="shared" si="2"/>
        <v xml:space="preserve">KNOX </v>
      </c>
      <c r="B145" s="53" t="str" cm="1">
        <f t="array" ref="B145:C145">_xlfn.TEXTSPLIT(D145,"County")</f>
        <v xml:space="preserve">Knox </v>
      </c>
      <c r="C145" s="53" t="str">
        <v>, Texas</v>
      </c>
      <c r="D145" s="54" t="s">
        <v>2578</v>
      </c>
      <c r="E145" s="55">
        <v>3353</v>
      </c>
      <c r="F145" s="55">
        <v>3048</v>
      </c>
      <c r="G145" s="55">
        <v>2393</v>
      </c>
      <c r="H145" s="60">
        <v>165</v>
      </c>
      <c r="I145" s="60">
        <v>9</v>
      </c>
      <c r="J145" s="60">
        <v>24</v>
      </c>
      <c r="K145" s="60">
        <v>3</v>
      </c>
      <c r="L145" s="60">
        <v>454</v>
      </c>
      <c r="M145" s="60">
        <v>305</v>
      </c>
      <c r="N145" s="60">
        <v>292</v>
      </c>
      <c r="O145" s="60">
        <v>15</v>
      </c>
      <c r="P145" s="60">
        <v>49</v>
      </c>
      <c r="Q145" s="60">
        <v>4</v>
      </c>
      <c r="R145" s="60">
        <v>1</v>
      </c>
      <c r="S145" s="60">
        <v>195</v>
      </c>
      <c r="T145" s="60">
        <v>9</v>
      </c>
      <c r="U145" s="60">
        <v>0</v>
      </c>
      <c r="V145" s="60">
        <v>0</v>
      </c>
      <c r="W145" s="60">
        <v>13</v>
      </c>
      <c r="X145" s="60">
        <v>0</v>
      </c>
      <c r="Y145" s="60">
        <v>4</v>
      </c>
      <c r="Z145" s="60">
        <v>2</v>
      </c>
      <c r="AA145" s="60">
        <v>0</v>
      </c>
      <c r="AB145" s="60">
        <v>0</v>
      </c>
      <c r="AC145" s="60">
        <v>0</v>
      </c>
      <c r="AD145" s="60">
        <v>5</v>
      </c>
      <c r="AE145" s="60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1</v>
      </c>
      <c r="AL145" s="60">
        <v>1</v>
      </c>
      <c r="AM145" s="60">
        <v>3</v>
      </c>
      <c r="AN145" s="60">
        <v>0</v>
      </c>
      <c r="AO145" s="60">
        <v>0</v>
      </c>
      <c r="AP145" s="60">
        <v>0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60">
        <v>0</v>
      </c>
      <c r="AY145" s="60">
        <v>8</v>
      </c>
      <c r="AZ145" s="60">
        <v>0</v>
      </c>
      <c r="BA145" s="60">
        <v>0</v>
      </c>
      <c r="BB145" s="60">
        <v>5</v>
      </c>
      <c r="BC145" s="60">
        <v>0</v>
      </c>
      <c r="BD145" s="60">
        <v>2</v>
      </c>
      <c r="BE145" s="60">
        <v>0</v>
      </c>
      <c r="BF145" s="60">
        <v>0</v>
      </c>
      <c r="BG145" s="60">
        <v>0</v>
      </c>
      <c r="BH145" s="60">
        <v>0</v>
      </c>
      <c r="BI145" s="60">
        <v>0</v>
      </c>
      <c r="BJ145" s="60">
        <v>0</v>
      </c>
      <c r="BK145" s="60">
        <v>0</v>
      </c>
      <c r="BL145" s="60">
        <v>1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60">
        <v>0</v>
      </c>
      <c r="BT145" s="60">
        <v>0</v>
      </c>
      <c r="BU145" s="60">
        <v>0</v>
      </c>
      <c r="BV145" s="60">
        <v>0</v>
      </c>
      <c r="BW145" s="60">
        <v>0</v>
      </c>
    </row>
    <row r="146" spans="1:75" x14ac:dyDescent="0.25">
      <c r="A146" s="53" t="str">
        <f t="shared" si="2"/>
        <v xml:space="preserve">LAMAR </v>
      </c>
      <c r="B146" s="53" t="str" cm="1">
        <f t="array" ref="B146:C146">_xlfn.TEXTSPLIT(D146,"County")</f>
        <v xml:space="preserve">Lamar </v>
      </c>
      <c r="C146" s="53" t="str">
        <v>, Texas</v>
      </c>
      <c r="D146" s="54" t="s">
        <v>2579</v>
      </c>
      <c r="E146" s="55">
        <v>50088</v>
      </c>
      <c r="F146" s="55">
        <v>46207</v>
      </c>
      <c r="G146" s="55">
        <v>36479</v>
      </c>
      <c r="H146" s="55">
        <v>6446</v>
      </c>
      <c r="I146" s="60">
        <v>870</v>
      </c>
      <c r="J146" s="60">
        <v>481</v>
      </c>
      <c r="K146" s="60">
        <v>32</v>
      </c>
      <c r="L146" s="55">
        <v>1899</v>
      </c>
      <c r="M146" s="55">
        <v>3881</v>
      </c>
      <c r="N146" s="55">
        <v>3700</v>
      </c>
      <c r="O146" s="60">
        <v>600</v>
      </c>
      <c r="P146" s="55">
        <v>1473</v>
      </c>
      <c r="Q146" s="60">
        <v>83</v>
      </c>
      <c r="R146" s="60">
        <v>6</v>
      </c>
      <c r="S146" s="55">
        <v>1351</v>
      </c>
      <c r="T146" s="60">
        <v>86</v>
      </c>
      <c r="U146" s="60">
        <v>6</v>
      </c>
      <c r="V146" s="60">
        <v>3</v>
      </c>
      <c r="W146" s="60">
        <v>48</v>
      </c>
      <c r="X146" s="60">
        <v>1</v>
      </c>
      <c r="Y146" s="60">
        <v>1</v>
      </c>
      <c r="Z146" s="60">
        <v>21</v>
      </c>
      <c r="AA146" s="60">
        <v>9</v>
      </c>
      <c r="AB146" s="60">
        <v>11</v>
      </c>
      <c r="AC146" s="60">
        <v>1</v>
      </c>
      <c r="AD146" s="60">
        <v>156</v>
      </c>
      <c r="AE146" s="60">
        <v>76</v>
      </c>
      <c r="AF146" s="60">
        <v>7</v>
      </c>
      <c r="AG146" s="60">
        <v>0</v>
      </c>
      <c r="AH146" s="60">
        <v>14</v>
      </c>
      <c r="AI146" s="60">
        <v>6</v>
      </c>
      <c r="AJ146" s="60">
        <v>3</v>
      </c>
      <c r="AK146" s="60">
        <v>28</v>
      </c>
      <c r="AL146" s="60">
        <v>0</v>
      </c>
      <c r="AM146" s="60">
        <v>5</v>
      </c>
      <c r="AN146" s="60">
        <v>3</v>
      </c>
      <c r="AO146" s="60">
        <v>8</v>
      </c>
      <c r="AP146" s="60">
        <v>0</v>
      </c>
      <c r="AQ146" s="60">
        <v>3</v>
      </c>
      <c r="AR146" s="60">
        <v>0</v>
      </c>
      <c r="AS146" s="60">
        <v>3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0">
        <v>21</v>
      </c>
      <c r="AZ146" s="60">
        <v>5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4</v>
      </c>
      <c r="BH146" s="60">
        <v>0</v>
      </c>
      <c r="BI146" s="60">
        <v>11</v>
      </c>
      <c r="BJ146" s="60">
        <v>1</v>
      </c>
      <c r="BK146" s="60">
        <v>0</v>
      </c>
      <c r="BL146" s="60">
        <v>0</v>
      </c>
      <c r="BM146" s="60">
        <v>0</v>
      </c>
      <c r="BN146" s="60">
        <v>0</v>
      </c>
      <c r="BO146" s="60">
        <v>4</v>
      </c>
      <c r="BP146" s="60">
        <v>1</v>
      </c>
      <c r="BQ146" s="60">
        <v>3</v>
      </c>
      <c r="BR146" s="60">
        <v>0</v>
      </c>
      <c r="BS146" s="60">
        <v>0</v>
      </c>
      <c r="BT146" s="60">
        <v>0</v>
      </c>
      <c r="BU146" s="60">
        <v>0</v>
      </c>
      <c r="BV146" s="60">
        <v>0</v>
      </c>
      <c r="BW146" s="60">
        <v>0</v>
      </c>
    </row>
    <row r="147" spans="1:75" x14ac:dyDescent="0.25">
      <c r="A147" s="53" t="str">
        <f t="shared" si="2"/>
        <v xml:space="preserve">LAMB </v>
      </c>
      <c r="B147" s="53" t="str" cm="1">
        <f t="array" ref="B147:C147">_xlfn.TEXTSPLIT(D147,"County")</f>
        <v xml:space="preserve">Lamb </v>
      </c>
      <c r="C147" s="53" t="str">
        <v>, Texas</v>
      </c>
      <c r="D147" s="54" t="s">
        <v>2580</v>
      </c>
      <c r="E147" s="55">
        <v>13045</v>
      </c>
      <c r="F147" s="55">
        <v>10001</v>
      </c>
      <c r="G147" s="55">
        <v>7369</v>
      </c>
      <c r="H147" s="60">
        <v>453</v>
      </c>
      <c r="I147" s="60">
        <v>81</v>
      </c>
      <c r="J147" s="60">
        <v>11</v>
      </c>
      <c r="K147" s="60">
        <v>17</v>
      </c>
      <c r="L147" s="55">
        <v>2070</v>
      </c>
      <c r="M147" s="55">
        <v>3044</v>
      </c>
      <c r="N147" s="55">
        <v>2981</v>
      </c>
      <c r="O147" s="60">
        <v>38</v>
      </c>
      <c r="P147" s="60">
        <v>76</v>
      </c>
      <c r="Q147" s="60">
        <v>6</v>
      </c>
      <c r="R147" s="60">
        <v>6</v>
      </c>
      <c r="S147" s="55">
        <v>2805</v>
      </c>
      <c r="T147" s="60">
        <v>9</v>
      </c>
      <c r="U147" s="60">
        <v>0</v>
      </c>
      <c r="V147" s="60">
        <v>0</v>
      </c>
      <c r="W147" s="60">
        <v>8</v>
      </c>
      <c r="X147" s="60">
        <v>1</v>
      </c>
      <c r="Y147" s="60">
        <v>1</v>
      </c>
      <c r="Z147" s="60">
        <v>23</v>
      </c>
      <c r="AA147" s="60">
        <v>5</v>
      </c>
      <c r="AB147" s="60">
        <v>1</v>
      </c>
      <c r="AC147" s="60">
        <v>2</v>
      </c>
      <c r="AD147" s="60">
        <v>52</v>
      </c>
      <c r="AE147" s="60">
        <v>2</v>
      </c>
      <c r="AF147" s="60">
        <v>2</v>
      </c>
      <c r="AG147" s="60">
        <v>0</v>
      </c>
      <c r="AH147" s="60">
        <v>13</v>
      </c>
      <c r="AI147" s="60">
        <v>6</v>
      </c>
      <c r="AJ147" s="60">
        <v>0</v>
      </c>
      <c r="AK147" s="60">
        <v>17</v>
      </c>
      <c r="AL147" s="60">
        <v>0</v>
      </c>
      <c r="AM147" s="60">
        <v>1</v>
      </c>
      <c r="AN147" s="60">
        <v>2</v>
      </c>
      <c r="AO147" s="60">
        <v>4</v>
      </c>
      <c r="AP147" s="60">
        <v>0</v>
      </c>
      <c r="AQ147" s="60">
        <v>4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60">
        <v>1</v>
      </c>
      <c r="AY147" s="60">
        <v>10</v>
      </c>
      <c r="AZ147" s="60">
        <v>0</v>
      </c>
      <c r="BA147" s="60">
        <v>3</v>
      </c>
      <c r="BB147" s="60">
        <v>5</v>
      </c>
      <c r="BC147" s="60">
        <v>0</v>
      </c>
      <c r="BD147" s="60">
        <v>0</v>
      </c>
      <c r="BE147" s="60">
        <v>0</v>
      </c>
      <c r="BF147" s="60">
        <v>0</v>
      </c>
      <c r="BG147" s="60">
        <v>0</v>
      </c>
      <c r="BH147" s="60">
        <v>0</v>
      </c>
      <c r="BI147" s="60">
        <v>0</v>
      </c>
      <c r="BJ147" s="60">
        <v>0</v>
      </c>
      <c r="BK147" s="60">
        <v>2</v>
      </c>
      <c r="BL147" s="60">
        <v>0</v>
      </c>
      <c r="BM147" s="60">
        <v>0</v>
      </c>
      <c r="BN147" s="60">
        <v>0</v>
      </c>
      <c r="BO147" s="60">
        <v>0</v>
      </c>
      <c r="BP147" s="60">
        <v>0</v>
      </c>
      <c r="BQ147" s="60">
        <v>0</v>
      </c>
      <c r="BR147" s="60">
        <v>0</v>
      </c>
      <c r="BS147" s="60">
        <v>0</v>
      </c>
      <c r="BT147" s="60">
        <v>0</v>
      </c>
      <c r="BU147" s="60">
        <v>0</v>
      </c>
      <c r="BV147" s="60">
        <v>1</v>
      </c>
      <c r="BW147" s="60">
        <v>1</v>
      </c>
    </row>
    <row r="148" spans="1:75" x14ac:dyDescent="0.25">
      <c r="A148" s="53" t="str">
        <f t="shared" si="2"/>
        <v xml:space="preserve">LAMPASAS </v>
      </c>
      <c r="B148" s="53" t="str" cm="1">
        <f t="array" ref="B148:C148">_xlfn.TEXTSPLIT(D148,"County")</f>
        <v xml:space="preserve">Lampasas </v>
      </c>
      <c r="C148" s="53" t="str">
        <v>, Texas</v>
      </c>
      <c r="D148" s="54" t="s">
        <v>2581</v>
      </c>
      <c r="E148" s="55">
        <v>21627</v>
      </c>
      <c r="F148" s="55">
        <v>18992</v>
      </c>
      <c r="G148" s="55">
        <v>16337</v>
      </c>
      <c r="H148" s="60">
        <v>741</v>
      </c>
      <c r="I148" s="60">
        <v>233</v>
      </c>
      <c r="J148" s="60">
        <v>252</v>
      </c>
      <c r="K148" s="60">
        <v>86</v>
      </c>
      <c r="L148" s="55">
        <v>1343</v>
      </c>
      <c r="M148" s="55">
        <v>2635</v>
      </c>
      <c r="N148" s="55">
        <v>2460</v>
      </c>
      <c r="O148" s="60">
        <v>221</v>
      </c>
      <c r="P148" s="60">
        <v>489</v>
      </c>
      <c r="Q148" s="60">
        <v>177</v>
      </c>
      <c r="R148" s="60">
        <v>27</v>
      </c>
      <c r="S148" s="55">
        <v>1463</v>
      </c>
      <c r="T148" s="60">
        <v>4</v>
      </c>
      <c r="U148" s="60">
        <v>1</v>
      </c>
      <c r="V148" s="60">
        <v>8</v>
      </c>
      <c r="W148" s="60">
        <v>27</v>
      </c>
      <c r="X148" s="60">
        <v>0</v>
      </c>
      <c r="Y148" s="60">
        <v>0</v>
      </c>
      <c r="Z148" s="60">
        <v>16</v>
      </c>
      <c r="AA148" s="60">
        <v>12</v>
      </c>
      <c r="AB148" s="60">
        <v>10</v>
      </c>
      <c r="AC148" s="60">
        <v>5</v>
      </c>
      <c r="AD148" s="60">
        <v>153</v>
      </c>
      <c r="AE148" s="60">
        <v>24</v>
      </c>
      <c r="AF148" s="60">
        <v>6</v>
      </c>
      <c r="AG148" s="60">
        <v>1</v>
      </c>
      <c r="AH148" s="60">
        <v>22</v>
      </c>
      <c r="AI148" s="60">
        <v>12</v>
      </c>
      <c r="AJ148" s="60">
        <v>7</v>
      </c>
      <c r="AK148" s="60">
        <v>48</v>
      </c>
      <c r="AL148" s="60">
        <v>14</v>
      </c>
      <c r="AM148" s="60">
        <v>11</v>
      </c>
      <c r="AN148" s="60">
        <v>2</v>
      </c>
      <c r="AO148" s="60">
        <v>0</v>
      </c>
      <c r="AP148" s="60">
        <v>0</v>
      </c>
      <c r="AQ148" s="60">
        <v>0</v>
      </c>
      <c r="AR148" s="60">
        <v>2</v>
      </c>
      <c r="AS148" s="60">
        <v>0</v>
      </c>
      <c r="AT148" s="60">
        <v>0</v>
      </c>
      <c r="AU148" s="60">
        <v>0</v>
      </c>
      <c r="AV148" s="60">
        <v>0</v>
      </c>
      <c r="AW148" s="60">
        <v>0</v>
      </c>
      <c r="AX148" s="60">
        <v>4</v>
      </c>
      <c r="AY148" s="60">
        <v>20</v>
      </c>
      <c r="AZ148" s="60">
        <v>0</v>
      </c>
      <c r="BA148" s="60">
        <v>0</v>
      </c>
      <c r="BB148" s="60">
        <v>11</v>
      </c>
      <c r="BC148" s="60">
        <v>0</v>
      </c>
      <c r="BD148" s="60">
        <v>9</v>
      </c>
      <c r="BE148" s="60">
        <v>0</v>
      </c>
      <c r="BF148" s="60">
        <v>0</v>
      </c>
      <c r="BG148" s="60">
        <v>0</v>
      </c>
      <c r="BH148" s="60">
        <v>0</v>
      </c>
      <c r="BI148" s="60">
        <v>0</v>
      </c>
      <c r="BJ148" s="60">
        <v>0</v>
      </c>
      <c r="BK148" s="60">
        <v>0</v>
      </c>
      <c r="BL148" s="60">
        <v>0</v>
      </c>
      <c r="BM148" s="60">
        <v>0</v>
      </c>
      <c r="BN148" s="60">
        <v>0</v>
      </c>
      <c r="BO148" s="60">
        <v>2</v>
      </c>
      <c r="BP148" s="60">
        <v>1</v>
      </c>
      <c r="BQ148" s="60">
        <v>0</v>
      </c>
      <c r="BR148" s="60">
        <v>0</v>
      </c>
      <c r="BS148" s="60">
        <v>1</v>
      </c>
      <c r="BT148" s="60">
        <v>0</v>
      </c>
      <c r="BU148" s="60">
        <v>0</v>
      </c>
      <c r="BV148" s="60">
        <v>0</v>
      </c>
      <c r="BW148" s="60">
        <v>0</v>
      </c>
    </row>
    <row r="149" spans="1:75" x14ac:dyDescent="0.25">
      <c r="A149" s="53" t="str">
        <f t="shared" si="2"/>
        <v xml:space="preserve">LA SALLE </v>
      </c>
      <c r="B149" s="53" t="str" cm="1">
        <f t="array" ref="B149:C149">_xlfn.TEXTSPLIT(D149,"County")</f>
        <v xml:space="preserve">La Salle </v>
      </c>
      <c r="C149" s="53" t="str">
        <v>, Texas</v>
      </c>
      <c r="D149" s="54" t="s">
        <v>2582</v>
      </c>
      <c r="E149" s="55">
        <v>6664</v>
      </c>
      <c r="F149" s="55">
        <v>4378</v>
      </c>
      <c r="G149" s="55">
        <v>3189</v>
      </c>
      <c r="H149" s="60">
        <v>235</v>
      </c>
      <c r="I149" s="60">
        <v>17</v>
      </c>
      <c r="J149" s="60">
        <v>5</v>
      </c>
      <c r="K149" s="60">
        <v>0</v>
      </c>
      <c r="L149" s="60">
        <v>932</v>
      </c>
      <c r="M149" s="55">
        <v>2286</v>
      </c>
      <c r="N149" s="55">
        <v>2242</v>
      </c>
      <c r="O149" s="60">
        <v>0</v>
      </c>
      <c r="P149" s="60">
        <v>49</v>
      </c>
      <c r="Q149" s="60">
        <v>8</v>
      </c>
      <c r="R149" s="60">
        <v>4</v>
      </c>
      <c r="S149" s="55">
        <v>2168</v>
      </c>
      <c r="T149" s="60">
        <v>0</v>
      </c>
      <c r="U149" s="60">
        <v>0</v>
      </c>
      <c r="V149" s="60">
        <v>0</v>
      </c>
      <c r="W149" s="60">
        <v>0</v>
      </c>
      <c r="X149" s="60">
        <v>3</v>
      </c>
      <c r="Y149" s="60">
        <v>0</v>
      </c>
      <c r="Z149" s="60">
        <v>8</v>
      </c>
      <c r="AA149" s="60">
        <v>0</v>
      </c>
      <c r="AB149" s="60">
        <v>2</v>
      </c>
      <c r="AC149" s="60">
        <v>0</v>
      </c>
      <c r="AD149" s="60">
        <v>42</v>
      </c>
      <c r="AE149" s="60">
        <v>4</v>
      </c>
      <c r="AF149" s="60">
        <v>1</v>
      </c>
      <c r="AG149" s="60">
        <v>0</v>
      </c>
      <c r="AH149" s="60">
        <v>16</v>
      </c>
      <c r="AI149" s="60">
        <v>3</v>
      </c>
      <c r="AJ149" s="60">
        <v>0</v>
      </c>
      <c r="AK149" s="60">
        <v>11</v>
      </c>
      <c r="AL149" s="60">
        <v>4</v>
      </c>
      <c r="AM149" s="60">
        <v>2</v>
      </c>
      <c r="AN149" s="60">
        <v>0</v>
      </c>
      <c r="AO149" s="60">
        <v>0</v>
      </c>
      <c r="AP149" s="60">
        <v>0</v>
      </c>
      <c r="AQ149" s="60">
        <v>1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60">
        <v>0</v>
      </c>
      <c r="AY149" s="60">
        <v>2</v>
      </c>
      <c r="AZ149" s="60">
        <v>0</v>
      </c>
      <c r="BA149" s="60">
        <v>0</v>
      </c>
      <c r="BB149" s="60">
        <v>2</v>
      </c>
      <c r="BC149" s="60">
        <v>0</v>
      </c>
      <c r="BD149" s="60">
        <v>0</v>
      </c>
      <c r="BE149" s="60">
        <v>0</v>
      </c>
      <c r="BF149" s="60">
        <v>0</v>
      </c>
      <c r="BG149" s="60">
        <v>0</v>
      </c>
      <c r="BH149" s="60">
        <v>0</v>
      </c>
      <c r="BI149" s="60">
        <v>0</v>
      </c>
      <c r="BJ149" s="60">
        <v>0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60">
        <v>0</v>
      </c>
      <c r="BT149" s="60">
        <v>0</v>
      </c>
      <c r="BU149" s="60">
        <v>0</v>
      </c>
      <c r="BV149" s="60">
        <v>0</v>
      </c>
      <c r="BW149" s="60">
        <v>0</v>
      </c>
    </row>
    <row r="150" spans="1:75" x14ac:dyDescent="0.25">
      <c r="A150" s="53" t="str">
        <f t="shared" si="2"/>
        <v xml:space="preserve">LAVACA </v>
      </c>
      <c r="B150" s="53" t="str" cm="1">
        <f t="array" ref="B150:C150">_xlfn.TEXTSPLIT(D150,"County")</f>
        <v xml:space="preserve">Lavaca </v>
      </c>
      <c r="C150" s="53" t="str">
        <v>, Texas</v>
      </c>
      <c r="D150" s="54" t="s">
        <v>2583</v>
      </c>
      <c r="E150" s="55">
        <v>20337</v>
      </c>
      <c r="F150" s="55">
        <v>18421</v>
      </c>
      <c r="G150" s="55">
        <v>15821</v>
      </c>
      <c r="H150" s="55">
        <v>1247</v>
      </c>
      <c r="I150" s="60">
        <v>111</v>
      </c>
      <c r="J150" s="60">
        <v>74</v>
      </c>
      <c r="K150" s="60">
        <v>5</v>
      </c>
      <c r="L150" s="55">
        <v>1163</v>
      </c>
      <c r="M150" s="55">
        <v>1916</v>
      </c>
      <c r="N150" s="55">
        <v>1830</v>
      </c>
      <c r="O150" s="60">
        <v>185</v>
      </c>
      <c r="P150" s="60">
        <v>191</v>
      </c>
      <c r="Q150" s="60">
        <v>18</v>
      </c>
      <c r="R150" s="60">
        <v>4</v>
      </c>
      <c r="S150" s="55">
        <v>1405</v>
      </c>
      <c r="T150" s="60">
        <v>4</v>
      </c>
      <c r="U150" s="60">
        <v>0</v>
      </c>
      <c r="V150" s="60">
        <v>0</v>
      </c>
      <c r="W150" s="60">
        <v>6</v>
      </c>
      <c r="X150" s="60">
        <v>3</v>
      </c>
      <c r="Y150" s="60">
        <v>0</v>
      </c>
      <c r="Z150" s="60">
        <v>8</v>
      </c>
      <c r="AA150" s="60">
        <v>3</v>
      </c>
      <c r="AB150" s="60">
        <v>3</v>
      </c>
      <c r="AC150" s="60">
        <v>0</v>
      </c>
      <c r="AD150" s="60">
        <v>72</v>
      </c>
      <c r="AE150" s="60">
        <v>20</v>
      </c>
      <c r="AF150" s="60">
        <v>1</v>
      </c>
      <c r="AG150" s="60">
        <v>0</v>
      </c>
      <c r="AH150" s="60">
        <v>20</v>
      </c>
      <c r="AI150" s="60">
        <v>2</v>
      </c>
      <c r="AJ150" s="60">
        <v>0</v>
      </c>
      <c r="AK150" s="60">
        <v>26</v>
      </c>
      <c r="AL150" s="60">
        <v>0</v>
      </c>
      <c r="AM150" s="60">
        <v>3</v>
      </c>
      <c r="AN150" s="60">
        <v>0</v>
      </c>
      <c r="AO150" s="60">
        <v>0</v>
      </c>
      <c r="AP150" s="60">
        <v>0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60">
        <v>0</v>
      </c>
      <c r="AY150" s="60">
        <v>10</v>
      </c>
      <c r="AZ150" s="60">
        <v>0</v>
      </c>
      <c r="BA150" s="60">
        <v>0</v>
      </c>
      <c r="BB150" s="60">
        <v>7</v>
      </c>
      <c r="BC150" s="60">
        <v>0</v>
      </c>
      <c r="BD150" s="60">
        <v>3</v>
      </c>
      <c r="BE150" s="60">
        <v>0</v>
      </c>
      <c r="BF150" s="60">
        <v>0</v>
      </c>
      <c r="BG150" s="60">
        <v>0</v>
      </c>
      <c r="BH150" s="60">
        <v>0</v>
      </c>
      <c r="BI150" s="60">
        <v>0</v>
      </c>
      <c r="BJ150" s="60">
        <v>0</v>
      </c>
      <c r="BK150" s="60">
        <v>0</v>
      </c>
      <c r="BL150" s="60">
        <v>0</v>
      </c>
      <c r="BM150" s="60">
        <v>0</v>
      </c>
      <c r="BN150" s="60">
        <v>0</v>
      </c>
      <c r="BO150" s="60">
        <v>0</v>
      </c>
      <c r="BP150" s="60">
        <v>0</v>
      </c>
      <c r="BQ150" s="60">
        <v>0</v>
      </c>
      <c r="BR150" s="60">
        <v>0</v>
      </c>
      <c r="BS150" s="60">
        <v>0</v>
      </c>
      <c r="BT150" s="60">
        <v>0</v>
      </c>
      <c r="BU150" s="60">
        <v>0</v>
      </c>
      <c r="BV150" s="60">
        <v>4</v>
      </c>
      <c r="BW150" s="60">
        <v>4</v>
      </c>
    </row>
    <row r="151" spans="1:75" x14ac:dyDescent="0.25">
      <c r="A151" s="53" t="str">
        <f t="shared" si="2"/>
        <v xml:space="preserve">LEE </v>
      </c>
      <c r="B151" s="53" t="str" cm="1">
        <f t="array" ref="B151:C151">_xlfn.TEXTSPLIT(D151,"County")</f>
        <v xml:space="preserve">Lee </v>
      </c>
      <c r="C151" s="53" t="str">
        <v>, Texas</v>
      </c>
      <c r="D151" s="54" t="s">
        <v>2584</v>
      </c>
      <c r="E151" s="55">
        <v>17478</v>
      </c>
      <c r="F151" s="55">
        <v>15247</v>
      </c>
      <c r="G151" s="55">
        <v>11744</v>
      </c>
      <c r="H151" s="55">
        <v>1691</v>
      </c>
      <c r="I151" s="60">
        <v>99</v>
      </c>
      <c r="J151" s="60">
        <v>61</v>
      </c>
      <c r="K151" s="60">
        <v>2</v>
      </c>
      <c r="L151" s="55">
        <v>1650</v>
      </c>
      <c r="M151" s="55">
        <v>2231</v>
      </c>
      <c r="N151" s="55">
        <v>2127</v>
      </c>
      <c r="O151" s="60">
        <v>144</v>
      </c>
      <c r="P151" s="60">
        <v>308</v>
      </c>
      <c r="Q151" s="60">
        <v>30</v>
      </c>
      <c r="R151" s="60">
        <v>0</v>
      </c>
      <c r="S151" s="55">
        <v>1583</v>
      </c>
      <c r="T151" s="60">
        <v>5</v>
      </c>
      <c r="U151" s="60">
        <v>2</v>
      </c>
      <c r="V151" s="60">
        <v>3</v>
      </c>
      <c r="W151" s="60">
        <v>28</v>
      </c>
      <c r="X151" s="60">
        <v>5</v>
      </c>
      <c r="Y151" s="60">
        <v>0</v>
      </c>
      <c r="Z151" s="60">
        <v>15</v>
      </c>
      <c r="AA151" s="60">
        <v>2</v>
      </c>
      <c r="AB151" s="60">
        <v>2</v>
      </c>
      <c r="AC151" s="60">
        <v>0</v>
      </c>
      <c r="AD151" s="60">
        <v>94</v>
      </c>
      <c r="AE151" s="60">
        <v>26</v>
      </c>
      <c r="AF151" s="60">
        <v>0</v>
      </c>
      <c r="AG151" s="60">
        <v>1</v>
      </c>
      <c r="AH151" s="60">
        <v>35</v>
      </c>
      <c r="AI151" s="60">
        <v>0</v>
      </c>
      <c r="AJ151" s="60">
        <v>0</v>
      </c>
      <c r="AK151" s="60">
        <v>20</v>
      </c>
      <c r="AL151" s="60">
        <v>0</v>
      </c>
      <c r="AM151" s="60">
        <v>8</v>
      </c>
      <c r="AN151" s="60">
        <v>0</v>
      </c>
      <c r="AO151" s="60">
        <v>0</v>
      </c>
      <c r="AP151" s="60">
        <v>0</v>
      </c>
      <c r="AQ151" s="60">
        <v>0</v>
      </c>
      <c r="AR151" s="60">
        <v>0</v>
      </c>
      <c r="AS151" s="60">
        <v>0</v>
      </c>
      <c r="AT151" s="60">
        <v>0</v>
      </c>
      <c r="AU151" s="60">
        <v>0</v>
      </c>
      <c r="AV151" s="60">
        <v>0</v>
      </c>
      <c r="AW151" s="60">
        <v>0</v>
      </c>
      <c r="AX151" s="60">
        <v>4</v>
      </c>
      <c r="AY151" s="60">
        <v>3</v>
      </c>
      <c r="AZ151" s="60">
        <v>2</v>
      </c>
      <c r="BA151" s="60">
        <v>0</v>
      </c>
      <c r="BB151" s="60">
        <v>1</v>
      </c>
      <c r="BC151" s="60">
        <v>0</v>
      </c>
      <c r="BD151" s="60">
        <v>0</v>
      </c>
      <c r="BE151" s="60">
        <v>0</v>
      </c>
      <c r="BF151" s="60">
        <v>0</v>
      </c>
      <c r="BG151" s="60">
        <v>0</v>
      </c>
      <c r="BH151" s="60">
        <v>0</v>
      </c>
      <c r="BI151" s="60">
        <v>0</v>
      </c>
      <c r="BJ151" s="60">
        <v>0</v>
      </c>
      <c r="BK151" s="60">
        <v>0</v>
      </c>
      <c r="BL151" s="60">
        <v>0</v>
      </c>
      <c r="BM151" s="60">
        <v>0</v>
      </c>
      <c r="BN151" s="60">
        <v>0</v>
      </c>
      <c r="BO151" s="60">
        <v>7</v>
      </c>
      <c r="BP151" s="60">
        <v>5</v>
      </c>
      <c r="BQ151" s="60">
        <v>2</v>
      </c>
      <c r="BR151" s="60">
        <v>0</v>
      </c>
      <c r="BS151" s="60">
        <v>0</v>
      </c>
      <c r="BT151" s="60">
        <v>0</v>
      </c>
      <c r="BU151" s="60">
        <v>0</v>
      </c>
      <c r="BV151" s="60">
        <v>0</v>
      </c>
      <c r="BW151" s="60">
        <v>0</v>
      </c>
    </row>
    <row r="152" spans="1:75" x14ac:dyDescent="0.25">
      <c r="A152" s="53" t="str">
        <f t="shared" si="2"/>
        <v xml:space="preserve">LEON </v>
      </c>
      <c r="B152" s="53" t="str" cm="1">
        <f t="array" ref="B152:C152">_xlfn.TEXTSPLIT(D152,"County")</f>
        <v xml:space="preserve">Leon </v>
      </c>
      <c r="C152" s="53" t="str">
        <v>, Texas</v>
      </c>
      <c r="D152" s="54" t="s">
        <v>2585</v>
      </c>
      <c r="E152" s="55">
        <v>15719</v>
      </c>
      <c r="F152" s="55">
        <v>14557</v>
      </c>
      <c r="G152" s="55">
        <v>12391</v>
      </c>
      <c r="H152" s="60">
        <v>945</v>
      </c>
      <c r="I152" s="60">
        <v>107</v>
      </c>
      <c r="J152" s="60">
        <v>111</v>
      </c>
      <c r="K152" s="60">
        <v>6</v>
      </c>
      <c r="L152" s="60">
        <v>997</v>
      </c>
      <c r="M152" s="55">
        <v>1162</v>
      </c>
      <c r="N152" s="55">
        <v>1096</v>
      </c>
      <c r="O152" s="60">
        <v>67</v>
      </c>
      <c r="P152" s="60">
        <v>263</v>
      </c>
      <c r="Q152" s="60">
        <v>25</v>
      </c>
      <c r="R152" s="60">
        <v>1</v>
      </c>
      <c r="S152" s="60">
        <v>719</v>
      </c>
      <c r="T152" s="60">
        <v>9</v>
      </c>
      <c r="U152" s="60">
        <v>0</v>
      </c>
      <c r="V152" s="60">
        <v>0</v>
      </c>
      <c r="W152" s="60">
        <v>3</v>
      </c>
      <c r="X152" s="60">
        <v>0</v>
      </c>
      <c r="Y152" s="60">
        <v>0</v>
      </c>
      <c r="Z152" s="60">
        <v>6</v>
      </c>
      <c r="AA152" s="60">
        <v>1</v>
      </c>
      <c r="AB152" s="60">
        <v>1</v>
      </c>
      <c r="AC152" s="60">
        <v>1</v>
      </c>
      <c r="AD152" s="60">
        <v>57</v>
      </c>
      <c r="AE152" s="60">
        <v>22</v>
      </c>
      <c r="AF152" s="60">
        <v>1</v>
      </c>
      <c r="AG152" s="60">
        <v>1</v>
      </c>
      <c r="AH152" s="60">
        <v>0</v>
      </c>
      <c r="AI152" s="60">
        <v>3</v>
      </c>
      <c r="AJ152" s="60">
        <v>0</v>
      </c>
      <c r="AK152" s="60">
        <v>27</v>
      </c>
      <c r="AL152" s="60">
        <v>1</v>
      </c>
      <c r="AM152" s="60">
        <v>0</v>
      </c>
      <c r="AN152" s="60">
        <v>0</v>
      </c>
      <c r="AO152" s="60">
        <v>0</v>
      </c>
      <c r="AP152" s="60">
        <v>0</v>
      </c>
      <c r="AQ152" s="60">
        <v>0</v>
      </c>
      <c r="AR152" s="60">
        <v>1</v>
      </c>
      <c r="AS152" s="60">
        <v>1</v>
      </c>
      <c r="AT152" s="60">
        <v>0</v>
      </c>
      <c r="AU152" s="60">
        <v>0</v>
      </c>
      <c r="AV152" s="60">
        <v>0</v>
      </c>
      <c r="AW152" s="60">
        <v>0</v>
      </c>
      <c r="AX152" s="60">
        <v>0</v>
      </c>
      <c r="AY152" s="60">
        <v>7</v>
      </c>
      <c r="AZ152" s="60">
        <v>0</v>
      </c>
      <c r="BA152" s="60">
        <v>0</v>
      </c>
      <c r="BB152" s="60">
        <v>0</v>
      </c>
      <c r="BC152" s="60">
        <v>5</v>
      </c>
      <c r="BD152" s="60">
        <v>1</v>
      </c>
      <c r="BE152" s="60">
        <v>1</v>
      </c>
      <c r="BF152" s="60">
        <v>0</v>
      </c>
      <c r="BG152" s="60">
        <v>0</v>
      </c>
      <c r="BH152" s="60">
        <v>0</v>
      </c>
      <c r="BI152" s="60">
        <v>0</v>
      </c>
      <c r="BJ152" s="60">
        <v>0</v>
      </c>
      <c r="BK152" s="60">
        <v>0</v>
      </c>
      <c r="BL152" s="60">
        <v>0</v>
      </c>
      <c r="BM152" s="60">
        <v>0</v>
      </c>
      <c r="BN152" s="60">
        <v>0</v>
      </c>
      <c r="BO152" s="60">
        <v>2</v>
      </c>
      <c r="BP152" s="60">
        <v>0</v>
      </c>
      <c r="BQ152" s="60">
        <v>2</v>
      </c>
      <c r="BR152" s="60">
        <v>0</v>
      </c>
      <c r="BS152" s="60">
        <v>0</v>
      </c>
      <c r="BT152" s="60">
        <v>0</v>
      </c>
      <c r="BU152" s="60">
        <v>0</v>
      </c>
      <c r="BV152" s="60">
        <v>0</v>
      </c>
      <c r="BW152" s="60">
        <v>0</v>
      </c>
    </row>
    <row r="153" spans="1:75" x14ac:dyDescent="0.25">
      <c r="A153" s="53" t="str">
        <f t="shared" si="2"/>
        <v xml:space="preserve">LIBERTY </v>
      </c>
      <c r="B153" s="53" t="str" cm="1">
        <f t="array" ref="B153:C153">_xlfn.TEXTSPLIT(D153,"County")</f>
        <v xml:space="preserve">Liberty </v>
      </c>
      <c r="C153" s="53" t="str">
        <v>, Texas</v>
      </c>
      <c r="D153" s="54" t="s">
        <v>2586</v>
      </c>
      <c r="E153" s="55">
        <v>91628</v>
      </c>
      <c r="F153" s="55">
        <v>81331</v>
      </c>
      <c r="G153" s="55">
        <v>55857</v>
      </c>
      <c r="H153" s="55">
        <v>7171</v>
      </c>
      <c r="I153" s="55">
        <v>1100</v>
      </c>
      <c r="J153" s="60">
        <v>499</v>
      </c>
      <c r="K153" s="60">
        <v>17</v>
      </c>
      <c r="L153" s="55">
        <v>16687</v>
      </c>
      <c r="M153" s="55">
        <v>10297</v>
      </c>
      <c r="N153" s="55">
        <v>9996</v>
      </c>
      <c r="O153" s="60">
        <v>599</v>
      </c>
      <c r="P153" s="55">
        <v>1299</v>
      </c>
      <c r="Q153" s="60">
        <v>135</v>
      </c>
      <c r="R153" s="60">
        <v>41</v>
      </c>
      <c r="S153" s="55">
        <v>7535</v>
      </c>
      <c r="T153" s="60">
        <v>14</v>
      </c>
      <c r="U153" s="60">
        <v>11</v>
      </c>
      <c r="V153" s="60">
        <v>8</v>
      </c>
      <c r="W153" s="60">
        <v>102</v>
      </c>
      <c r="X153" s="60">
        <v>4</v>
      </c>
      <c r="Y153" s="60">
        <v>5</v>
      </c>
      <c r="Z153" s="60">
        <v>204</v>
      </c>
      <c r="AA153" s="60">
        <v>8</v>
      </c>
      <c r="AB153" s="60">
        <v>20</v>
      </c>
      <c r="AC153" s="60">
        <v>11</v>
      </c>
      <c r="AD153" s="60">
        <v>268</v>
      </c>
      <c r="AE153" s="60">
        <v>62</v>
      </c>
      <c r="AF153" s="60">
        <v>1</v>
      </c>
      <c r="AG153" s="60">
        <v>0</v>
      </c>
      <c r="AH153" s="60">
        <v>57</v>
      </c>
      <c r="AI153" s="60">
        <v>11</v>
      </c>
      <c r="AJ153" s="60">
        <v>2</v>
      </c>
      <c r="AK153" s="60">
        <v>110</v>
      </c>
      <c r="AL153" s="60">
        <v>2</v>
      </c>
      <c r="AM153" s="60">
        <v>17</v>
      </c>
      <c r="AN153" s="60">
        <v>0</v>
      </c>
      <c r="AO153" s="60">
        <v>0</v>
      </c>
      <c r="AP153" s="60">
        <v>0</v>
      </c>
      <c r="AQ153" s="60">
        <v>0</v>
      </c>
      <c r="AR153" s="60">
        <v>0</v>
      </c>
      <c r="AS153" s="60">
        <v>0</v>
      </c>
      <c r="AT153" s="60">
        <v>1</v>
      </c>
      <c r="AU153" s="60">
        <v>0</v>
      </c>
      <c r="AV153" s="60">
        <v>0</v>
      </c>
      <c r="AW153" s="60">
        <v>5</v>
      </c>
      <c r="AX153" s="60">
        <v>0</v>
      </c>
      <c r="AY153" s="60">
        <v>24</v>
      </c>
      <c r="AZ153" s="60">
        <v>1</v>
      </c>
      <c r="BA153" s="60">
        <v>0</v>
      </c>
      <c r="BB153" s="60">
        <v>6</v>
      </c>
      <c r="BC153" s="60">
        <v>3</v>
      </c>
      <c r="BD153" s="60">
        <v>10</v>
      </c>
      <c r="BE153" s="60">
        <v>0</v>
      </c>
      <c r="BF153" s="60">
        <v>0</v>
      </c>
      <c r="BG153" s="60">
        <v>3</v>
      </c>
      <c r="BH153" s="60">
        <v>1</v>
      </c>
      <c r="BI153" s="60">
        <v>0</v>
      </c>
      <c r="BJ153" s="60">
        <v>0</v>
      </c>
      <c r="BK153" s="60">
        <v>0</v>
      </c>
      <c r="BL153" s="60">
        <v>0</v>
      </c>
      <c r="BM153" s="60">
        <v>0</v>
      </c>
      <c r="BN153" s="60">
        <v>0</v>
      </c>
      <c r="BO153" s="60">
        <v>7</v>
      </c>
      <c r="BP153" s="60">
        <v>0</v>
      </c>
      <c r="BQ153" s="60">
        <v>4</v>
      </c>
      <c r="BR153" s="60">
        <v>0</v>
      </c>
      <c r="BS153" s="60">
        <v>0</v>
      </c>
      <c r="BT153" s="60">
        <v>3</v>
      </c>
      <c r="BU153" s="60">
        <v>0</v>
      </c>
      <c r="BV153" s="60">
        <v>2</v>
      </c>
      <c r="BW153" s="60">
        <v>2</v>
      </c>
    </row>
    <row r="154" spans="1:75" x14ac:dyDescent="0.25">
      <c r="A154" s="53" t="str">
        <f t="shared" si="2"/>
        <v xml:space="preserve">LIMESTONE </v>
      </c>
      <c r="B154" s="53" t="str" cm="1">
        <f t="array" ref="B154:C154">_xlfn.TEXTSPLIT(D154,"County")</f>
        <v xml:space="preserve">Limestone </v>
      </c>
      <c r="C154" s="53" t="str">
        <v>, Texas</v>
      </c>
      <c r="D154" s="54" t="s">
        <v>2587</v>
      </c>
      <c r="E154" s="55">
        <v>22146</v>
      </c>
      <c r="F154" s="55">
        <v>20425</v>
      </c>
      <c r="G154" s="55">
        <v>14018</v>
      </c>
      <c r="H154" s="55">
        <v>3726</v>
      </c>
      <c r="I154" s="60">
        <v>147</v>
      </c>
      <c r="J154" s="60">
        <v>162</v>
      </c>
      <c r="K154" s="60">
        <v>18</v>
      </c>
      <c r="L154" s="55">
        <v>2354</v>
      </c>
      <c r="M154" s="55">
        <v>1721</v>
      </c>
      <c r="N154" s="55">
        <v>1636</v>
      </c>
      <c r="O154" s="60">
        <v>270</v>
      </c>
      <c r="P154" s="60">
        <v>281</v>
      </c>
      <c r="Q154" s="60">
        <v>29</v>
      </c>
      <c r="R154" s="60">
        <v>2</v>
      </c>
      <c r="S154" s="60">
        <v>819</v>
      </c>
      <c r="T154" s="60">
        <v>17</v>
      </c>
      <c r="U154" s="60">
        <v>2</v>
      </c>
      <c r="V154" s="60">
        <v>1</v>
      </c>
      <c r="W154" s="60">
        <v>51</v>
      </c>
      <c r="X154" s="60">
        <v>0</v>
      </c>
      <c r="Y154" s="60">
        <v>0</v>
      </c>
      <c r="Z154" s="60">
        <v>154</v>
      </c>
      <c r="AA154" s="60">
        <v>0</v>
      </c>
      <c r="AB154" s="60">
        <v>10</v>
      </c>
      <c r="AC154" s="60">
        <v>0</v>
      </c>
      <c r="AD154" s="60">
        <v>63</v>
      </c>
      <c r="AE154" s="60">
        <v>20</v>
      </c>
      <c r="AF154" s="60">
        <v>11</v>
      </c>
      <c r="AG154" s="60">
        <v>0</v>
      </c>
      <c r="AH154" s="60">
        <v>10</v>
      </c>
      <c r="AI154" s="60">
        <v>4</v>
      </c>
      <c r="AJ154" s="60">
        <v>0</v>
      </c>
      <c r="AK154" s="60">
        <v>5</v>
      </c>
      <c r="AL154" s="60">
        <v>6</v>
      </c>
      <c r="AM154" s="60">
        <v>1</v>
      </c>
      <c r="AN154" s="60">
        <v>5</v>
      </c>
      <c r="AO154" s="60">
        <v>0</v>
      </c>
      <c r="AP154" s="60">
        <v>0</v>
      </c>
      <c r="AQ154" s="60">
        <v>1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60">
        <v>0</v>
      </c>
      <c r="AY154" s="60">
        <v>19</v>
      </c>
      <c r="AZ154" s="60">
        <v>0</v>
      </c>
      <c r="BA154" s="60">
        <v>2</v>
      </c>
      <c r="BB154" s="60">
        <v>0</v>
      </c>
      <c r="BC154" s="60">
        <v>0</v>
      </c>
      <c r="BD154" s="60">
        <v>3</v>
      </c>
      <c r="BE154" s="60">
        <v>0</v>
      </c>
      <c r="BF154" s="60">
        <v>2</v>
      </c>
      <c r="BG154" s="60">
        <v>8</v>
      </c>
      <c r="BH154" s="60">
        <v>0</v>
      </c>
      <c r="BI154" s="60">
        <v>4</v>
      </c>
      <c r="BJ154" s="60">
        <v>0</v>
      </c>
      <c r="BK154" s="60">
        <v>0</v>
      </c>
      <c r="BL154" s="60">
        <v>0</v>
      </c>
      <c r="BM154" s="60">
        <v>0</v>
      </c>
      <c r="BN154" s="60">
        <v>0</v>
      </c>
      <c r="BO154" s="60">
        <v>1</v>
      </c>
      <c r="BP154" s="60">
        <v>1</v>
      </c>
      <c r="BQ154" s="60">
        <v>0</v>
      </c>
      <c r="BR154" s="60">
        <v>0</v>
      </c>
      <c r="BS154" s="60">
        <v>0</v>
      </c>
      <c r="BT154" s="60">
        <v>0</v>
      </c>
      <c r="BU154" s="60">
        <v>0</v>
      </c>
      <c r="BV154" s="60">
        <v>2</v>
      </c>
      <c r="BW154" s="60">
        <v>2</v>
      </c>
    </row>
    <row r="155" spans="1:75" x14ac:dyDescent="0.25">
      <c r="A155" s="53" t="str">
        <f t="shared" si="2"/>
        <v xml:space="preserve">LIPSCOMB </v>
      </c>
      <c r="B155" s="53" t="str" cm="1">
        <f t="array" ref="B155:C155">_xlfn.TEXTSPLIT(D155,"County")</f>
        <v xml:space="preserve">Lipscomb </v>
      </c>
      <c r="C155" s="53" t="str">
        <v>, Texas</v>
      </c>
      <c r="D155" s="54" t="s">
        <v>2588</v>
      </c>
      <c r="E155" s="55">
        <v>3059</v>
      </c>
      <c r="F155" s="55">
        <v>2574</v>
      </c>
      <c r="G155" s="55">
        <v>1969</v>
      </c>
      <c r="H155" s="60">
        <v>4</v>
      </c>
      <c r="I155" s="60">
        <v>37</v>
      </c>
      <c r="J155" s="60">
        <v>2</v>
      </c>
      <c r="K155" s="60">
        <v>1</v>
      </c>
      <c r="L155" s="60">
        <v>561</v>
      </c>
      <c r="M155" s="60">
        <v>485</v>
      </c>
      <c r="N155" s="60">
        <v>464</v>
      </c>
      <c r="O155" s="60">
        <v>1</v>
      </c>
      <c r="P155" s="60">
        <v>73</v>
      </c>
      <c r="Q155" s="60">
        <v>4</v>
      </c>
      <c r="R155" s="60">
        <v>0</v>
      </c>
      <c r="S155" s="60">
        <v>369</v>
      </c>
      <c r="T155" s="60">
        <v>2</v>
      </c>
      <c r="U155" s="60">
        <v>1</v>
      </c>
      <c r="V155" s="60">
        <v>0</v>
      </c>
      <c r="W155" s="60">
        <v>3</v>
      </c>
      <c r="X155" s="60">
        <v>0</v>
      </c>
      <c r="Y155" s="60">
        <v>0</v>
      </c>
      <c r="Z155" s="60">
        <v>4</v>
      </c>
      <c r="AA155" s="60">
        <v>0</v>
      </c>
      <c r="AB155" s="60">
        <v>7</v>
      </c>
      <c r="AC155" s="60">
        <v>0</v>
      </c>
      <c r="AD155" s="60">
        <v>16</v>
      </c>
      <c r="AE155" s="60">
        <v>2</v>
      </c>
      <c r="AF155" s="60">
        <v>0</v>
      </c>
      <c r="AG155" s="60">
        <v>0</v>
      </c>
      <c r="AH155" s="60">
        <v>2</v>
      </c>
      <c r="AI155" s="60">
        <v>0</v>
      </c>
      <c r="AJ155" s="60">
        <v>0</v>
      </c>
      <c r="AK155" s="60">
        <v>8</v>
      </c>
      <c r="AL155" s="60">
        <v>0</v>
      </c>
      <c r="AM155" s="60">
        <v>0</v>
      </c>
      <c r="AN155" s="60">
        <v>1</v>
      </c>
      <c r="AO155" s="60">
        <v>2</v>
      </c>
      <c r="AP155" s="60">
        <v>0</v>
      </c>
      <c r="AQ155" s="60">
        <v>0</v>
      </c>
      <c r="AR155" s="60">
        <v>0</v>
      </c>
      <c r="AS155" s="60">
        <v>0</v>
      </c>
      <c r="AT155" s="60">
        <v>1</v>
      </c>
      <c r="AU155" s="60">
        <v>0</v>
      </c>
      <c r="AV155" s="60">
        <v>0</v>
      </c>
      <c r="AW155" s="60">
        <v>0</v>
      </c>
      <c r="AX155" s="60">
        <v>0</v>
      </c>
      <c r="AY155" s="60">
        <v>4</v>
      </c>
      <c r="AZ155" s="60">
        <v>0</v>
      </c>
      <c r="BA155" s="60">
        <v>3</v>
      </c>
      <c r="BB155" s="60">
        <v>0</v>
      </c>
      <c r="BC155" s="60">
        <v>0</v>
      </c>
      <c r="BD155" s="60">
        <v>0</v>
      </c>
      <c r="BE155" s="60">
        <v>0</v>
      </c>
      <c r="BF155" s="60">
        <v>1</v>
      </c>
      <c r="BG155" s="60">
        <v>0</v>
      </c>
      <c r="BH155" s="60">
        <v>0</v>
      </c>
      <c r="BI155" s="60">
        <v>0</v>
      </c>
      <c r="BJ155" s="60">
        <v>0</v>
      </c>
      <c r="BK155" s="60">
        <v>0</v>
      </c>
      <c r="BL155" s="60">
        <v>0</v>
      </c>
      <c r="BM155" s="60">
        <v>0</v>
      </c>
      <c r="BN155" s="60">
        <v>0</v>
      </c>
      <c r="BO155" s="60">
        <v>1</v>
      </c>
      <c r="BP155" s="60">
        <v>1</v>
      </c>
      <c r="BQ155" s="60">
        <v>0</v>
      </c>
      <c r="BR155" s="60">
        <v>0</v>
      </c>
      <c r="BS155" s="60">
        <v>0</v>
      </c>
      <c r="BT155" s="60">
        <v>0</v>
      </c>
      <c r="BU155" s="60">
        <v>0</v>
      </c>
      <c r="BV155" s="60">
        <v>0</v>
      </c>
      <c r="BW155" s="60">
        <v>0</v>
      </c>
    </row>
    <row r="156" spans="1:75" x14ac:dyDescent="0.25">
      <c r="A156" s="53" t="str">
        <f t="shared" si="2"/>
        <v xml:space="preserve">LIVE OAK </v>
      </c>
      <c r="B156" s="53" t="str" cm="1">
        <f t="array" ref="B156:C156">_xlfn.TEXTSPLIT(D156,"County")</f>
        <v xml:space="preserve">Live Oak </v>
      </c>
      <c r="C156" s="53" t="str">
        <v>, Texas</v>
      </c>
      <c r="D156" s="54" t="s">
        <v>2589</v>
      </c>
      <c r="E156" s="55">
        <v>11335</v>
      </c>
      <c r="F156" s="55">
        <v>9471</v>
      </c>
      <c r="G156" s="55">
        <v>8419</v>
      </c>
      <c r="H156" s="60">
        <v>214</v>
      </c>
      <c r="I156" s="60">
        <v>65</v>
      </c>
      <c r="J156" s="60">
        <v>37</v>
      </c>
      <c r="K156" s="60">
        <v>3</v>
      </c>
      <c r="L156" s="60">
        <v>733</v>
      </c>
      <c r="M156" s="55">
        <v>1864</v>
      </c>
      <c r="N156" s="55">
        <v>1819</v>
      </c>
      <c r="O156" s="60">
        <v>41</v>
      </c>
      <c r="P156" s="60">
        <v>141</v>
      </c>
      <c r="Q156" s="60">
        <v>12</v>
      </c>
      <c r="R156" s="60">
        <v>7</v>
      </c>
      <c r="S156" s="55">
        <v>1599</v>
      </c>
      <c r="T156" s="60">
        <v>5</v>
      </c>
      <c r="U156" s="60">
        <v>3</v>
      </c>
      <c r="V156" s="60">
        <v>0</v>
      </c>
      <c r="W156" s="60">
        <v>2</v>
      </c>
      <c r="X156" s="60">
        <v>0</v>
      </c>
      <c r="Y156" s="60">
        <v>0</v>
      </c>
      <c r="Z156" s="60">
        <v>3</v>
      </c>
      <c r="AA156" s="60">
        <v>0</v>
      </c>
      <c r="AB156" s="60">
        <v>2</v>
      </c>
      <c r="AC156" s="60">
        <v>4</v>
      </c>
      <c r="AD156" s="60">
        <v>42</v>
      </c>
      <c r="AE156" s="60">
        <v>4</v>
      </c>
      <c r="AF156" s="60">
        <v>0</v>
      </c>
      <c r="AG156" s="60">
        <v>0</v>
      </c>
      <c r="AH156" s="60">
        <v>2</v>
      </c>
      <c r="AI156" s="60">
        <v>0</v>
      </c>
      <c r="AJ156" s="60">
        <v>1</v>
      </c>
      <c r="AK156" s="60">
        <v>26</v>
      </c>
      <c r="AL156" s="60">
        <v>0</v>
      </c>
      <c r="AM156" s="60">
        <v>2</v>
      </c>
      <c r="AN156" s="60">
        <v>0</v>
      </c>
      <c r="AO156" s="60">
        <v>3</v>
      </c>
      <c r="AP156" s="60">
        <v>0</v>
      </c>
      <c r="AQ156" s="60">
        <v>0</v>
      </c>
      <c r="AR156" s="60">
        <v>0</v>
      </c>
      <c r="AS156" s="60">
        <v>0</v>
      </c>
      <c r="AT156" s="60">
        <v>0</v>
      </c>
      <c r="AU156" s="60">
        <v>0</v>
      </c>
      <c r="AV156" s="60">
        <v>0</v>
      </c>
      <c r="AW156" s="60">
        <v>0</v>
      </c>
      <c r="AX156" s="60">
        <v>4</v>
      </c>
      <c r="AY156" s="60">
        <v>3</v>
      </c>
      <c r="AZ156" s="60">
        <v>0</v>
      </c>
      <c r="BA156" s="60">
        <v>0</v>
      </c>
      <c r="BB156" s="60">
        <v>0</v>
      </c>
      <c r="BC156" s="60">
        <v>0</v>
      </c>
      <c r="BD156" s="60">
        <v>1</v>
      </c>
      <c r="BE156" s="60">
        <v>0</v>
      </c>
      <c r="BF156" s="60">
        <v>0</v>
      </c>
      <c r="BG156" s="60">
        <v>0</v>
      </c>
      <c r="BH156" s="60">
        <v>0</v>
      </c>
      <c r="BI156" s="60">
        <v>2</v>
      </c>
      <c r="BJ156" s="60">
        <v>0</v>
      </c>
      <c r="BK156" s="60">
        <v>0</v>
      </c>
      <c r="BL156" s="60">
        <v>0</v>
      </c>
      <c r="BM156" s="60">
        <v>0</v>
      </c>
      <c r="BN156" s="60">
        <v>0</v>
      </c>
      <c r="BO156" s="60">
        <v>0</v>
      </c>
      <c r="BP156" s="60">
        <v>0</v>
      </c>
      <c r="BQ156" s="60">
        <v>0</v>
      </c>
      <c r="BR156" s="60">
        <v>0</v>
      </c>
      <c r="BS156" s="60">
        <v>0</v>
      </c>
      <c r="BT156" s="60">
        <v>0</v>
      </c>
      <c r="BU156" s="60">
        <v>0</v>
      </c>
      <c r="BV156" s="60">
        <v>0</v>
      </c>
      <c r="BW156" s="60">
        <v>0</v>
      </c>
    </row>
    <row r="157" spans="1:75" x14ac:dyDescent="0.25">
      <c r="A157" s="53" t="str">
        <f t="shared" si="2"/>
        <v xml:space="preserve">LLANO </v>
      </c>
      <c r="B157" s="53" t="str" cm="1">
        <f t="array" ref="B157:C157">_xlfn.TEXTSPLIT(D157,"County")</f>
        <v xml:space="preserve">Llano </v>
      </c>
      <c r="C157" s="53" t="str">
        <v>, Texas</v>
      </c>
      <c r="D157" s="54" t="s">
        <v>2590</v>
      </c>
      <c r="E157" s="55">
        <v>21243</v>
      </c>
      <c r="F157" s="55">
        <v>19569</v>
      </c>
      <c r="G157" s="55">
        <v>18388</v>
      </c>
      <c r="H157" s="60">
        <v>105</v>
      </c>
      <c r="I157" s="60">
        <v>169</v>
      </c>
      <c r="J157" s="60">
        <v>133</v>
      </c>
      <c r="K157" s="60">
        <v>4</v>
      </c>
      <c r="L157" s="60">
        <v>770</v>
      </c>
      <c r="M157" s="55">
        <v>1674</v>
      </c>
      <c r="N157" s="55">
        <v>1594</v>
      </c>
      <c r="O157" s="60">
        <v>62</v>
      </c>
      <c r="P157" s="60">
        <v>492</v>
      </c>
      <c r="Q157" s="60">
        <v>41</v>
      </c>
      <c r="R157" s="60">
        <v>7</v>
      </c>
      <c r="S157" s="60">
        <v>948</v>
      </c>
      <c r="T157" s="60">
        <v>12</v>
      </c>
      <c r="U157" s="60">
        <v>4</v>
      </c>
      <c r="V157" s="60">
        <v>0</v>
      </c>
      <c r="W157" s="60">
        <v>4</v>
      </c>
      <c r="X157" s="60">
        <v>5</v>
      </c>
      <c r="Y157" s="60">
        <v>0</v>
      </c>
      <c r="Z157" s="60">
        <v>17</v>
      </c>
      <c r="AA157" s="60">
        <v>2</v>
      </c>
      <c r="AB157" s="60">
        <v>0</v>
      </c>
      <c r="AC157" s="60">
        <v>0</v>
      </c>
      <c r="AD157" s="60">
        <v>77</v>
      </c>
      <c r="AE157" s="60">
        <v>27</v>
      </c>
      <c r="AF157" s="60">
        <v>0</v>
      </c>
      <c r="AG157" s="60">
        <v>0</v>
      </c>
      <c r="AH157" s="60">
        <v>15</v>
      </c>
      <c r="AI157" s="60">
        <v>6</v>
      </c>
      <c r="AJ157" s="60">
        <v>4</v>
      </c>
      <c r="AK157" s="60">
        <v>19</v>
      </c>
      <c r="AL157" s="60">
        <v>0</v>
      </c>
      <c r="AM157" s="60">
        <v>0</v>
      </c>
      <c r="AN157" s="60">
        <v>5</v>
      </c>
      <c r="AO157" s="60">
        <v>0</v>
      </c>
      <c r="AP157" s="60">
        <v>0</v>
      </c>
      <c r="AQ157" s="60">
        <v>0</v>
      </c>
      <c r="AR157" s="60">
        <v>1</v>
      </c>
      <c r="AS157" s="60">
        <v>0</v>
      </c>
      <c r="AT157" s="60">
        <v>0</v>
      </c>
      <c r="AU157" s="60">
        <v>0</v>
      </c>
      <c r="AV157" s="60">
        <v>0</v>
      </c>
      <c r="AW157" s="60">
        <v>0</v>
      </c>
      <c r="AX157" s="60">
        <v>0</v>
      </c>
      <c r="AY157" s="60">
        <v>1</v>
      </c>
      <c r="AZ157" s="60">
        <v>0</v>
      </c>
      <c r="BA157" s="60">
        <v>0</v>
      </c>
      <c r="BB157" s="60">
        <v>1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  <c r="BH157" s="60">
        <v>0</v>
      </c>
      <c r="BI157" s="60">
        <v>0</v>
      </c>
      <c r="BJ157" s="60">
        <v>0</v>
      </c>
      <c r="BK157" s="60">
        <v>0</v>
      </c>
      <c r="BL157" s="60">
        <v>0</v>
      </c>
      <c r="BM157" s="60">
        <v>0</v>
      </c>
      <c r="BN157" s="60">
        <v>0</v>
      </c>
      <c r="BO157" s="60">
        <v>2</v>
      </c>
      <c r="BP157" s="60">
        <v>0</v>
      </c>
      <c r="BQ157" s="60">
        <v>2</v>
      </c>
      <c r="BR157" s="60">
        <v>0</v>
      </c>
      <c r="BS157" s="60">
        <v>0</v>
      </c>
      <c r="BT157" s="60">
        <v>0</v>
      </c>
      <c r="BU157" s="60">
        <v>0</v>
      </c>
      <c r="BV157" s="60">
        <v>0</v>
      </c>
      <c r="BW157" s="60">
        <v>0</v>
      </c>
    </row>
    <row r="158" spans="1:75" x14ac:dyDescent="0.25">
      <c r="A158" s="53" t="str">
        <f t="shared" si="2"/>
        <v xml:space="preserve">LOVING </v>
      </c>
      <c r="B158" s="53" t="str" cm="1">
        <f t="array" ref="B158:C158">_xlfn.TEXTSPLIT(D158,"County")</f>
        <v xml:space="preserve">Loving </v>
      </c>
      <c r="C158" s="53" t="str">
        <v>, Texas</v>
      </c>
      <c r="D158" s="54" t="s">
        <v>2591</v>
      </c>
      <c r="E158" s="56">
        <v>64</v>
      </c>
      <c r="F158" s="60">
        <v>58</v>
      </c>
      <c r="G158" s="60">
        <v>56</v>
      </c>
      <c r="H158" s="60">
        <v>0</v>
      </c>
      <c r="I158" s="60">
        <v>1</v>
      </c>
      <c r="J158" s="60">
        <v>0</v>
      </c>
      <c r="K158" s="60">
        <v>0</v>
      </c>
      <c r="L158" s="60">
        <v>1</v>
      </c>
      <c r="M158" s="60">
        <v>6</v>
      </c>
      <c r="N158" s="60">
        <v>3</v>
      </c>
      <c r="O158" s="60">
        <v>0</v>
      </c>
      <c r="P158" s="60">
        <v>2</v>
      </c>
      <c r="Q158" s="60">
        <v>0</v>
      </c>
      <c r="R158" s="60">
        <v>0</v>
      </c>
      <c r="S158" s="60">
        <v>1</v>
      </c>
      <c r="T158" s="60">
        <v>0</v>
      </c>
      <c r="U158" s="60">
        <v>0</v>
      </c>
      <c r="V158" s="60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0">
        <v>0</v>
      </c>
      <c r="AE158" s="60">
        <v>0</v>
      </c>
      <c r="AF158" s="60">
        <v>0</v>
      </c>
      <c r="AG158" s="60">
        <v>0</v>
      </c>
      <c r="AH158" s="60">
        <v>0</v>
      </c>
      <c r="AI158" s="60">
        <v>0</v>
      </c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>
        <v>0</v>
      </c>
      <c r="AQ158" s="60">
        <v>0</v>
      </c>
      <c r="AR158" s="60">
        <v>0</v>
      </c>
      <c r="AS158" s="60">
        <v>0</v>
      </c>
      <c r="AT158" s="60">
        <v>0</v>
      </c>
      <c r="AU158" s="60">
        <v>0</v>
      </c>
      <c r="AV158" s="60">
        <v>0</v>
      </c>
      <c r="AW158" s="60">
        <v>0</v>
      </c>
      <c r="AX158" s="60">
        <v>0</v>
      </c>
      <c r="AY158" s="60">
        <v>1</v>
      </c>
      <c r="AZ158" s="60">
        <v>0</v>
      </c>
      <c r="BA158" s="60">
        <v>0</v>
      </c>
      <c r="BB158" s="60">
        <v>0</v>
      </c>
      <c r="BC158" s="60">
        <v>0</v>
      </c>
      <c r="BD158" s="60">
        <v>1</v>
      </c>
      <c r="BE158" s="60">
        <v>0</v>
      </c>
      <c r="BF158" s="60">
        <v>0</v>
      </c>
      <c r="BG158" s="60">
        <v>0</v>
      </c>
      <c r="BH158" s="60">
        <v>0</v>
      </c>
      <c r="BI158" s="60">
        <v>0</v>
      </c>
      <c r="BJ158" s="60">
        <v>0</v>
      </c>
      <c r="BK158" s="60">
        <v>0</v>
      </c>
      <c r="BL158" s="60">
        <v>0</v>
      </c>
      <c r="BM158" s="60">
        <v>0</v>
      </c>
      <c r="BN158" s="60">
        <v>0</v>
      </c>
      <c r="BO158" s="60">
        <v>0</v>
      </c>
      <c r="BP158" s="60">
        <v>0</v>
      </c>
      <c r="BQ158" s="60">
        <v>0</v>
      </c>
      <c r="BR158" s="60">
        <v>0</v>
      </c>
      <c r="BS158" s="60">
        <v>0</v>
      </c>
      <c r="BT158" s="60">
        <v>0</v>
      </c>
      <c r="BU158" s="60">
        <v>0</v>
      </c>
      <c r="BV158" s="60">
        <v>2</v>
      </c>
      <c r="BW158" s="60">
        <v>2</v>
      </c>
    </row>
    <row r="159" spans="1:75" x14ac:dyDescent="0.25">
      <c r="A159" s="53" t="str">
        <f t="shared" si="2"/>
        <v xml:space="preserve">LUBBOCK </v>
      </c>
      <c r="B159" s="53" t="str" cm="1">
        <f t="array" ref="B159:C159">_xlfn.TEXTSPLIT(D159,"County")</f>
        <v xml:space="preserve">Lubbock </v>
      </c>
      <c r="C159" s="53" t="str">
        <v>, Texas</v>
      </c>
      <c r="D159" s="54" t="s">
        <v>2592</v>
      </c>
      <c r="E159" s="55">
        <v>310639</v>
      </c>
      <c r="F159" s="55">
        <v>267331</v>
      </c>
      <c r="G159" s="55">
        <v>191717</v>
      </c>
      <c r="H159" s="55">
        <v>27279</v>
      </c>
      <c r="I159" s="55">
        <v>3206</v>
      </c>
      <c r="J159" s="55">
        <v>9701</v>
      </c>
      <c r="K159" s="60">
        <v>248</v>
      </c>
      <c r="L159" s="55">
        <v>35180</v>
      </c>
      <c r="M159" s="55">
        <v>43308</v>
      </c>
      <c r="N159" s="55">
        <v>41984</v>
      </c>
      <c r="O159" s="55">
        <v>2331</v>
      </c>
      <c r="P159" s="55">
        <v>4194</v>
      </c>
      <c r="Q159" s="55">
        <v>1253</v>
      </c>
      <c r="R159" s="60">
        <v>120</v>
      </c>
      <c r="S159" s="55">
        <v>32734</v>
      </c>
      <c r="T159" s="60">
        <v>198</v>
      </c>
      <c r="U159" s="60">
        <v>90</v>
      </c>
      <c r="V159" s="60">
        <v>13</v>
      </c>
      <c r="W159" s="60">
        <v>586</v>
      </c>
      <c r="X159" s="60">
        <v>26</v>
      </c>
      <c r="Y159" s="60">
        <v>2</v>
      </c>
      <c r="Z159" s="60">
        <v>274</v>
      </c>
      <c r="AA159" s="60">
        <v>22</v>
      </c>
      <c r="AB159" s="60">
        <v>102</v>
      </c>
      <c r="AC159" s="60">
        <v>39</v>
      </c>
      <c r="AD159" s="55">
        <v>1256</v>
      </c>
      <c r="AE159" s="60">
        <v>217</v>
      </c>
      <c r="AF159" s="60">
        <v>63</v>
      </c>
      <c r="AG159" s="60">
        <v>7</v>
      </c>
      <c r="AH159" s="60">
        <v>253</v>
      </c>
      <c r="AI159" s="60">
        <v>75</v>
      </c>
      <c r="AJ159" s="60">
        <v>4</v>
      </c>
      <c r="AK159" s="60">
        <v>479</v>
      </c>
      <c r="AL159" s="60">
        <v>33</v>
      </c>
      <c r="AM159" s="60">
        <v>96</v>
      </c>
      <c r="AN159" s="60">
        <v>9</v>
      </c>
      <c r="AO159" s="60">
        <v>0</v>
      </c>
      <c r="AP159" s="60">
        <v>0</v>
      </c>
      <c r="AQ159" s="60">
        <v>1</v>
      </c>
      <c r="AR159" s="60">
        <v>5</v>
      </c>
      <c r="AS159" s="60">
        <v>10</v>
      </c>
      <c r="AT159" s="60">
        <v>0</v>
      </c>
      <c r="AU159" s="60">
        <v>0</v>
      </c>
      <c r="AV159" s="60">
        <v>1</v>
      </c>
      <c r="AW159" s="60">
        <v>0</v>
      </c>
      <c r="AX159" s="60">
        <v>3</v>
      </c>
      <c r="AY159" s="60">
        <v>63</v>
      </c>
      <c r="AZ159" s="60">
        <v>22</v>
      </c>
      <c r="BA159" s="60">
        <v>3</v>
      </c>
      <c r="BB159" s="60">
        <v>12</v>
      </c>
      <c r="BC159" s="60">
        <v>1</v>
      </c>
      <c r="BD159" s="60">
        <v>2</v>
      </c>
      <c r="BE159" s="60">
        <v>0</v>
      </c>
      <c r="BF159" s="60">
        <v>0</v>
      </c>
      <c r="BG159" s="60">
        <v>9</v>
      </c>
      <c r="BH159" s="60">
        <v>0</v>
      </c>
      <c r="BI159" s="60">
        <v>5</v>
      </c>
      <c r="BJ159" s="60">
        <v>4</v>
      </c>
      <c r="BK159" s="60">
        <v>1</v>
      </c>
      <c r="BL159" s="60">
        <v>0</v>
      </c>
      <c r="BM159" s="60">
        <v>4</v>
      </c>
      <c r="BN159" s="60">
        <v>0</v>
      </c>
      <c r="BO159" s="60">
        <v>3</v>
      </c>
      <c r="BP159" s="60">
        <v>0</v>
      </c>
      <c r="BQ159" s="60">
        <v>3</v>
      </c>
      <c r="BR159" s="60">
        <v>0</v>
      </c>
      <c r="BS159" s="60">
        <v>0</v>
      </c>
      <c r="BT159" s="60">
        <v>0</v>
      </c>
      <c r="BU159" s="60">
        <v>0</v>
      </c>
      <c r="BV159" s="60">
        <v>2</v>
      </c>
      <c r="BW159" s="60">
        <v>2</v>
      </c>
    </row>
    <row r="160" spans="1:75" x14ac:dyDescent="0.25">
      <c r="A160" s="53" t="str">
        <f t="shared" si="2"/>
        <v xml:space="preserve">LYNN </v>
      </c>
      <c r="B160" s="53" t="str" cm="1">
        <f t="array" ref="B160:C160">_xlfn.TEXTSPLIT(D160,"County")</f>
        <v xml:space="preserve">Lynn </v>
      </c>
      <c r="C160" s="53" t="str">
        <v>, Texas</v>
      </c>
      <c r="D160" s="54" t="s">
        <v>2593</v>
      </c>
      <c r="E160" s="55">
        <v>5596</v>
      </c>
      <c r="F160" s="55">
        <v>4939</v>
      </c>
      <c r="G160" s="55">
        <v>3724</v>
      </c>
      <c r="H160" s="60">
        <v>107</v>
      </c>
      <c r="I160" s="60">
        <v>36</v>
      </c>
      <c r="J160" s="60">
        <v>10</v>
      </c>
      <c r="K160" s="60">
        <v>4</v>
      </c>
      <c r="L160" s="55">
        <v>1058</v>
      </c>
      <c r="M160" s="60">
        <v>657</v>
      </c>
      <c r="N160" s="60">
        <v>625</v>
      </c>
      <c r="O160" s="60">
        <v>22</v>
      </c>
      <c r="P160" s="60">
        <v>95</v>
      </c>
      <c r="Q160" s="60">
        <v>3</v>
      </c>
      <c r="R160" s="60">
        <v>3</v>
      </c>
      <c r="S160" s="60">
        <v>489</v>
      </c>
      <c r="T160" s="60">
        <v>0</v>
      </c>
      <c r="U160" s="60">
        <v>9</v>
      </c>
      <c r="V160" s="60">
        <v>0</v>
      </c>
      <c r="W160" s="60">
        <v>0</v>
      </c>
      <c r="X160" s="60">
        <v>2</v>
      </c>
      <c r="Y160" s="60">
        <v>0</v>
      </c>
      <c r="Z160" s="60">
        <v>0</v>
      </c>
      <c r="AA160" s="60">
        <v>2</v>
      </c>
      <c r="AB160" s="60">
        <v>0</v>
      </c>
      <c r="AC160" s="60">
        <v>0</v>
      </c>
      <c r="AD160" s="60">
        <v>25</v>
      </c>
      <c r="AE160" s="60">
        <v>2</v>
      </c>
      <c r="AF160" s="60">
        <v>1</v>
      </c>
      <c r="AG160" s="60">
        <v>0</v>
      </c>
      <c r="AH160" s="60">
        <v>3</v>
      </c>
      <c r="AI160" s="60">
        <v>0</v>
      </c>
      <c r="AJ160" s="60">
        <v>2</v>
      </c>
      <c r="AK160" s="60">
        <v>15</v>
      </c>
      <c r="AL160" s="60">
        <v>0</v>
      </c>
      <c r="AM160" s="60">
        <v>0</v>
      </c>
      <c r="AN160" s="60">
        <v>0</v>
      </c>
      <c r="AO160" s="60">
        <v>1</v>
      </c>
      <c r="AP160" s="60">
        <v>0</v>
      </c>
      <c r="AQ160" s="60">
        <v>0</v>
      </c>
      <c r="AR160" s="60">
        <v>1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60">
        <v>0</v>
      </c>
      <c r="AY160" s="60">
        <v>5</v>
      </c>
      <c r="AZ160" s="60">
        <v>0</v>
      </c>
      <c r="BA160" s="60">
        <v>0</v>
      </c>
      <c r="BB160" s="60">
        <v>2</v>
      </c>
      <c r="BC160" s="60">
        <v>1</v>
      </c>
      <c r="BD160" s="60">
        <v>0</v>
      </c>
      <c r="BE160" s="60">
        <v>0</v>
      </c>
      <c r="BF160" s="60">
        <v>2</v>
      </c>
      <c r="BG160" s="60">
        <v>0</v>
      </c>
      <c r="BH160" s="60">
        <v>0</v>
      </c>
      <c r="BI160" s="60">
        <v>0</v>
      </c>
      <c r="BJ160" s="60">
        <v>0</v>
      </c>
      <c r="BK160" s="60">
        <v>0</v>
      </c>
      <c r="BL160" s="60">
        <v>0</v>
      </c>
      <c r="BM160" s="60">
        <v>0</v>
      </c>
      <c r="BN160" s="60">
        <v>0</v>
      </c>
      <c r="BO160" s="60">
        <v>1</v>
      </c>
      <c r="BP160" s="60">
        <v>0</v>
      </c>
      <c r="BQ160" s="60">
        <v>1</v>
      </c>
      <c r="BR160" s="60">
        <v>0</v>
      </c>
      <c r="BS160" s="60">
        <v>0</v>
      </c>
      <c r="BT160" s="60">
        <v>0</v>
      </c>
      <c r="BU160" s="60">
        <v>0</v>
      </c>
      <c r="BV160" s="60">
        <v>1</v>
      </c>
      <c r="BW160" s="60">
        <v>1</v>
      </c>
    </row>
    <row r="161" spans="1:75" x14ac:dyDescent="0.25">
      <c r="A161" s="53" t="str">
        <f t="shared" si="2"/>
        <v xml:space="preserve">MCCULLOCH </v>
      </c>
      <c r="B161" s="53" t="str" cm="1">
        <f t="array" ref="B161:C161">_xlfn.TEXTSPLIT(D161,"County")</f>
        <v xml:space="preserve">McCulloch </v>
      </c>
      <c r="C161" s="53" t="str">
        <v>, Texas</v>
      </c>
      <c r="D161" s="54" t="s">
        <v>2594</v>
      </c>
      <c r="E161" s="55">
        <v>7630</v>
      </c>
      <c r="F161" s="55">
        <v>6561</v>
      </c>
      <c r="G161" s="55">
        <v>5821</v>
      </c>
      <c r="H161" s="60">
        <v>98</v>
      </c>
      <c r="I161" s="60">
        <v>38</v>
      </c>
      <c r="J161" s="60">
        <v>39</v>
      </c>
      <c r="K161" s="60">
        <v>1</v>
      </c>
      <c r="L161" s="60">
        <v>564</v>
      </c>
      <c r="M161" s="55">
        <v>1069</v>
      </c>
      <c r="N161" s="55">
        <v>1024</v>
      </c>
      <c r="O161" s="60">
        <v>47</v>
      </c>
      <c r="P161" s="60">
        <v>113</v>
      </c>
      <c r="Q161" s="60">
        <v>6</v>
      </c>
      <c r="R161" s="60">
        <v>0</v>
      </c>
      <c r="S161" s="60">
        <v>817</v>
      </c>
      <c r="T161" s="60">
        <v>2</v>
      </c>
      <c r="U161" s="60">
        <v>1</v>
      </c>
      <c r="V161" s="60">
        <v>0</v>
      </c>
      <c r="W161" s="60">
        <v>18</v>
      </c>
      <c r="X161" s="60">
        <v>2</v>
      </c>
      <c r="Y161" s="60">
        <v>4</v>
      </c>
      <c r="Z161" s="60">
        <v>9</v>
      </c>
      <c r="AA161" s="60">
        <v>3</v>
      </c>
      <c r="AB161" s="60">
        <v>2</v>
      </c>
      <c r="AC161" s="60">
        <v>0</v>
      </c>
      <c r="AD161" s="60">
        <v>29</v>
      </c>
      <c r="AE161" s="60">
        <v>0</v>
      </c>
      <c r="AF161" s="60">
        <v>0</v>
      </c>
      <c r="AG161" s="60">
        <v>1</v>
      </c>
      <c r="AH161" s="60">
        <v>9</v>
      </c>
      <c r="AI161" s="60">
        <v>2</v>
      </c>
      <c r="AJ161" s="60">
        <v>0</v>
      </c>
      <c r="AK161" s="60">
        <v>5</v>
      </c>
      <c r="AL161" s="60">
        <v>0</v>
      </c>
      <c r="AM161" s="60">
        <v>2</v>
      </c>
      <c r="AN161" s="60">
        <v>0</v>
      </c>
      <c r="AO161" s="60">
        <v>0</v>
      </c>
      <c r="AP161" s="60">
        <v>0</v>
      </c>
      <c r="AQ161" s="60">
        <v>4</v>
      </c>
      <c r="AR161" s="60">
        <v>0</v>
      </c>
      <c r="AS161" s="60">
        <v>0</v>
      </c>
      <c r="AT161" s="60">
        <v>5</v>
      </c>
      <c r="AU161" s="60">
        <v>0</v>
      </c>
      <c r="AV161" s="60">
        <v>0</v>
      </c>
      <c r="AW161" s="60">
        <v>0</v>
      </c>
      <c r="AX161" s="60">
        <v>1</v>
      </c>
      <c r="AY161" s="60">
        <v>7</v>
      </c>
      <c r="AZ161" s="60">
        <v>3</v>
      </c>
      <c r="BA161" s="60">
        <v>0</v>
      </c>
      <c r="BB161" s="60">
        <v>3</v>
      </c>
      <c r="BC161" s="60">
        <v>0</v>
      </c>
      <c r="BD161" s="60">
        <v>0</v>
      </c>
      <c r="BE161" s="60">
        <v>1</v>
      </c>
      <c r="BF161" s="60">
        <v>0</v>
      </c>
      <c r="BG161" s="60">
        <v>0</v>
      </c>
      <c r="BH161" s="60">
        <v>0</v>
      </c>
      <c r="BI161" s="60">
        <v>0</v>
      </c>
      <c r="BJ161" s="60">
        <v>0</v>
      </c>
      <c r="BK161" s="60">
        <v>0</v>
      </c>
      <c r="BL161" s="60">
        <v>0</v>
      </c>
      <c r="BM161" s="60">
        <v>0</v>
      </c>
      <c r="BN161" s="60">
        <v>0</v>
      </c>
      <c r="BO161" s="60">
        <v>9</v>
      </c>
      <c r="BP161" s="60">
        <v>0</v>
      </c>
      <c r="BQ161" s="60">
        <v>0</v>
      </c>
      <c r="BR161" s="60">
        <v>5</v>
      </c>
      <c r="BS161" s="60">
        <v>0</v>
      </c>
      <c r="BT161" s="60">
        <v>4</v>
      </c>
      <c r="BU161" s="60">
        <v>0</v>
      </c>
      <c r="BV161" s="60">
        <v>0</v>
      </c>
      <c r="BW161" s="60">
        <v>0</v>
      </c>
    </row>
    <row r="162" spans="1:75" x14ac:dyDescent="0.25">
      <c r="A162" s="53" t="str">
        <f t="shared" si="2"/>
        <v xml:space="preserve">MCLENNAN </v>
      </c>
      <c r="B162" s="53" t="str" cm="1">
        <f t="array" ref="B162:C162">_xlfn.TEXTSPLIT(D162,"County")</f>
        <v xml:space="preserve">McLennan </v>
      </c>
      <c r="C162" s="53" t="str">
        <v>, Texas</v>
      </c>
      <c r="D162" s="54" t="s">
        <v>2595</v>
      </c>
      <c r="E162" s="55">
        <v>260579</v>
      </c>
      <c r="F162" s="55">
        <v>229896</v>
      </c>
      <c r="G162" s="55">
        <v>156475</v>
      </c>
      <c r="H162" s="55">
        <v>37518</v>
      </c>
      <c r="I162" s="55">
        <v>2511</v>
      </c>
      <c r="J162" s="55">
        <v>5010</v>
      </c>
      <c r="K162" s="60">
        <v>189</v>
      </c>
      <c r="L162" s="55">
        <v>28193</v>
      </c>
      <c r="M162" s="55">
        <v>30683</v>
      </c>
      <c r="N162" s="55">
        <v>29563</v>
      </c>
      <c r="O162" s="55">
        <v>2717</v>
      </c>
      <c r="P162" s="55">
        <v>3655</v>
      </c>
      <c r="Q162" s="55">
        <v>1274</v>
      </c>
      <c r="R162" s="60">
        <v>117</v>
      </c>
      <c r="S162" s="55">
        <v>20307</v>
      </c>
      <c r="T162" s="60">
        <v>249</v>
      </c>
      <c r="U162" s="60">
        <v>69</v>
      </c>
      <c r="V162" s="60">
        <v>11</v>
      </c>
      <c r="W162" s="60">
        <v>618</v>
      </c>
      <c r="X162" s="60">
        <v>12</v>
      </c>
      <c r="Y162" s="60">
        <v>7</v>
      </c>
      <c r="Z162" s="60">
        <v>396</v>
      </c>
      <c r="AA162" s="60">
        <v>42</v>
      </c>
      <c r="AB162" s="60">
        <v>60</v>
      </c>
      <c r="AC162" s="60">
        <v>29</v>
      </c>
      <c r="AD162" s="55">
        <v>1047</v>
      </c>
      <c r="AE162" s="60">
        <v>264</v>
      </c>
      <c r="AF162" s="60">
        <v>59</v>
      </c>
      <c r="AG162" s="60">
        <v>3</v>
      </c>
      <c r="AH162" s="60">
        <v>208</v>
      </c>
      <c r="AI162" s="60">
        <v>41</v>
      </c>
      <c r="AJ162" s="60">
        <v>17</v>
      </c>
      <c r="AK162" s="60">
        <v>338</v>
      </c>
      <c r="AL162" s="60">
        <v>39</v>
      </c>
      <c r="AM162" s="60">
        <v>56</v>
      </c>
      <c r="AN162" s="60">
        <v>2</v>
      </c>
      <c r="AO162" s="60">
        <v>1</v>
      </c>
      <c r="AP162" s="60">
        <v>0</v>
      </c>
      <c r="AQ162" s="60">
        <v>6</v>
      </c>
      <c r="AR162" s="60">
        <v>6</v>
      </c>
      <c r="AS162" s="60">
        <v>1</v>
      </c>
      <c r="AT162" s="60">
        <v>1</v>
      </c>
      <c r="AU162" s="60">
        <v>0</v>
      </c>
      <c r="AV162" s="60">
        <v>0</v>
      </c>
      <c r="AW162" s="60">
        <v>0</v>
      </c>
      <c r="AX162" s="60">
        <v>5</v>
      </c>
      <c r="AY162" s="60">
        <v>72</v>
      </c>
      <c r="AZ162" s="60">
        <v>21</v>
      </c>
      <c r="BA162" s="60">
        <v>4</v>
      </c>
      <c r="BB162" s="60">
        <v>38</v>
      </c>
      <c r="BC162" s="60">
        <v>2</v>
      </c>
      <c r="BD162" s="60">
        <v>2</v>
      </c>
      <c r="BE162" s="60">
        <v>0</v>
      </c>
      <c r="BF162" s="60">
        <v>0</v>
      </c>
      <c r="BG162" s="60">
        <v>0</v>
      </c>
      <c r="BH162" s="60">
        <v>2</v>
      </c>
      <c r="BI162" s="60">
        <v>3</v>
      </c>
      <c r="BJ162" s="60">
        <v>0</v>
      </c>
      <c r="BK162" s="60">
        <v>0</v>
      </c>
      <c r="BL162" s="60">
        <v>0</v>
      </c>
      <c r="BM162" s="60">
        <v>0</v>
      </c>
      <c r="BN162" s="60">
        <v>0</v>
      </c>
      <c r="BO162" s="60">
        <v>1</v>
      </c>
      <c r="BP162" s="60">
        <v>1</v>
      </c>
      <c r="BQ162" s="60">
        <v>0</v>
      </c>
      <c r="BR162" s="60">
        <v>0</v>
      </c>
      <c r="BS162" s="60">
        <v>0</v>
      </c>
      <c r="BT162" s="60">
        <v>0</v>
      </c>
      <c r="BU162" s="60">
        <v>0</v>
      </c>
      <c r="BV162" s="60">
        <v>0</v>
      </c>
      <c r="BW162" s="60">
        <v>0</v>
      </c>
    </row>
    <row r="163" spans="1:75" x14ac:dyDescent="0.25">
      <c r="A163" s="53" t="str">
        <f t="shared" si="2"/>
        <v xml:space="preserve">MCMULLEN </v>
      </c>
      <c r="B163" s="53" t="str" cm="1">
        <f t="array" ref="B163:C163">_xlfn.TEXTSPLIT(D163,"County")</f>
        <v xml:space="preserve">McMullen </v>
      </c>
      <c r="C163" s="53" t="str">
        <v>, Texas</v>
      </c>
      <c r="D163" s="54" t="s">
        <v>2596</v>
      </c>
      <c r="E163" s="56">
        <v>600</v>
      </c>
      <c r="F163" s="60">
        <v>448</v>
      </c>
      <c r="G163" s="60">
        <v>411</v>
      </c>
      <c r="H163" s="60">
        <v>3</v>
      </c>
      <c r="I163" s="60">
        <v>1</v>
      </c>
      <c r="J163" s="60">
        <v>3</v>
      </c>
      <c r="K163" s="60">
        <v>5</v>
      </c>
      <c r="L163" s="60">
        <v>25</v>
      </c>
      <c r="M163" s="60">
        <v>152</v>
      </c>
      <c r="N163" s="60">
        <v>137</v>
      </c>
      <c r="O163" s="60">
        <v>1</v>
      </c>
      <c r="P163" s="60">
        <v>1</v>
      </c>
      <c r="Q163" s="60">
        <v>2</v>
      </c>
      <c r="R163" s="60">
        <v>1</v>
      </c>
      <c r="S163" s="60">
        <v>130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2</v>
      </c>
      <c r="AA163" s="60">
        <v>0</v>
      </c>
      <c r="AB163" s="60">
        <v>0</v>
      </c>
      <c r="AC163" s="60">
        <v>0</v>
      </c>
      <c r="AD163" s="60">
        <v>6</v>
      </c>
      <c r="AE163" s="60">
        <v>3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1</v>
      </c>
      <c r="AL163" s="60">
        <v>0</v>
      </c>
      <c r="AM163" s="60">
        <v>0</v>
      </c>
      <c r="AN163" s="60">
        <v>0</v>
      </c>
      <c r="AO163" s="60">
        <v>0</v>
      </c>
      <c r="AP163" s="60">
        <v>0</v>
      </c>
      <c r="AQ163" s="60">
        <v>0</v>
      </c>
      <c r="AR163" s="60">
        <v>0</v>
      </c>
      <c r="AS163" s="60">
        <v>0</v>
      </c>
      <c r="AT163" s="60">
        <v>1</v>
      </c>
      <c r="AU163" s="60">
        <v>0</v>
      </c>
      <c r="AV163" s="60">
        <v>0</v>
      </c>
      <c r="AW163" s="60">
        <v>0</v>
      </c>
      <c r="AX163" s="60">
        <v>1</v>
      </c>
      <c r="AY163" s="60">
        <v>7</v>
      </c>
      <c r="AZ163" s="60">
        <v>5</v>
      </c>
      <c r="BA163" s="60">
        <v>0</v>
      </c>
      <c r="BB163" s="60">
        <v>0</v>
      </c>
      <c r="BC163" s="60">
        <v>0</v>
      </c>
      <c r="BD163" s="60">
        <v>0</v>
      </c>
      <c r="BE163" s="60">
        <v>2</v>
      </c>
      <c r="BF163" s="60">
        <v>0</v>
      </c>
      <c r="BG163" s="60">
        <v>0</v>
      </c>
      <c r="BH163" s="60">
        <v>0</v>
      </c>
      <c r="BI163" s="60">
        <v>0</v>
      </c>
      <c r="BJ163" s="60">
        <v>0</v>
      </c>
      <c r="BK163" s="60">
        <v>0</v>
      </c>
      <c r="BL163" s="60">
        <v>0</v>
      </c>
      <c r="BM163" s="60">
        <v>0</v>
      </c>
      <c r="BN163" s="60">
        <v>0</v>
      </c>
      <c r="BO163" s="60">
        <v>1</v>
      </c>
      <c r="BP163" s="60">
        <v>0</v>
      </c>
      <c r="BQ163" s="60">
        <v>1</v>
      </c>
      <c r="BR163" s="60">
        <v>0</v>
      </c>
      <c r="BS163" s="60">
        <v>0</v>
      </c>
      <c r="BT163" s="60">
        <v>0</v>
      </c>
      <c r="BU163" s="60">
        <v>0</v>
      </c>
      <c r="BV163" s="60">
        <v>1</v>
      </c>
      <c r="BW163" s="60">
        <v>1</v>
      </c>
    </row>
    <row r="164" spans="1:75" x14ac:dyDescent="0.25">
      <c r="A164" s="53" t="str">
        <f t="shared" si="2"/>
        <v xml:space="preserve">MADISON </v>
      </c>
      <c r="B164" s="53" t="str" cm="1">
        <f t="array" ref="B164:C164">_xlfn.TEXTSPLIT(D164,"County")</f>
        <v xml:space="preserve">Madison </v>
      </c>
      <c r="C164" s="53" t="str">
        <v>, Texas</v>
      </c>
      <c r="D164" s="54" t="s">
        <v>2597</v>
      </c>
      <c r="E164" s="55">
        <v>13455</v>
      </c>
      <c r="F164" s="55">
        <v>12513</v>
      </c>
      <c r="G164" s="55">
        <v>7695</v>
      </c>
      <c r="H164" s="55">
        <v>2610</v>
      </c>
      <c r="I164" s="60">
        <v>107</v>
      </c>
      <c r="J164" s="60">
        <v>106</v>
      </c>
      <c r="K164" s="60">
        <v>1</v>
      </c>
      <c r="L164" s="55">
        <v>1994</v>
      </c>
      <c r="M164" s="60">
        <v>942</v>
      </c>
      <c r="N164" s="60">
        <v>907</v>
      </c>
      <c r="O164" s="60">
        <v>75</v>
      </c>
      <c r="P164" s="60">
        <v>117</v>
      </c>
      <c r="Q164" s="60">
        <v>14</v>
      </c>
      <c r="R164" s="60">
        <v>1</v>
      </c>
      <c r="S164" s="60">
        <v>671</v>
      </c>
      <c r="T164" s="60">
        <v>5</v>
      </c>
      <c r="U164" s="60">
        <v>0</v>
      </c>
      <c r="V164" s="60">
        <v>0</v>
      </c>
      <c r="W164" s="60">
        <v>19</v>
      </c>
      <c r="X164" s="60">
        <v>0</v>
      </c>
      <c r="Y164" s="60">
        <v>0</v>
      </c>
      <c r="Z164" s="60">
        <v>2</v>
      </c>
      <c r="AA164" s="60">
        <v>0</v>
      </c>
      <c r="AB164" s="60">
        <v>0</v>
      </c>
      <c r="AC164" s="60">
        <v>3</v>
      </c>
      <c r="AD164" s="60">
        <v>30</v>
      </c>
      <c r="AE164" s="60">
        <v>6</v>
      </c>
      <c r="AF164" s="60">
        <v>0</v>
      </c>
      <c r="AG164" s="60">
        <v>0</v>
      </c>
      <c r="AH164" s="60">
        <v>1</v>
      </c>
      <c r="AI164" s="60">
        <v>1</v>
      </c>
      <c r="AJ164" s="60">
        <v>1</v>
      </c>
      <c r="AK164" s="60">
        <v>15</v>
      </c>
      <c r="AL164" s="60">
        <v>0</v>
      </c>
      <c r="AM164" s="60">
        <v>0</v>
      </c>
      <c r="AN164" s="60">
        <v>1</v>
      </c>
      <c r="AO164" s="60">
        <v>0</v>
      </c>
      <c r="AP164" s="60">
        <v>0</v>
      </c>
      <c r="AQ164" s="60">
        <v>0</v>
      </c>
      <c r="AR164" s="60">
        <v>1</v>
      </c>
      <c r="AS164" s="60">
        <v>4</v>
      </c>
      <c r="AT164" s="60">
        <v>0</v>
      </c>
      <c r="AU164" s="60">
        <v>0</v>
      </c>
      <c r="AV164" s="60">
        <v>0</v>
      </c>
      <c r="AW164" s="60">
        <v>0</v>
      </c>
      <c r="AX164" s="60">
        <v>0</v>
      </c>
      <c r="AY164" s="60">
        <v>5</v>
      </c>
      <c r="AZ164" s="60">
        <v>2</v>
      </c>
      <c r="BA164" s="60">
        <v>0</v>
      </c>
      <c r="BB164" s="60">
        <v>0</v>
      </c>
      <c r="BC164" s="60">
        <v>0</v>
      </c>
      <c r="BD164" s="60">
        <v>1</v>
      </c>
      <c r="BE164" s="60">
        <v>0</v>
      </c>
      <c r="BF164" s="60">
        <v>2</v>
      </c>
      <c r="BG164" s="60">
        <v>0</v>
      </c>
      <c r="BH164" s="60">
        <v>0</v>
      </c>
      <c r="BI164" s="60">
        <v>0</v>
      </c>
      <c r="BJ164" s="60">
        <v>0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60">
        <v>0</v>
      </c>
      <c r="BT164" s="60">
        <v>0</v>
      </c>
      <c r="BU164" s="60">
        <v>0</v>
      </c>
      <c r="BV164" s="60">
        <v>0</v>
      </c>
      <c r="BW164" s="60">
        <v>0</v>
      </c>
    </row>
    <row r="165" spans="1:75" x14ac:dyDescent="0.25">
      <c r="A165" s="53" t="str">
        <f t="shared" si="2"/>
        <v xml:space="preserve">MARION </v>
      </c>
      <c r="B165" s="53" t="str" cm="1">
        <f t="array" ref="B165:C165">_xlfn.TEXTSPLIT(D165,"County")</f>
        <v xml:space="preserve">Marion </v>
      </c>
      <c r="C165" s="53" t="str">
        <v>, Texas</v>
      </c>
      <c r="D165" s="54" t="s">
        <v>2598</v>
      </c>
      <c r="E165" s="55">
        <v>9725</v>
      </c>
      <c r="F165" s="55">
        <v>9102</v>
      </c>
      <c r="G165" s="55">
        <v>6968</v>
      </c>
      <c r="H165" s="55">
        <v>1857</v>
      </c>
      <c r="I165" s="60">
        <v>86</v>
      </c>
      <c r="J165" s="60">
        <v>48</v>
      </c>
      <c r="K165" s="60">
        <v>0</v>
      </c>
      <c r="L165" s="60">
        <v>143</v>
      </c>
      <c r="M165" s="60">
        <v>623</v>
      </c>
      <c r="N165" s="60">
        <v>568</v>
      </c>
      <c r="O165" s="60">
        <v>117</v>
      </c>
      <c r="P165" s="60">
        <v>236</v>
      </c>
      <c r="Q165" s="60">
        <v>16</v>
      </c>
      <c r="R165" s="60">
        <v>1</v>
      </c>
      <c r="S165" s="60">
        <v>166</v>
      </c>
      <c r="T165" s="60">
        <v>10</v>
      </c>
      <c r="U165" s="60">
        <v>2</v>
      </c>
      <c r="V165" s="60">
        <v>0</v>
      </c>
      <c r="W165" s="60">
        <v>6</v>
      </c>
      <c r="X165" s="60">
        <v>7</v>
      </c>
      <c r="Y165" s="60">
        <v>1</v>
      </c>
      <c r="Z165" s="60">
        <v>2</v>
      </c>
      <c r="AA165" s="60">
        <v>1</v>
      </c>
      <c r="AB165" s="60">
        <v>0</v>
      </c>
      <c r="AC165" s="60">
        <v>3</v>
      </c>
      <c r="AD165" s="60">
        <v>37</v>
      </c>
      <c r="AE165" s="60">
        <v>18</v>
      </c>
      <c r="AF165" s="60">
        <v>0</v>
      </c>
      <c r="AG165" s="60">
        <v>0</v>
      </c>
      <c r="AH165" s="60">
        <v>3</v>
      </c>
      <c r="AI165" s="60">
        <v>0</v>
      </c>
      <c r="AJ165" s="60">
        <v>3</v>
      </c>
      <c r="AK165" s="60">
        <v>5</v>
      </c>
      <c r="AL165" s="60">
        <v>0</v>
      </c>
      <c r="AM165" s="60">
        <v>7</v>
      </c>
      <c r="AN165" s="60">
        <v>0</v>
      </c>
      <c r="AO165" s="60">
        <v>0</v>
      </c>
      <c r="AP165" s="60">
        <v>0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60">
        <v>1</v>
      </c>
      <c r="AY165" s="60">
        <v>14</v>
      </c>
      <c r="AZ165" s="60">
        <v>0</v>
      </c>
      <c r="BA165" s="60">
        <v>1</v>
      </c>
      <c r="BB165" s="60">
        <v>3</v>
      </c>
      <c r="BC165" s="60">
        <v>0</v>
      </c>
      <c r="BD165" s="60">
        <v>0</v>
      </c>
      <c r="BE165" s="60">
        <v>0</v>
      </c>
      <c r="BF165" s="60">
        <v>0</v>
      </c>
      <c r="BG165" s="60">
        <v>5</v>
      </c>
      <c r="BH165" s="60">
        <v>0</v>
      </c>
      <c r="BI165" s="60">
        <v>0</v>
      </c>
      <c r="BJ165" s="60">
        <v>3</v>
      </c>
      <c r="BK165" s="60">
        <v>2</v>
      </c>
      <c r="BL165" s="60">
        <v>0</v>
      </c>
      <c r="BM165" s="60">
        <v>0</v>
      </c>
      <c r="BN165" s="60">
        <v>0</v>
      </c>
      <c r="BO165" s="60">
        <v>4</v>
      </c>
      <c r="BP165" s="60">
        <v>4</v>
      </c>
      <c r="BQ165" s="60">
        <v>0</v>
      </c>
      <c r="BR165" s="60">
        <v>0</v>
      </c>
      <c r="BS165" s="60">
        <v>0</v>
      </c>
      <c r="BT165" s="60">
        <v>0</v>
      </c>
      <c r="BU165" s="60">
        <v>0</v>
      </c>
      <c r="BV165" s="60">
        <v>0</v>
      </c>
      <c r="BW165" s="60">
        <v>0</v>
      </c>
    </row>
    <row r="166" spans="1:75" x14ac:dyDescent="0.25">
      <c r="A166" s="53" t="str">
        <f t="shared" si="2"/>
        <v xml:space="preserve">MARTIN </v>
      </c>
      <c r="B166" s="53" t="str" cm="1">
        <f t="array" ref="B166:C166">_xlfn.TEXTSPLIT(D166,"County")</f>
        <v xml:space="preserve">Martin </v>
      </c>
      <c r="C166" s="53" t="str">
        <v>, Texas</v>
      </c>
      <c r="D166" s="54" t="s">
        <v>2599</v>
      </c>
      <c r="E166" s="55">
        <v>5237</v>
      </c>
      <c r="F166" s="55">
        <v>4469</v>
      </c>
      <c r="G166" s="55">
        <v>3580</v>
      </c>
      <c r="H166" s="60">
        <v>87</v>
      </c>
      <c r="I166" s="60">
        <v>69</v>
      </c>
      <c r="J166" s="60">
        <v>9</v>
      </c>
      <c r="K166" s="60">
        <v>1</v>
      </c>
      <c r="L166" s="60">
        <v>723</v>
      </c>
      <c r="M166" s="60">
        <v>768</v>
      </c>
      <c r="N166" s="60">
        <v>745</v>
      </c>
      <c r="O166" s="60">
        <v>22</v>
      </c>
      <c r="P166" s="60">
        <v>31</v>
      </c>
      <c r="Q166" s="60">
        <v>6</v>
      </c>
      <c r="R166" s="60">
        <v>0</v>
      </c>
      <c r="S166" s="60">
        <v>630</v>
      </c>
      <c r="T166" s="60">
        <v>0</v>
      </c>
      <c r="U166" s="60">
        <v>1</v>
      </c>
      <c r="V166" s="60">
        <v>0</v>
      </c>
      <c r="W166" s="60">
        <v>0</v>
      </c>
      <c r="X166" s="60">
        <v>0</v>
      </c>
      <c r="Y166" s="60">
        <v>0</v>
      </c>
      <c r="Z166" s="60">
        <v>49</v>
      </c>
      <c r="AA166" s="60">
        <v>2</v>
      </c>
      <c r="AB166" s="60">
        <v>4</v>
      </c>
      <c r="AC166" s="60">
        <v>0</v>
      </c>
      <c r="AD166" s="60">
        <v>14</v>
      </c>
      <c r="AE166" s="60">
        <v>4</v>
      </c>
      <c r="AF166" s="60">
        <v>0</v>
      </c>
      <c r="AG166" s="60">
        <v>0</v>
      </c>
      <c r="AH166" s="60">
        <v>4</v>
      </c>
      <c r="AI166" s="60">
        <v>0</v>
      </c>
      <c r="AJ166" s="60">
        <v>0</v>
      </c>
      <c r="AK166" s="60">
        <v>0</v>
      </c>
      <c r="AL166" s="60">
        <v>1</v>
      </c>
      <c r="AM166" s="60">
        <v>0</v>
      </c>
      <c r="AN166" s="60">
        <v>0</v>
      </c>
      <c r="AO166" s="60">
        <v>0</v>
      </c>
      <c r="AP166" s="60">
        <v>0</v>
      </c>
      <c r="AQ166" s="60">
        <v>0</v>
      </c>
      <c r="AR166" s="60">
        <v>3</v>
      </c>
      <c r="AS166" s="60">
        <v>1</v>
      </c>
      <c r="AT166" s="60">
        <v>1</v>
      </c>
      <c r="AU166" s="60">
        <v>0</v>
      </c>
      <c r="AV166" s="60">
        <v>0</v>
      </c>
      <c r="AW166" s="60">
        <v>0</v>
      </c>
      <c r="AX166" s="60">
        <v>0</v>
      </c>
      <c r="AY166" s="60">
        <v>9</v>
      </c>
      <c r="AZ166" s="60">
        <v>0</v>
      </c>
      <c r="BA166" s="60">
        <v>2</v>
      </c>
      <c r="BB166" s="60">
        <v>0</v>
      </c>
      <c r="BC166" s="60">
        <v>0</v>
      </c>
      <c r="BD166" s="60">
        <v>1</v>
      </c>
      <c r="BE166" s="60">
        <v>0</v>
      </c>
      <c r="BF166" s="60">
        <v>3</v>
      </c>
      <c r="BG166" s="60">
        <v>1</v>
      </c>
      <c r="BH166" s="60">
        <v>0</v>
      </c>
      <c r="BI166" s="60">
        <v>0</v>
      </c>
      <c r="BJ166" s="60">
        <v>0</v>
      </c>
      <c r="BK166" s="60">
        <v>2</v>
      </c>
      <c r="BL166" s="60">
        <v>0</v>
      </c>
      <c r="BM166" s="60">
        <v>0</v>
      </c>
      <c r="BN166" s="60">
        <v>0</v>
      </c>
      <c r="BO166" s="60">
        <v>0</v>
      </c>
      <c r="BP166" s="60">
        <v>0</v>
      </c>
      <c r="BQ166" s="60">
        <v>0</v>
      </c>
      <c r="BR166" s="60">
        <v>0</v>
      </c>
      <c r="BS166" s="60">
        <v>0</v>
      </c>
      <c r="BT166" s="60">
        <v>0</v>
      </c>
      <c r="BU166" s="60">
        <v>0</v>
      </c>
      <c r="BV166" s="60">
        <v>0</v>
      </c>
      <c r="BW166" s="60">
        <v>0</v>
      </c>
    </row>
    <row r="167" spans="1:75" x14ac:dyDescent="0.25">
      <c r="A167" s="53" t="str">
        <f t="shared" si="2"/>
        <v xml:space="preserve">MASON </v>
      </c>
      <c r="B167" s="53" t="str" cm="1">
        <f t="array" ref="B167:C167">_xlfn.TEXTSPLIT(D167,"County")</f>
        <v xml:space="preserve">Mason </v>
      </c>
      <c r="C167" s="53" t="str">
        <v>, Texas</v>
      </c>
      <c r="D167" s="54" t="s">
        <v>2600</v>
      </c>
      <c r="E167" s="55">
        <v>3953</v>
      </c>
      <c r="F167" s="55">
        <v>3503</v>
      </c>
      <c r="G167" s="55">
        <v>3188</v>
      </c>
      <c r="H167" s="60">
        <v>9</v>
      </c>
      <c r="I167" s="60">
        <v>14</v>
      </c>
      <c r="J167" s="60">
        <v>2</v>
      </c>
      <c r="K167" s="60">
        <v>0</v>
      </c>
      <c r="L167" s="60">
        <v>290</v>
      </c>
      <c r="M167" s="60">
        <v>450</v>
      </c>
      <c r="N167" s="60">
        <v>429</v>
      </c>
      <c r="O167" s="60">
        <v>12</v>
      </c>
      <c r="P167" s="60">
        <v>61</v>
      </c>
      <c r="Q167" s="60">
        <v>0</v>
      </c>
      <c r="R167" s="60">
        <v>2</v>
      </c>
      <c r="S167" s="60">
        <v>345</v>
      </c>
      <c r="T167" s="60">
        <v>0</v>
      </c>
      <c r="U167" s="60">
        <v>0</v>
      </c>
      <c r="V167" s="60">
        <v>1</v>
      </c>
      <c r="W167" s="60">
        <v>1</v>
      </c>
      <c r="X167" s="60">
        <v>4</v>
      </c>
      <c r="Y167" s="60">
        <v>0</v>
      </c>
      <c r="Z167" s="60">
        <v>0</v>
      </c>
      <c r="AA167" s="60">
        <v>3</v>
      </c>
      <c r="AB167" s="60">
        <v>0</v>
      </c>
      <c r="AC167" s="60">
        <v>0</v>
      </c>
      <c r="AD167" s="60">
        <v>13</v>
      </c>
      <c r="AE167" s="60">
        <v>1</v>
      </c>
      <c r="AF167" s="60">
        <v>0</v>
      </c>
      <c r="AG167" s="60">
        <v>0</v>
      </c>
      <c r="AH167" s="60">
        <v>4</v>
      </c>
      <c r="AI167" s="60">
        <v>0</v>
      </c>
      <c r="AJ167" s="60">
        <v>0</v>
      </c>
      <c r="AK167" s="60">
        <v>2</v>
      </c>
      <c r="AL167" s="60">
        <v>0</v>
      </c>
      <c r="AM167" s="60">
        <v>0</v>
      </c>
      <c r="AN167" s="60">
        <v>0</v>
      </c>
      <c r="AO167" s="60">
        <v>0</v>
      </c>
      <c r="AP167" s="60">
        <v>0</v>
      </c>
      <c r="AQ167" s="60">
        <v>0</v>
      </c>
      <c r="AR167" s="60">
        <v>5</v>
      </c>
      <c r="AS167" s="60">
        <v>0</v>
      </c>
      <c r="AT167" s="60">
        <v>0</v>
      </c>
      <c r="AU167" s="60">
        <v>1</v>
      </c>
      <c r="AV167" s="60">
        <v>0</v>
      </c>
      <c r="AW167" s="60">
        <v>0</v>
      </c>
      <c r="AX167" s="60">
        <v>0</v>
      </c>
      <c r="AY167" s="60">
        <v>8</v>
      </c>
      <c r="AZ167" s="60">
        <v>5</v>
      </c>
      <c r="BA167" s="60">
        <v>0</v>
      </c>
      <c r="BB167" s="60">
        <v>2</v>
      </c>
      <c r="BC167" s="60">
        <v>0</v>
      </c>
      <c r="BD167" s="60">
        <v>0</v>
      </c>
      <c r="BE167" s="60">
        <v>0</v>
      </c>
      <c r="BF167" s="60">
        <v>0</v>
      </c>
      <c r="BG167" s="60">
        <v>1</v>
      </c>
      <c r="BH167" s="60">
        <v>0</v>
      </c>
      <c r="BI167" s="60">
        <v>0</v>
      </c>
      <c r="BJ167" s="60">
        <v>0</v>
      </c>
      <c r="BK167" s="60">
        <v>0</v>
      </c>
      <c r="BL167" s="60">
        <v>0</v>
      </c>
      <c r="BM167" s="60">
        <v>0</v>
      </c>
      <c r="BN167" s="60">
        <v>0</v>
      </c>
      <c r="BO167" s="60">
        <v>0</v>
      </c>
      <c r="BP167" s="60">
        <v>0</v>
      </c>
      <c r="BQ167" s="60">
        <v>0</v>
      </c>
      <c r="BR167" s="60">
        <v>0</v>
      </c>
      <c r="BS167" s="60">
        <v>0</v>
      </c>
      <c r="BT167" s="60">
        <v>0</v>
      </c>
      <c r="BU167" s="60">
        <v>0</v>
      </c>
      <c r="BV167" s="60">
        <v>0</v>
      </c>
      <c r="BW167" s="60">
        <v>0</v>
      </c>
    </row>
    <row r="168" spans="1:75" x14ac:dyDescent="0.25">
      <c r="A168" s="53" t="str">
        <f t="shared" si="2"/>
        <v xml:space="preserve">MATAGORDA </v>
      </c>
      <c r="B168" s="53" t="str" cm="1">
        <f t="array" ref="B168:C168">_xlfn.TEXTSPLIT(D168,"County")</f>
        <v xml:space="preserve">Matagorda </v>
      </c>
      <c r="C168" s="53" t="str">
        <v>, Texas</v>
      </c>
      <c r="D168" s="54" t="s">
        <v>2601</v>
      </c>
      <c r="E168" s="55">
        <v>36255</v>
      </c>
      <c r="F168" s="55">
        <v>30626</v>
      </c>
      <c r="G168" s="55">
        <v>19753</v>
      </c>
      <c r="H168" s="55">
        <v>3900</v>
      </c>
      <c r="I168" s="60">
        <v>318</v>
      </c>
      <c r="J168" s="60">
        <v>720</v>
      </c>
      <c r="K168" s="60">
        <v>7</v>
      </c>
      <c r="L168" s="55">
        <v>5928</v>
      </c>
      <c r="M168" s="55">
        <v>5629</v>
      </c>
      <c r="N168" s="55">
        <v>5419</v>
      </c>
      <c r="O168" s="60">
        <v>262</v>
      </c>
      <c r="P168" s="60">
        <v>331</v>
      </c>
      <c r="Q168" s="60">
        <v>63</v>
      </c>
      <c r="R168" s="60">
        <v>3</v>
      </c>
      <c r="S168" s="55">
        <v>4604</v>
      </c>
      <c r="T168" s="60">
        <v>13</v>
      </c>
      <c r="U168" s="60">
        <v>3</v>
      </c>
      <c r="V168" s="60">
        <v>0</v>
      </c>
      <c r="W168" s="60">
        <v>72</v>
      </c>
      <c r="X168" s="60">
        <v>2</v>
      </c>
      <c r="Y168" s="60">
        <v>0</v>
      </c>
      <c r="Z168" s="60">
        <v>50</v>
      </c>
      <c r="AA168" s="60">
        <v>7</v>
      </c>
      <c r="AB168" s="60">
        <v>3</v>
      </c>
      <c r="AC168" s="60">
        <v>6</v>
      </c>
      <c r="AD168" s="60">
        <v>194</v>
      </c>
      <c r="AE168" s="60">
        <v>24</v>
      </c>
      <c r="AF168" s="60">
        <v>4</v>
      </c>
      <c r="AG168" s="60">
        <v>0</v>
      </c>
      <c r="AH168" s="60">
        <v>36</v>
      </c>
      <c r="AI168" s="60">
        <v>11</v>
      </c>
      <c r="AJ168" s="60">
        <v>0</v>
      </c>
      <c r="AK168" s="60">
        <v>86</v>
      </c>
      <c r="AL168" s="60">
        <v>7</v>
      </c>
      <c r="AM168" s="60">
        <v>21</v>
      </c>
      <c r="AN168" s="60">
        <v>0</v>
      </c>
      <c r="AO168" s="60">
        <v>1</v>
      </c>
      <c r="AP168" s="60">
        <v>1</v>
      </c>
      <c r="AQ168" s="60">
        <v>0</v>
      </c>
      <c r="AR168" s="60">
        <v>0</v>
      </c>
      <c r="AS168" s="60">
        <v>1</v>
      </c>
      <c r="AT168" s="60">
        <v>0</v>
      </c>
      <c r="AU168" s="60">
        <v>0</v>
      </c>
      <c r="AV168" s="60">
        <v>0</v>
      </c>
      <c r="AW168" s="60">
        <v>0</v>
      </c>
      <c r="AX168" s="60">
        <v>2</v>
      </c>
      <c r="AY168" s="60">
        <v>13</v>
      </c>
      <c r="AZ168" s="60">
        <v>0</v>
      </c>
      <c r="BA168" s="60">
        <v>1</v>
      </c>
      <c r="BB168" s="60">
        <v>4</v>
      </c>
      <c r="BC168" s="60">
        <v>0</v>
      </c>
      <c r="BD168" s="60">
        <v>4</v>
      </c>
      <c r="BE168" s="60">
        <v>0</v>
      </c>
      <c r="BF168" s="60">
        <v>0</v>
      </c>
      <c r="BG168" s="60">
        <v>3</v>
      </c>
      <c r="BH168" s="60">
        <v>0</v>
      </c>
      <c r="BI168" s="60">
        <v>0</v>
      </c>
      <c r="BJ168" s="60">
        <v>0</v>
      </c>
      <c r="BK168" s="60">
        <v>1</v>
      </c>
      <c r="BL168" s="60">
        <v>0</v>
      </c>
      <c r="BM168" s="60">
        <v>0</v>
      </c>
      <c r="BN168" s="60">
        <v>0</v>
      </c>
      <c r="BO168" s="60">
        <v>3</v>
      </c>
      <c r="BP168" s="60">
        <v>3</v>
      </c>
      <c r="BQ168" s="60">
        <v>0</v>
      </c>
      <c r="BR168" s="60">
        <v>0</v>
      </c>
      <c r="BS168" s="60">
        <v>0</v>
      </c>
      <c r="BT168" s="60">
        <v>0</v>
      </c>
      <c r="BU168" s="60">
        <v>0</v>
      </c>
      <c r="BV168" s="60">
        <v>0</v>
      </c>
      <c r="BW168" s="60">
        <v>0</v>
      </c>
    </row>
    <row r="169" spans="1:75" x14ac:dyDescent="0.25">
      <c r="A169" s="53" t="str">
        <f t="shared" si="2"/>
        <v xml:space="preserve">MAVERICK </v>
      </c>
      <c r="B169" s="53" t="str" cm="1">
        <f t="array" ref="B169:C169">_xlfn.TEXTSPLIT(D169,"County")</f>
        <v xml:space="preserve">Maverick </v>
      </c>
      <c r="C169" s="53" t="str">
        <v>, Texas</v>
      </c>
      <c r="D169" s="54" t="s">
        <v>2602</v>
      </c>
      <c r="E169" s="55">
        <v>57887</v>
      </c>
      <c r="F169" s="55">
        <v>32898</v>
      </c>
      <c r="G169" s="55">
        <v>16845</v>
      </c>
      <c r="H169" s="60">
        <v>181</v>
      </c>
      <c r="I169" s="55">
        <v>1163</v>
      </c>
      <c r="J169" s="60">
        <v>192</v>
      </c>
      <c r="K169" s="60">
        <v>18</v>
      </c>
      <c r="L169" s="55">
        <v>14499</v>
      </c>
      <c r="M169" s="55">
        <v>24989</v>
      </c>
      <c r="N169" s="55">
        <v>24811</v>
      </c>
      <c r="O169" s="60">
        <v>18</v>
      </c>
      <c r="P169" s="60">
        <v>76</v>
      </c>
      <c r="Q169" s="60">
        <v>22</v>
      </c>
      <c r="R169" s="60">
        <v>5</v>
      </c>
      <c r="S169" s="55">
        <v>24547</v>
      </c>
      <c r="T169" s="60">
        <v>1</v>
      </c>
      <c r="U169" s="60">
        <v>1</v>
      </c>
      <c r="V169" s="60">
        <v>0</v>
      </c>
      <c r="W169" s="60">
        <v>29</v>
      </c>
      <c r="X169" s="60">
        <v>0</v>
      </c>
      <c r="Y169" s="60">
        <v>0</v>
      </c>
      <c r="Z169" s="60">
        <v>74</v>
      </c>
      <c r="AA169" s="60">
        <v>3</v>
      </c>
      <c r="AB169" s="60">
        <v>32</v>
      </c>
      <c r="AC169" s="60">
        <v>3</v>
      </c>
      <c r="AD169" s="60">
        <v>146</v>
      </c>
      <c r="AE169" s="60">
        <v>21</v>
      </c>
      <c r="AF169" s="60">
        <v>0</v>
      </c>
      <c r="AG169" s="60">
        <v>0</v>
      </c>
      <c r="AH169" s="60">
        <v>28</v>
      </c>
      <c r="AI169" s="60">
        <v>5</v>
      </c>
      <c r="AJ169" s="60">
        <v>1</v>
      </c>
      <c r="AK169" s="60">
        <v>59</v>
      </c>
      <c r="AL169" s="60">
        <v>0</v>
      </c>
      <c r="AM169" s="60">
        <v>30</v>
      </c>
      <c r="AN169" s="60">
        <v>1</v>
      </c>
      <c r="AO169" s="60">
        <v>0</v>
      </c>
      <c r="AP169" s="60">
        <v>0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60">
        <v>1</v>
      </c>
      <c r="AY169" s="60">
        <v>26</v>
      </c>
      <c r="AZ169" s="60">
        <v>0</v>
      </c>
      <c r="BA169" s="60">
        <v>1</v>
      </c>
      <c r="BB169" s="60">
        <v>20</v>
      </c>
      <c r="BC169" s="60">
        <v>0</v>
      </c>
      <c r="BD169" s="60">
        <v>0</v>
      </c>
      <c r="BE169" s="60">
        <v>1</v>
      </c>
      <c r="BF169" s="60">
        <v>0</v>
      </c>
      <c r="BG169" s="60">
        <v>0</v>
      </c>
      <c r="BH169" s="60">
        <v>0</v>
      </c>
      <c r="BI169" s="60">
        <v>2</v>
      </c>
      <c r="BJ169" s="60">
        <v>1</v>
      </c>
      <c r="BK169" s="60">
        <v>0</v>
      </c>
      <c r="BL169" s="60">
        <v>1</v>
      </c>
      <c r="BM169" s="60">
        <v>0</v>
      </c>
      <c r="BN169" s="60">
        <v>0</v>
      </c>
      <c r="BO169" s="60">
        <v>6</v>
      </c>
      <c r="BP169" s="60">
        <v>0</v>
      </c>
      <c r="BQ169" s="60">
        <v>3</v>
      </c>
      <c r="BR169" s="60">
        <v>0</v>
      </c>
      <c r="BS169" s="60">
        <v>1</v>
      </c>
      <c r="BT169" s="60">
        <v>2</v>
      </c>
      <c r="BU169" s="60">
        <v>0</v>
      </c>
      <c r="BV169" s="60">
        <v>0</v>
      </c>
      <c r="BW169" s="60">
        <v>0</v>
      </c>
    </row>
    <row r="170" spans="1:75" x14ac:dyDescent="0.25">
      <c r="A170" s="53" t="str">
        <f t="shared" si="2"/>
        <v xml:space="preserve">MEDINA </v>
      </c>
      <c r="B170" s="53" t="str" cm="1">
        <f t="array" ref="B170:C170">_xlfn.TEXTSPLIT(D170,"County")</f>
        <v xml:space="preserve">Medina </v>
      </c>
      <c r="C170" s="53" t="str">
        <v>, Texas</v>
      </c>
      <c r="D170" s="54" t="s">
        <v>2603</v>
      </c>
      <c r="E170" s="55">
        <v>50748</v>
      </c>
      <c r="F170" s="55">
        <v>39999</v>
      </c>
      <c r="G170" s="55">
        <v>31848</v>
      </c>
      <c r="H170" s="55">
        <v>1366</v>
      </c>
      <c r="I170" s="60">
        <v>414</v>
      </c>
      <c r="J170" s="60">
        <v>261</v>
      </c>
      <c r="K170" s="60">
        <v>42</v>
      </c>
      <c r="L170" s="55">
        <v>6068</v>
      </c>
      <c r="M170" s="55">
        <v>10749</v>
      </c>
      <c r="N170" s="55">
        <v>10477</v>
      </c>
      <c r="O170" s="60">
        <v>205</v>
      </c>
      <c r="P170" s="60">
        <v>589</v>
      </c>
      <c r="Q170" s="60">
        <v>191</v>
      </c>
      <c r="R170" s="60">
        <v>14</v>
      </c>
      <c r="S170" s="55">
        <v>9312</v>
      </c>
      <c r="T170" s="60">
        <v>11</v>
      </c>
      <c r="U170" s="60">
        <v>4</v>
      </c>
      <c r="V170" s="60">
        <v>4</v>
      </c>
      <c r="W170" s="60">
        <v>45</v>
      </c>
      <c r="X170" s="60">
        <v>0</v>
      </c>
      <c r="Y170" s="60">
        <v>3</v>
      </c>
      <c r="Z170" s="60">
        <v>69</v>
      </c>
      <c r="AA170" s="60">
        <v>11</v>
      </c>
      <c r="AB170" s="60">
        <v>11</v>
      </c>
      <c r="AC170" s="60">
        <v>8</v>
      </c>
      <c r="AD170" s="60">
        <v>248</v>
      </c>
      <c r="AE170" s="60">
        <v>44</v>
      </c>
      <c r="AF170" s="60">
        <v>10</v>
      </c>
      <c r="AG170" s="60">
        <v>8</v>
      </c>
      <c r="AH170" s="60">
        <v>42</v>
      </c>
      <c r="AI170" s="60">
        <v>4</v>
      </c>
      <c r="AJ170" s="60">
        <v>0</v>
      </c>
      <c r="AK170" s="60">
        <v>112</v>
      </c>
      <c r="AL170" s="60">
        <v>0</v>
      </c>
      <c r="AM170" s="60">
        <v>14</v>
      </c>
      <c r="AN170" s="60">
        <v>7</v>
      </c>
      <c r="AO170" s="60">
        <v>0</v>
      </c>
      <c r="AP170" s="60">
        <v>0</v>
      </c>
      <c r="AQ170" s="60">
        <v>0</v>
      </c>
      <c r="AR170" s="60">
        <v>0</v>
      </c>
      <c r="AS170" s="60">
        <v>2</v>
      </c>
      <c r="AT170" s="60">
        <v>0</v>
      </c>
      <c r="AU170" s="60">
        <v>0</v>
      </c>
      <c r="AV170" s="60">
        <v>0</v>
      </c>
      <c r="AW170" s="60">
        <v>0</v>
      </c>
      <c r="AX170" s="60">
        <v>5</v>
      </c>
      <c r="AY170" s="60">
        <v>22</v>
      </c>
      <c r="AZ170" s="60">
        <v>7</v>
      </c>
      <c r="BA170" s="60">
        <v>0</v>
      </c>
      <c r="BB170" s="60">
        <v>9</v>
      </c>
      <c r="BC170" s="60">
        <v>0</v>
      </c>
      <c r="BD170" s="60">
        <v>0</v>
      </c>
      <c r="BE170" s="60">
        <v>0</v>
      </c>
      <c r="BF170" s="60">
        <v>0</v>
      </c>
      <c r="BG170" s="60">
        <v>0</v>
      </c>
      <c r="BH170" s="60">
        <v>0</v>
      </c>
      <c r="BI170" s="60">
        <v>3</v>
      </c>
      <c r="BJ170" s="60">
        <v>0</v>
      </c>
      <c r="BK170" s="60">
        <v>3</v>
      </c>
      <c r="BL170" s="60">
        <v>0</v>
      </c>
      <c r="BM170" s="60">
        <v>0</v>
      </c>
      <c r="BN170" s="60">
        <v>0</v>
      </c>
      <c r="BO170" s="60">
        <v>2</v>
      </c>
      <c r="BP170" s="60">
        <v>0</v>
      </c>
      <c r="BQ170" s="60">
        <v>2</v>
      </c>
      <c r="BR170" s="60">
        <v>0</v>
      </c>
      <c r="BS170" s="60">
        <v>0</v>
      </c>
      <c r="BT170" s="60">
        <v>0</v>
      </c>
      <c r="BU170" s="60">
        <v>0</v>
      </c>
      <c r="BV170" s="60">
        <v>0</v>
      </c>
      <c r="BW170" s="60">
        <v>0</v>
      </c>
    </row>
    <row r="171" spans="1:75" x14ac:dyDescent="0.25">
      <c r="A171" s="53" t="str">
        <f t="shared" si="2"/>
        <v xml:space="preserve">MENARD </v>
      </c>
      <c r="B171" s="53" t="str" cm="1">
        <f t="array" ref="B171:C171">_xlfn.TEXTSPLIT(D171,"County")</f>
        <v xml:space="preserve">Menard </v>
      </c>
      <c r="C171" s="53" t="str">
        <v>, Texas</v>
      </c>
      <c r="D171" s="54" t="s">
        <v>2604</v>
      </c>
      <c r="E171" s="55">
        <v>1962</v>
      </c>
      <c r="F171" s="55">
        <v>1740</v>
      </c>
      <c r="G171" s="55">
        <v>1511</v>
      </c>
      <c r="H171" s="60">
        <v>13</v>
      </c>
      <c r="I171" s="60">
        <v>14</v>
      </c>
      <c r="J171" s="60">
        <v>5</v>
      </c>
      <c r="K171" s="60">
        <v>3</v>
      </c>
      <c r="L171" s="60">
        <v>194</v>
      </c>
      <c r="M171" s="60">
        <v>222</v>
      </c>
      <c r="N171" s="60">
        <v>214</v>
      </c>
      <c r="O171" s="60">
        <v>10</v>
      </c>
      <c r="P171" s="60">
        <v>19</v>
      </c>
      <c r="Q171" s="60">
        <v>1</v>
      </c>
      <c r="R171" s="60">
        <v>0</v>
      </c>
      <c r="S171" s="60">
        <v>176</v>
      </c>
      <c r="T171" s="60">
        <v>3</v>
      </c>
      <c r="U171" s="60">
        <v>0</v>
      </c>
      <c r="V171" s="60">
        <v>1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1</v>
      </c>
      <c r="AC171" s="60">
        <v>3</v>
      </c>
      <c r="AD171" s="60">
        <v>5</v>
      </c>
      <c r="AE171" s="60">
        <v>0</v>
      </c>
      <c r="AF171" s="60">
        <v>0</v>
      </c>
      <c r="AG171" s="60">
        <v>0</v>
      </c>
      <c r="AH171" s="60">
        <v>1</v>
      </c>
      <c r="AI171" s="60">
        <v>0</v>
      </c>
      <c r="AJ171" s="60">
        <v>0</v>
      </c>
      <c r="AK171" s="60">
        <v>0</v>
      </c>
      <c r="AL171" s="60">
        <v>0</v>
      </c>
      <c r="AM171" s="60">
        <v>0</v>
      </c>
      <c r="AN171" s="60">
        <v>1</v>
      </c>
      <c r="AO171" s="60">
        <v>0</v>
      </c>
      <c r="AP171" s="60">
        <v>0</v>
      </c>
      <c r="AQ171" s="60">
        <v>2</v>
      </c>
      <c r="AR171" s="60">
        <v>1</v>
      </c>
      <c r="AS171" s="60">
        <v>0</v>
      </c>
      <c r="AT171" s="60">
        <v>0</v>
      </c>
      <c r="AU171" s="60">
        <v>0</v>
      </c>
      <c r="AV171" s="60">
        <v>0</v>
      </c>
      <c r="AW171" s="60">
        <v>0</v>
      </c>
      <c r="AX171" s="60">
        <v>0</v>
      </c>
      <c r="AY171" s="60">
        <v>2</v>
      </c>
      <c r="AZ171" s="60">
        <v>0</v>
      </c>
      <c r="BA171" s="60">
        <v>0</v>
      </c>
      <c r="BB171" s="60">
        <v>0</v>
      </c>
      <c r="BC171" s="60">
        <v>0</v>
      </c>
      <c r="BD171" s="60">
        <v>0</v>
      </c>
      <c r="BE171" s="60">
        <v>1</v>
      </c>
      <c r="BF171" s="60">
        <v>1</v>
      </c>
      <c r="BG171" s="60">
        <v>0</v>
      </c>
      <c r="BH171" s="60">
        <v>0</v>
      </c>
      <c r="BI171" s="60">
        <v>0</v>
      </c>
      <c r="BJ171" s="60">
        <v>0</v>
      </c>
      <c r="BK171" s="60">
        <v>0</v>
      </c>
      <c r="BL171" s="60">
        <v>0</v>
      </c>
      <c r="BM171" s="60">
        <v>0</v>
      </c>
      <c r="BN171" s="60">
        <v>0</v>
      </c>
      <c r="BO171" s="60">
        <v>1</v>
      </c>
      <c r="BP171" s="60">
        <v>0</v>
      </c>
      <c r="BQ171" s="60">
        <v>1</v>
      </c>
      <c r="BR171" s="60">
        <v>0</v>
      </c>
      <c r="BS171" s="60">
        <v>0</v>
      </c>
      <c r="BT171" s="60">
        <v>0</v>
      </c>
      <c r="BU171" s="60">
        <v>0</v>
      </c>
      <c r="BV171" s="60">
        <v>0</v>
      </c>
      <c r="BW171" s="60">
        <v>0</v>
      </c>
    </row>
    <row r="172" spans="1:75" x14ac:dyDescent="0.25">
      <c r="A172" s="53" t="str">
        <f t="shared" si="2"/>
        <v xml:space="preserve">MIDLAND </v>
      </c>
      <c r="B172" s="53" t="str" cm="1">
        <f t="array" ref="B172:C172">_xlfn.TEXTSPLIT(D172,"County")</f>
        <v xml:space="preserve">Midland </v>
      </c>
      <c r="C172" s="53" t="str">
        <v>, Texas</v>
      </c>
      <c r="D172" s="54" t="s">
        <v>2605</v>
      </c>
      <c r="E172" s="55">
        <v>169983</v>
      </c>
      <c r="F172" s="55">
        <v>137579</v>
      </c>
      <c r="G172" s="55">
        <v>98404</v>
      </c>
      <c r="H172" s="55">
        <v>11049</v>
      </c>
      <c r="I172" s="55">
        <v>1550</v>
      </c>
      <c r="J172" s="55">
        <v>3983</v>
      </c>
      <c r="K172" s="60">
        <v>191</v>
      </c>
      <c r="L172" s="55">
        <v>22402</v>
      </c>
      <c r="M172" s="55">
        <v>32404</v>
      </c>
      <c r="N172" s="55">
        <v>31801</v>
      </c>
      <c r="O172" s="55">
        <v>1036</v>
      </c>
      <c r="P172" s="55">
        <v>2287</v>
      </c>
      <c r="Q172" s="60">
        <v>579</v>
      </c>
      <c r="R172" s="60">
        <v>35</v>
      </c>
      <c r="S172" s="55">
        <v>27178</v>
      </c>
      <c r="T172" s="60">
        <v>70</v>
      </c>
      <c r="U172" s="60">
        <v>15</v>
      </c>
      <c r="V172" s="60">
        <v>4</v>
      </c>
      <c r="W172" s="60">
        <v>314</v>
      </c>
      <c r="X172" s="60">
        <v>8</v>
      </c>
      <c r="Y172" s="60">
        <v>6</v>
      </c>
      <c r="Z172" s="60">
        <v>185</v>
      </c>
      <c r="AA172" s="60">
        <v>24</v>
      </c>
      <c r="AB172" s="60">
        <v>53</v>
      </c>
      <c r="AC172" s="60">
        <v>7</v>
      </c>
      <c r="AD172" s="60">
        <v>548</v>
      </c>
      <c r="AE172" s="60">
        <v>84</v>
      </c>
      <c r="AF172" s="60">
        <v>22</v>
      </c>
      <c r="AG172" s="60">
        <v>0</v>
      </c>
      <c r="AH172" s="60">
        <v>91</v>
      </c>
      <c r="AI172" s="60">
        <v>20</v>
      </c>
      <c r="AJ172" s="60">
        <v>5</v>
      </c>
      <c r="AK172" s="60">
        <v>259</v>
      </c>
      <c r="AL172" s="60">
        <v>14</v>
      </c>
      <c r="AM172" s="60">
        <v>46</v>
      </c>
      <c r="AN172" s="60">
        <v>3</v>
      </c>
      <c r="AO172" s="60">
        <v>0</v>
      </c>
      <c r="AP172" s="60">
        <v>0</v>
      </c>
      <c r="AQ172" s="60">
        <v>2</v>
      </c>
      <c r="AR172" s="60">
        <v>2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60">
        <v>0</v>
      </c>
      <c r="AY172" s="60">
        <v>51</v>
      </c>
      <c r="AZ172" s="60">
        <v>4</v>
      </c>
      <c r="BA172" s="60">
        <v>0</v>
      </c>
      <c r="BB172" s="60">
        <v>23</v>
      </c>
      <c r="BC172" s="60">
        <v>8</v>
      </c>
      <c r="BD172" s="60">
        <v>3</v>
      </c>
      <c r="BE172" s="60">
        <v>0</v>
      </c>
      <c r="BF172" s="60">
        <v>5</v>
      </c>
      <c r="BG172" s="60">
        <v>1</v>
      </c>
      <c r="BH172" s="60">
        <v>0</v>
      </c>
      <c r="BI172" s="60">
        <v>7</v>
      </c>
      <c r="BJ172" s="60">
        <v>0</v>
      </c>
      <c r="BK172" s="60">
        <v>0</v>
      </c>
      <c r="BL172" s="60">
        <v>0</v>
      </c>
      <c r="BM172" s="60">
        <v>0</v>
      </c>
      <c r="BN172" s="60">
        <v>0</v>
      </c>
      <c r="BO172" s="60">
        <v>4</v>
      </c>
      <c r="BP172" s="60">
        <v>3</v>
      </c>
      <c r="BQ172" s="60">
        <v>1</v>
      </c>
      <c r="BR172" s="60">
        <v>0</v>
      </c>
      <c r="BS172" s="60">
        <v>0</v>
      </c>
      <c r="BT172" s="60">
        <v>0</v>
      </c>
      <c r="BU172" s="60">
        <v>0</v>
      </c>
      <c r="BV172" s="60">
        <v>0</v>
      </c>
      <c r="BW172" s="60">
        <v>0</v>
      </c>
    </row>
    <row r="173" spans="1:75" x14ac:dyDescent="0.25">
      <c r="A173" s="53" t="str">
        <f t="shared" si="2"/>
        <v xml:space="preserve">MILAM </v>
      </c>
      <c r="B173" s="53" t="str" cm="1">
        <f t="array" ref="B173:C173">_xlfn.TEXTSPLIT(D173,"County")</f>
        <v xml:space="preserve">Milam </v>
      </c>
      <c r="C173" s="53" t="str">
        <v>, Texas</v>
      </c>
      <c r="D173" s="54" t="s">
        <v>2606</v>
      </c>
      <c r="E173" s="55">
        <v>24754</v>
      </c>
      <c r="F173" s="55">
        <v>22158</v>
      </c>
      <c r="G173" s="55">
        <v>17261</v>
      </c>
      <c r="H173" s="55">
        <v>2183</v>
      </c>
      <c r="I173" s="60">
        <v>147</v>
      </c>
      <c r="J173" s="60">
        <v>119</v>
      </c>
      <c r="K173" s="60">
        <v>18</v>
      </c>
      <c r="L173" s="55">
        <v>2430</v>
      </c>
      <c r="M173" s="55">
        <v>2596</v>
      </c>
      <c r="N173" s="55">
        <v>2492</v>
      </c>
      <c r="O173" s="60">
        <v>224</v>
      </c>
      <c r="P173" s="60">
        <v>335</v>
      </c>
      <c r="Q173" s="60">
        <v>35</v>
      </c>
      <c r="R173" s="60">
        <v>4</v>
      </c>
      <c r="S173" s="55">
        <v>1815</v>
      </c>
      <c r="T173" s="60">
        <v>11</v>
      </c>
      <c r="U173" s="60">
        <v>0</v>
      </c>
      <c r="V173" s="60">
        <v>0</v>
      </c>
      <c r="W173" s="60">
        <v>45</v>
      </c>
      <c r="X173" s="60">
        <v>0</v>
      </c>
      <c r="Y173" s="60">
        <v>0</v>
      </c>
      <c r="Z173" s="60">
        <v>21</v>
      </c>
      <c r="AA173" s="60">
        <v>1</v>
      </c>
      <c r="AB173" s="60">
        <v>1</v>
      </c>
      <c r="AC173" s="60">
        <v>0</v>
      </c>
      <c r="AD173" s="60">
        <v>86</v>
      </c>
      <c r="AE173" s="60">
        <v>14</v>
      </c>
      <c r="AF173" s="60">
        <v>4</v>
      </c>
      <c r="AG173" s="60">
        <v>1</v>
      </c>
      <c r="AH173" s="60">
        <v>12</v>
      </c>
      <c r="AI173" s="60">
        <v>6</v>
      </c>
      <c r="AJ173" s="60">
        <v>0</v>
      </c>
      <c r="AK173" s="60">
        <v>22</v>
      </c>
      <c r="AL173" s="60">
        <v>5</v>
      </c>
      <c r="AM173" s="60">
        <v>9</v>
      </c>
      <c r="AN173" s="60">
        <v>0</v>
      </c>
      <c r="AO173" s="60">
        <v>0</v>
      </c>
      <c r="AP173" s="60">
        <v>3</v>
      </c>
      <c r="AQ173" s="60">
        <v>0</v>
      </c>
      <c r="AR173" s="60">
        <v>0</v>
      </c>
      <c r="AS173" s="60">
        <v>1</v>
      </c>
      <c r="AT173" s="60">
        <v>5</v>
      </c>
      <c r="AU173" s="60">
        <v>0</v>
      </c>
      <c r="AV173" s="60">
        <v>0</v>
      </c>
      <c r="AW173" s="60">
        <v>4</v>
      </c>
      <c r="AX173" s="60">
        <v>0</v>
      </c>
      <c r="AY173" s="60">
        <v>16</v>
      </c>
      <c r="AZ173" s="60">
        <v>2</v>
      </c>
      <c r="BA173" s="60">
        <v>0</v>
      </c>
      <c r="BB173" s="60">
        <v>5</v>
      </c>
      <c r="BC173" s="60">
        <v>7</v>
      </c>
      <c r="BD173" s="60">
        <v>0</v>
      </c>
      <c r="BE173" s="60">
        <v>1</v>
      </c>
      <c r="BF173" s="60">
        <v>1</v>
      </c>
      <c r="BG173" s="60">
        <v>0</v>
      </c>
      <c r="BH173" s="60">
        <v>0</v>
      </c>
      <c r="BI173" s="60">
        <v>0</v>
      </c>
      <c r="BJ173" s="60">
        <v>0</v>
      </c>
      <c r="BK173" s="60">
        <v>0</v>
      </c>
      <c r="BL173" s="60">
        <v>0</v>
      </c>
      <c r="BM173" s="60">
        <v>0</v>
      </c>
      <c r="BN173" s="60">
        <v>0</v>
      </c>
      <c r="BO173" s="60">
        <v>2</v>
      </c>
      <c r="BP173" s="60">
        <v>2</v>
      </c>
      <c r="BQ173" s="60">
        <v>0</v>
      </c>
      <c r="BR173" s="60">
        <v>0</v>
      </c>
      <c r="BS173" s="60">
        <v>0</v>
      </c>
      <c r="BT173" s="60">
        <v>0</v>
      </c>
      <c r="BU173" s="60">
        <v>0</v>
      </c>
      <c r="BV173" s="60">
        <v>0</v>
      </c>
      <c r="BW173" s="60">
        <v>0</v>
      </c>
    </row>
    <row r="174" spans="1:75" x14ac:dyDescent="0.25">
      <c r="A174" s="53" t="str">
        <f t="shared" si="2"/>
        <v xml:space="preserve">MILLS </v>
      </c>
      <c r="B174" s="53" t="str" cm="1">
        <f t="array" ref="B174:C174">_xlfn.TEXTSPLIT(D174,"County")</f>
        <v xml:space="preserve">Mills </v>
      </c>
      <c r="C174" s="53" t="str">
        <v>, Texas</v>
      </c>
      <c r="D174" s="54" t="s">
        <v>2607</v>
      </c>
      <c r="E174" s="55">
        <v>4456</v>
      </c>
      <c r="F174" s="55">
        <v>3991</v>
      </c>
      <c r="G174" s="55">
        <v>3654</v>
      </c>
      <c r="H174" s="60">
        <v>30</v>
      </c>
      <c r="I174" s="60">
        <v>15</v>
      </c>
      <c r="J174" s="60">
        <v>5</v>
      </c>
      <c r="K174" s="60">
        <v>0</v>
      </c>
      <c r="L174" s="60">
        <v>287</v>
      </c>
      <c r="M174" s="60">
        <v>465</v>
      </c>
      <c r="N174" s="60">
        <v>441</v>
      </c>
      <c r="O174" s="60">
        <v>11</v>
      </c>
      <c r="P174" s="60">
        <v>113</v>
      </c>
      <c r="Q174" s="60">
        <v>8</v>
      </c>
      <c r="R174" s="60">
        <v>1</v>
      </c>
      <c r="S174" s="60">
        <v>301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>
        <v>0</v>
      </c>
      <c r="Z174" s="60">
        <v>4</v>
      </c>
      <c r="AA174" s="60">
        <v>0</v>
      </c>
      <c r="AB174" s="60">
        <v>3</v>
      </c>
      <c r="AC174" s="60">
        <v>0</v>
      </c>
      <c r="AD174" s="60">
        <v>13</v>
      </c>
      <c r="AE174" s="60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1</v>
      </c>
      <c r="AK174" s="60">
        <v>10</v>
      </c>
      <c r="AL174" s="60">
        <v>0</v>
      </c>
      <c r="AM174" s="60">
        <v>2</v>
      </c>
      <c r="AN174" s="60">
        <v>0</v>
      </c>
      <c r="AO174" s="60">
        <v>0</v>
      </c>
      <c r="AP174" s="60">
        <v>0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60">
        <v>0</v>
      </c>
      <c r="AY174" s="60">
        <v>8</v>
      </c>
      <c r="AZ174" s="60">
        <v>1</v>
      </c>
      <c r="BA174" s="60">
        <v>0</v>
      </c>
      <c r="BB174" s="60">
        <v>3</v>
      </c>
      <c r="BC174" s="60">
        <v>0</v>
      </c>
      <c r="BD174" s="60">
        <v>4</v>
      </c>
      <c r="BE174" s="60">
        <v>0</v>
      </c>
      <c r="BF174" s="60">
        <v>0</v>
      </c>
      <c r="BG174" s="60">
        <v>0</v>
      </c>
      <c r="BH174" s="60">
        <v>0</v>
      </c>
      <c r="BI174" s="60">
        <v>0</v>
      </c>
      <c r="BJ174" s="60">
        <v>0</v>
      </c>
      <c r="BK174" s="60">
        <v>0</v>
      </c>
      <c r="BL174" s="60">
        <v>0</v>
      </c>
      <c r="BM174" s="60">
        <v>0</v>
      </c>
      <c r="BN174" s="60">
        <v>0</v>
      </c>
      <c r="BO174" s="60">
        <v>3</v>
      </c>
      <c r="BP174" s="60">
        <v>1</v>
      </c>
      <c r="BQ174" s="60">
        <v>2</v>
      </c>
      <c r="BR174" s="60">
        <v>0</v>
      </c>
      <c r="BS174" s="60">
        <v>0</v>
      </c>
      <c r="BT174" s="60">
        <v>0</v>
      </c>
      <c r="BU174" s="60">
        <v>0</v>
      </c>
      <c r="BV174" s="60">
        <v>0</v>
      </c>
      <c r="BW174" s="60">
        <v>0</v>
      </c>
    </row>
    <row r="175" spans="1:75" x14ac:dyDescent="0.25">
      <c r="A175" s="53" t="str">
        <f t="shared" si="2"/>
        <v xml:space="preserve">MITCHELL </v>
      </c>
      <c r="B175" s="53" t="str" cm="1">
        <f t="array" ref="B175:C175">_xlfn.TEXTSPLIT(D175,"County")</f>
        <v xml:space="preserve">Mitchell </v>
      </c>
      <c r="C175" s="53" t="str">
        <v>, Texas</v>
      </c>
      <c r="D175" s="54" t="s">
        <v>2608</v>
      </c>
      <c r="E175" s="55">
        <v>8990</v>
      </c>
      <c r="F175" s="55">
        <v>8121</v>
      </c>
      <c r="G175" s="55">
        <v>5399</v>
      </c>
      <c r="H175" s="60">
        <v>961</v>
      </c>
      <c r="I175" s="60">
        <v>88</v>
      </c>
      <c r="J175" s="60">
        <v>54</v>
      </c>
      <c r="K175" s="60">
        <v>1</v>
      </c>
      <c r="L175" s="55">
        <v>1618</v>
      </c>
      <c r="M175" s="60">
        <v>869</v>
      </c>
      <c r="N175" s="60">
        <v>843</v>
      </c>
      <c r="O175" s="60">
        <v>80</v>
      </c>
      <c r="P175" s="60">
        <v>91</v>
      </c>
      <c r="Q175" s="60">
        <v>0</v>
      </c>
      <c r="R175" s="60">
        <v>0</v>
      </c>
      <c r="S175" s="60">
        <v>634</v>
      </c>
      <c r="T175" s="60">
        <v>5</v>
      </c>
      <c r="U175" s="60">
        <v>0</v>
      </c>
      <c r="V175" s="60">
        <v>0</v>
      </c>
      <c r="W175" s="60">
        <v>17</v>
      </c>
      <c r="X175" s="60">
        <v>1</v>
      </c>
      <c r="Y175" s="60">
        <v>1</v>
      </c>
      <c r="Z175" s="60">
        <v>9</v>
      </c>
      <c r="AA175" s="60">
        <v>4</v>
      </c>
      <c r="AB175" s="60">
        <v>1</v>
      </c>
      <c r="AC175" s="60">
        <v>0</v>
      </c>
      <c r="AD175" s="60">
        <v>24</v>
      </c>
      <c r="AE175" s="60">
        <v>0</v>
      </c>
      <c r="AF175" s="60">
        <v>3</v>
      </c>
      <c r="AG175" s="60">
        <v>0</v>
      </c>
      <c r="AH175" s="60">
        <v>1</v>
      </c>
      <c r="AI175" s="60">
        <v>5</v>
      </c>
      <c r="AJ175" s="60">
        <v>0</v>
      </c>
      <c r="AK175" s="60">
        <v>5</v>
      </c>
      <c r="AL175" s="60">
        <v>0</v>
      </c>
      <c r="AM175" s="60">
        <v>0</v>
      </c>
      <c r="AN175" s="60">
        <v>4</v>
      </c>
      <c r="AO175" s="60">
        <v>0</v>
      </c>
      <c r="AP175" s="60">
        <v>4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1</v>
      </c>
      <c r="AW175" s="60">
        <v>0</v>
      </c>
      <c r="AX175" s="60">
        <v>1</v>
      </c>
      <c r="AY175" s="60">
        <v>2</v>
      </c>
      <c r="AZ175" s="60">
        <v>0</v>
      </c>
      <c r="BA175" s="60">
        <v>0</v>
      </c>
      <c r="BB175" s="60">
        <v>1</v>
      </c>
      <c r="BC175" s="60">
        <v>0</v>
      </c>
      <c r="BD175" s="60">
        <v>0</v>
      </c>
      <c r="BE175" s="60">
        <v>0</v>
      </c>
      <c r="BF175" s="60">
        <v>0</v>
      </c>
      <c r="BG175" s="60">
        <v>1</v>
      </c>
      <c r="BH175" s="60">
        <v>0</v>
      </c>
      <c r="BI175" s="60">
        <v>0</v>
      </c>
      <c r="BJ175" s="60">
        <v>0</v>
      </c>
      <c r="BK175" s="60">
        <v>0</v>
      </c>
      <c r="BL175" s="60">
        <v>0</v>
      </c>
      <c r="BM175" s="60">
        <v>0</v>
      </c>
      <c r="BN175" s="60">
        <v>0</v>
      </c>
      <c r="BO175" s="60">
        <v>0</v>
      </c>
      <c r="BP175" s="60">
        <v>0</v>
      </c>
      <c r="BQ175" s="60">
        <v>0</v>
      </c>
      <c r="BR175" s="60">
        <v>0</v>
      </c>
      <c r="BS175" s="60">
        <v>0</v>
      </c>
      <c r="BT175" s="60">
        <v>0</v>
      </c>
      <c r="BU175" s="60">
        <v>0</v>
      </c>
      <c r="BV175" s="60">
        <v>0</v>
      </c>
      <c r="BW175" s="60">
        <v>0</v>
      </c>
    </row>
    <row r="176" spans="1:75" x14ac:dyDescent="0.25">
      <c r="A176" s="53" t="str">
        <f t="shared" si="2"/>
        <v xml:space="preserve">MONTAGUE </v>
      </c>
      <c r="B176" s="53" t="str" cm="1">
        <f t="array" ref="B176:C176">_xlfn.TEXTSPLIT(D176,"County")</f>
        <v xml:space="preserve">Montague </v>
      </c>
      <c r="C176" s="53" t="str">
        <v>, Texas</v>
      </c>
      <c r="D176" s="54" t="s">
        <v>2609</v>
      </c>
      <c r="E176" s="55">
        <v>19965</v>
      </c>
      <c r="F176" s="55">
        <v>18141</v>
      </c>
      <c r="G176" s="55">
        <v>17066</v>
      </c>
      <c r="H176" s="60">
        <v>81</v>
      </c>
      <c r="I176" s="60">
        <v>194</v>
      </c>
      <c r="J176" s="60">
        <v>84</v>
      </c>
      <c r="K176" s="60">
        <v>4</v>
      </c>
      <c r="L176" s="60">
        <v>712</v>
      </c>
      <c r="M176" s="55">
        <v>1824</v>
      </c>
      <c r="N176" s="55">
        <v>1774</v>
      </c>
      <c r="O176" s="60">
        <v>82</v>
      </c>
      <c r="P176" s="60">
        <v>618</v>
      </c>
      <c r="Q176" s="60">
        <v>31</v>
      </c>
      <c r="R176" s="60">
        <v>4</v>
      </c>
      <c r="S176" s="55">
        <v>1006</v>
      </c>
      <c r="T176" s="60">
        <v>4</v>
      </c>
      <c r="U176" s="60">
        <v>0</v>
      </c>
      <c r="V176" s="60">
        <v>1</v>
      </c>
      <c r="W176" s="60">
        <v>3</v>
      </c>
      <c r="X176" s="60">
        <v>4</v>
      </c>
      <c r="Y176" s="60">
        <v>1</v>
      </c>
      <c r="Z176" s="60">
        <v>14</v>
      </c>
      <c r="AA176" s="60">
        <v>1</v>
      </c>
      <c r="AB176" s="60">
        <v>1</v>
      </c>
      <c r="AC176" s="60">
        <v>4</v>
      </c>
      <c r="AD176" s="60">
        <v>42</v>
      </c>
      <c r="AE176" s="60">
        <v>23</v>
      </c>
      <c r="AF176" s="60">
        <v>0</v>
      </c>
      <c r="AG176" s="60">
        <v>0</v>
      </c>
      <c r="AH176" s="60">
        <v>3</v>
      </c>
      <c r="AI176" s="60">
        <v>0</v>
      </c>
      <c r="AJ176" s="60">
        <v>0</v>
      </c>
      <c r="AK176" s="60">
        <v>13</v>
      </c>
      <c r="AL176" s="60">
        <v>0</v>
      </c>
      <c r="AM176" s="60">
        <v>1</v>
      </c>
      <c r="AN176" s="60">
        <v>0</v>
      </c>
      <c r="AO176" s="60">
        <v>0</v>
      </c>
      <c r="AP176" s="60">
        <v>0</v>
      </c>
      <c r="AQ176" s="60">
        <v>0</v>
      </c>
      <c r="AR176" s="60">
        <v>0</v>
      </c>
      <c r="AS176" s="60">
        <v>2</v>
      </c>
      <c r="AT176" s="60">
        <v>0</v>
      </c>
      <c r="AU176" s="60">
        <v>0</v>
      </c>
      <c r="AV176" s="60">
        <v>0</v>
      </c>
      <c r="AW176" s="60">
        <v>0</v>
      </c>
      <c r="AX176" s="60">
        <v>0</v>
      </c>
      <c r="AY176" s="60">
        <v>5</v>
      </c>
      <c r="AZ176" s="60">
        <v>3</v>
      </c>
      <c r="BA176" s="60">
        <v>0</v>
      </c>
      <c r="BB176" s="60">
        <v>0</v>
      </c>
      <c r="BC176" s="60">
        <v>0</v>
      </c>
      <c r="BD176" s="60">
        <v>0</v>
      </c>
      <c r="BE176" s="60">
        <v>0</v>
      </c>
      <c r="BF176" s="60">
        <v>1</v>
      </c>
      <c r="BG176" s="60">
        <v>0</v>
      </c>
      <c r="BH176" s="60">
        <v>0</v>
      </c>
      <c r="BI176" s="60">
        <v>0</v>
      </c>
      <c r="BJ176" s="60">
        <v>1</v>
      </c>
      <c r="BK176" s="60">
        <v>0</v>
      </c>
      <c r="BL176" s="60">
        <v>0</v>
      </c>
      <c r="BM176" s="60">
        <v>0</v>
      </c>
      <c r="BN176" s="60">
        <v>0</v>
      </c>
      <c r="BO176" s="60">
        <v>3</v>
      </c>
      <c r="BP176" s="60">
        <v>0</v>
      </c>
      <c r="BQ176" s="60">
        <v>0</v>
      </c>
      <c r="BR176" s="60">
        <v>3</v>
      </c>
      <c r="BS176" s="60">
        <v>0</v>
      </c>
      <c r="BT176" s="60">
        <v>0</v>
      </c>
      <c r="BU176" s="60">
        <v>0</v>
      </c>
      <c r="BV176" s="60">
        <v>0</v>
      </c>
      <c r="BW176" s="60">
        <v>0</v>
      </c>
    </row>
    <row r="177" spans="1:75" x14ac:dyDescent="0.25">
      <c r="A177" s="53" t="str">
        <f t="shared" si="2"/>
        <v xml:space="preserve">MONTGOMERY </v>
      </c>
      <c r="B177" s="53" t="str" cm="1">
        <f t="array" ref="B177:C177">_xlfn.TEXTSPLIT(D177,"County")</f>
        <v xml:space="preserve">Montgomery </v>
      </c>
      <c r="C177" s="53" t="str">
        <v>, Texas</v>
      </c>
      <c r="D177" s="54" t="s">
        <v>2610</v>
      </c>
      <c r="E177" s="55">
        <v>620443</v>
      </c>
      <c r="F177" s="55">
        <v>535925</v>
      </c>
      <c r="G177" s="55">
        <v>407926</v>
      </c>
      <c r="H177" s="55">
        <v>35394</v>
      </c>
      <c r="I177" s="55">
        <v>6049</v>
      </c>
      <c r="J177" s="55">
        <v>21830</v>
      </c>
      <c r="K177" s="60">
        <v>732</v>
      </c>
      <c r="L177" s="55">
        <v>63994</v>
      </c>
      <c r="M177" s="55">
        <v>84518</v>
      </c>
      <c r="N177" s="55">
        <v>81206</v>
      </c>
      <c r="O177" s="55">
        <v>4411</v>
      </c>
      <c r="P177" s="55">
        <v>9864</v>
      </c>
      <c r="Q177" s="55">
        <v>4174</v>
      </c>
      <c r="R177" s="60">
        <v>345</v>
      </c>
      <c r="S177" s="55">
        <v>59316</v>
      </c>
      <c r="T177" s="60">
        <v>265</v>
      </c>
      <c r="U177" s="60">
        <v>267</v>
      </c>
      <c r="V177" s="60">
        <v>75</v>
      </c>
      <c r="W177" s="60">
        <v>952</v>
      </c>
      <c r="X177" s="60">
        <v>36</v>
      </c>
      <c r="Y177" s="60">
        <v>10</v>
      </c>
      <c r="Z177" s="55">
        <v>1036</v>
      </c>
      <c r="AA177" s="60">
        <v>181</v>
      </c>
      <c r="AB177" s="60">
        <v>247</v>
      </c>
      <c r="AC177" s="60">
        <v>27</v>
      </c>
      <c r="AD177" s="55">
        <v>3049</v>
      </c>
      <c r="AE177" s="60">
        <v>395</v>
      </c>
      <c r="AF177" s="60">
        <v>196</v>
      </c>
      <c r="AG177" s="60">
        <v>9</v>
      </c>
      <c r="AH177" s="60">
        <v>526</v>
      </c>
      <c r="AI177" s="60">
        <v>171</v>
      </c>
      <c r="AJ177" s="60">
        <v>19</v>
      </c>
      <c r="AK177" s="55">
        <v>1207</v>
      </c>
      <c r="AL177" s="60">
        <v>168</v>
      </c>
      <c r="AM177" s="60">
        <v>255</v>
      </c>
      <c r="AN177" s="60">
        <v>27</v>
      </c>
      <c r="AO177" s="60">
        <v>2</v>
      </c>
      <c r="AP177" s="60">
        <v>0</v>
      </c>
      <c r="AQ177" s="60">
        <v>28</v>
      </c>
      <c r="AR177" s="60">
        <v>12</v>
      </c>
      <c r="AS177" s="60">
        <v>21</v>
      </c>
      <c r="AT177" s="60">
        <v>0</v>
      </c>
      <c r="AU177" s="60">
        <v>5</v>
      </c>
      <c r="AV177" s="60">
        <v>0</v>
      </c>
      <c r="AW177" s="60">
        <v>1</v>
      </c>
      <c r="AX177" s="60">
        <v>7</v>
      </c>
      <c r="AY177" s="60">
        <v>236</v>
      </c>
      <c r="AZ177" s="60">
        <v>34</v>
      </c>
      <c r="BA177" s="60">
        <v>0</v>
      </c>
      <c r="BB177" s="60">
        <v>134</v>
      </c>
      <c r="BC177" s="60">
        <v>3</v>
      </c>
      <c r="BD177" s="60">
        <v>21</v>
      </c>
      <c r="BE177" s="60">
        <v>0</v>
      </c>
      <c r="BF177" s="60">
        <v>16</v>
      </c>
      <c r="BG177" s="60">
        <v>22</v>
      </c>
      <c r="BH177" s="60">
        <v>0</v>
      </c>
      <c r="BI177" s="60">
        <v>4</v>
      </c>
      <c r="BJ177" s="60">
        <v>0</v>
      </c>
      <c r="BK177" s="60">
        <v>1</v>
      </c>
      <c r="BL177" s="60">
        <v>0</v>
      </c>
      <c r="BM177" s="60">
        <v>1</v>
      </c>
      <c r="BN177" s="60">
        <v>0</v>
      </c>
      <c r="BO177" s="60">
        <v>27</v>
      </c>
      <c r="BP177" s="60">
        <v>9</v>
      </c>
      <c r="BQ177" s="60">
        <v>18</v>
      </c>
      <c r="BR177" s="60">
        <v>0</v>
      </c>
      <c r="BS177" s="60">
        <v>0</v>
      </c>
      <c r="BT177" s="60">
        <v>0</v>
      </c>
      <c r="BU177" s="60">
        <v>0</v>
      </c>
      <c r="BV177" s="60">
        <v>0</v>
      </c>
      <c r="BW177" s="60">
        <v>0</v>
      </c>
    </row>
    <row r="178" spans="1:75" x14ac:dyDescent="0.25">
      <c r="A178" s="53" t="str">
        <f t="shared" si="2"/>
        <v xml:space="preserve">MOORE </v>
      </c>
      <c r="B178" s="53" t="str" cm="1">
        <f t="array" ref="B178:C178">_xlfn.TEXTSPLIT(D178,"County")</f>
        <v xml:space="preserve">Moore </v>
      </c>
      <c r="C178" s="53" t="str">
        <v>, Texas</v>
      </c>
      <c r="D178" s="54" t="s">
        <v>2611</v>
      </c>
      <c r="E178" s="55">
        <v>21358</v>
      </c>
      <c r="F178" s="55">
        <v>16973</v>
      </c>
      <c r="G178" s="55">
        <v>9445</v>
      </c>
      <c r="H178" s="60">
        <v>695</v>
      </c>
      <c r="I178" s="60">
        <v>419</v>
      </c>
      <c r="J178" s="55">
        <v>1014</v>
      </c>
      <c r="K178" s="60">
        <v>4</v>
      </c>
      <c r="L178" s="55">
        <v>5396</v>
      </c>
      <c r="M178" s="55">
        <v>4385</v>
      </c>
      <c r="N178" s="55">
        <v>4316</v>
      </c>
      <c r="O178" s="60">
        <v>67</v>
      </c>
      <c r="P178" s="60">
        <v>257</v>
      </c>
      <c r="Q178" s="60">
        <v>23</v>
      </c>
      <c r="R178" s="60">
        <v>4</v>
      </c>
      <c r="S178" s="55">
        <v>3614</v>
      </c>
      <c r="T178" s="60">
        <v>10</v>
      </c>
      <c r="U178" s="60">
        <v>3</v>
      </c>
      <c r="V178" s="60">
        <v>0</v>
      </c>
      <c r="W178" s="60">
        <v>29</v>
      </c>
      <c r="X178" s="60">
        <v>0</v>
      </c>
      <c r="Y178" s="60">
        <v>0</v>
      </c>
      <c r="Z178" s="60">
        <v>295</v>
      </c>
      <c r="AA178" s="60">
        <v>6</v>
      </c>
      <c r="AB178" s="60">
        <v>8</v>
      </c>
      <c r="AC178" s="60">
        <v>0</v>
      </c>
      <c r="AD178" s="60">
        <v>64</v>
      </c>
      <c r="AE178" s="60">
        <v>6</v>
      </c>
      <c r="AF178" s="60">
        <v>8</v>
      </c>
      <c r="AG178" s="60">
        <v>0</v>
      </c>
      <c r="AH178" s="60">
        <v>7</v>
      </c>
      <c r="AI178" s="60">
        <v>1</v>
      </c>
      <c r="AJ178" s="60">
        <v>1</v>
      </c>
      <c r="AK178" s="60">
        <v>34</v>
      </c>
      <c r="AL178" s="60">
        <v>1</v>
      </c>
      <c r="AM178" s="60">
        <v>2</v>
      </c>
      <c r="AN178" s="60">
        <v>0</v>
      </c>
      <c r="AO178" s="60">
        <v>1</v>
      </c>
      <c r="AP178" s="60">
        <v>0</v>
      </c>
      <c r="AQ178" s="60">
        <v>0</v>
      </c>
      <c r="AR178" s="60">
        <v>0</v>
      </c>
      <c r="AS178" s="60">
        <v>0</v>
      </c>
      <c r="AT178" s="60">
        <v>3</v>
      </c>
      <c r="AU178" s="60">
        <v>0</v>
      </c>
      <c r="AV178" s="60">
        <v>0</v>
      </c>
      <c r="AW178" s="60">
        <v>0</v>
      </c>
      <c r="AX178" s="60">
        <v>0</v>
      </c>
      <c r="AY178" s="60">
        <v>4</v>
      </c>
      <c r="AZ178" s="60">
        <v>1</v>
      </c>
      <c r="BA178" s="60">
        <v>0</v>
      </c>
      <c r="BB178" s="60">
        <v>1</v>
      </c>
      <c r="BC178" s="60">
        <v>0</v>
      </c>
      <c r="BD178" s="60">
        <v>0</v>
      </c>
      <c r="BE178" s="60">
        <v>0</v>
      </c>
      <c r="BF178" s="60">
        <v>0</v>
      </c>
      <c r="BG178" s="60">
        <v>2</v>
      </c>
      <c r="BH178" s="60">
        <v>0</v>
      </c>
      <c r="BI178" s="60">
        <v>0</v>
      </c>
      <c r="BJ178" s="60">
        <v>0</v>
      </c>
      <c r="BK178" s="60">
        <v>0</v>
      </c>
      <c r="BL178" s="60">
        <v>0</v>
      </c>
      <c r="BM178" s="60">
        <v>0</v>
      </c>
      <c r="BN178" s="60">
        <v>0</v>
      </c>
      <c r="BO178" s="60">
        <v>1</v>
      </c>
      <c r="BP178" s="60">
        <v>0</v>
      </c>
      <c r="BQ178" s="60">
        <v>1</v>
      </c>
      <c r="BR178" s="60">
        <v>0</v>
      </c>
      <c r="BS178" s="60">
        <v>0</v>
      </c>
      <c r="BT178" s="60">
        <v>0</v>
      </c>
      <c r="BU178" s="60">
        <v>0</v>
      </c>
      <c r="BV178" s="60">
        <v>0</v>
      </c>
      <c r="BW178" s="60">
        <v>0</v>
      </c>
    </row>
    <row r="179" spans="1:75" x14ac:dyDescent="0.25">
      <c r="A179" s="53" t="str">
        <f t="shared" si="2"/>
        <v xml:space="preserve">MORRIS </v>
      </c>
      <c r="B179" s="53" t="str" cm="1">
        <f t="array" ref="B179:C179">_xlfn.TEXTSPLIT(D179,"County")</f>
        <v xml:space="preserve">Morris </v>
      </c>
      <c r="C179" s="53" t="str">
        <v>, Texas</v>
      </c>
      <c r="D179" s="54" t="s">
        <v>2612</v>
      </c>
      <c r="E179" s="55">
        <v>11973</v>
      </c>
      <c r="F179" s="55">
        <v>11112</v>
      </c>
      <c r="G179" s="55">
        <v>8043</v>
      </c>
      <c r="H179" s="55">
        <v>2467</v>
      </c>
      <c r="I179" s="60">
        <v>86</v>
      </c>
      <c r="J179" s="60">
        <v>47</v>
      </c>
      <c r="K179" s="60">
        <v>9</v>
      </c>
      <c r="L179" s="60">
        <v>460</v>
      </c>
      <c r="M179" s="60">
        <v>861</v>
      </c>
      <c r="N179" s="60">
        <v>831</v>
      </c>
      <c r="O179" s="60">
        <v>191</v>
      </c>
      <c r="P179" s="60">
        <v>208</v>
      </c>
      <c r="Q179" s="60">
        <v>25</v>
      </c>
      <c r="R179" s="60">
        <v>3</v>
      </c>
      <c r="S179" s="60">
        <v>371</v>
      </c>
      <c r="T179" s="60">
        <v>18</v>
      </c>
      <c r="U179" s="60">
        <v>0</v>
      </c>
      <c r="V179" s="60">
        <v>4</v>
      </c>
      <c r="W179" s="60">
        <v>3</v>
      </c>
      <c r="X179" s="60">
        <v>0</v>
      </c>
      <c r="Y179" s="60">
        <v>0</v>
      </c>
      <c r="Z179" s="60">
        <v>3</v>
      </c>
      <c r="AA179" s="60">
        <v>3</v>
      </c>
      <c r="AB179" s="60">
        <v>2</v>
      </c>
      <c r="AC179" s="60">
        <v>0</v>
      </c>
      <c r="AD179" s="60">
        <v>21</v>
      </c>
      <c r="AE179" s="60">
        <v>3</v>
      </c>
      <c r="AF179" s="60">
        <v>7</v>
      </c>
      <c r="AG179" s="60">
        <v>4</v>
      </c>
      <c r="AH179" s="60">
        <v>0</v>
      </c>
      <c r="AI179" s="60">
        <v>0</v>
      </c>
      <c r="AJ179" s="60">
        <v>0</v>
      </c>
      <c r="AK179" s="60">
        <v>1</v>
      </c>
      <c r="AL179" s="60">
        <v>0</v>
      </c>
      <c r="AM179" s="60">
        <v>3</v>
      </c>
      <c r="AN179" s="60">
        <v>0</v>
      </c>
      <c r="AO179" s="60">
        <v>0</v>
      </c>
      <c r="AP179" s="60">
        <v>1</v>
      </c>
      <c r="AQ179" s="60">
        <v>0</v>
      </c>
      <c r="AR179" s="60">
        <v>0</v>
      </c>
      <c r="AS179" s="60">
        <v>0</v>
      </c>
      <c r="AT179" s="60">
        <v>0</v>
      </c>
      <c r="AU179" s="60">
        <v>2</v>
      </c>
      <c r="AV179" s="60">
        <v>0</v>
      </c>
      <c r="AW179" s="60">
        <v>0</v>
      </c>
      <c r="AX179" s="60">
        <v>0</v>
      </c>
      <c r="AY179" s="60">
        <v>2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1</v>
      </c>
      <c r="BG179" s="60">
        <v>0</v>
      </c>
      <c r="BH179" s="60">
        <v>0</v>
      </c>
      <c r="BI179" s="60">
        <v>1</v>
      </c>
      <c r="BJ179" s="60">
        <v>0</v>
      </c>
      <c r="BK179" s="60">
        <v>0</v>
      </c>
      <c r="BL179" s="60">
        <v>0</v>
      </c>
      <c r="BM179" s="60">
        <v>0</v>
      </c>
      <c r="BN179" s="60">
        <v>0</v>
      </c>
      <c r="BO179" s="60">
        <v>5</v>
      </c>
      <c r="BP179" s="60">
        <v>0</v>
      </c>
      <c r="BQ179" s="60">
        <v>4</v>
      </c>
      <c r="BR179" s="60">
        <v>0</v>
      </c>
      <c r="BS179" s="60">
        <v>1</v>
      </c>
      <c r="BT179" s="60">
        <v>0</v>
      </c>
      <c r="BU179" s="60">
        <v>0</v>
      </c>
      <c r="BV179" s="60">
        <v>2</v>
      </c>
      <c r="BW179" s="60">
        <v>2</v>
      </c>
    </row>
    <row r="180" spans="1:75" x14ac:dyDescent="0.25">
      <c r="A180" s="53" t="str">
        <f t="shared" si="2"/>
        <v xml:space="preserve">MOTLEY </v>
      </c>
      <c r="B180" s="53" t="str" cm="1">
        <f t="array" ref="B180:C180">_xlfn.TEXTSPLIT(D180,"County")</f>
        <v xml:space="preserve">Motley </v>
      </c>
      <c r="C180" s="53" t="str">
        <v>, Texas</v>
      </c>
      <c r="D180" s="54" t="s">
        <v>2613</v>
      </c>
      <c r="E180" s="55">
        <v>1063</v>
      </c>
      <c r="F180" s="60">
        <v>986</v>
      </c>
      <c r="G180" s="60">
        <v>931</v>
      </c>
      <c r="H180" s="60">
        <v>10</v>
      </c>
      <c r="I180" s="60">
        <v>2</v>
      </c>
      <c r="J180" s="60">
        <v>0</v>
      </c>
      <c r="K180" s="60">
        <v>0</v>
      </c>
      <c r="L180" s="60">
        <v>43</v>
      </c>
      <c r="M180" s="60">
        <v>77</v>
      </c>
      <c r="N180" s="60">
        <v>58</v>
      </c>
      <c r="O180" s="60">
        <v>2</v>
      </c>
      <c r="P180" s="60">
        <v>29</v>
      </c>
      <c r="Q180" s="60">
        <v>0</v>
      </c>
      <c r="R180" s="60">
        <v>0</v>
      </c>
      <c r="S180" s="60">
        <v>22</v>
      </c>
      <c r="T180" s="60">
        <v>0</v>
      </c>
      <c r="U180" s="60">
        <v>0</v>
      </c>
      <c r="V180" s="60">
        <v>0</v>
      </c>
      <c r="W180" s="60">
        <v>0</v>
      </c>
      <c r="X180" s="60">
        <v>0</v>
      </c>
      <c r="Y180" s="60">
        <v>0</v>
      </c>
      <c r="Z180" s="60">
        <v>0</v>
      </c>
      <c r="AA180" s="60">
        <v>2</v>
      </c>
      <c r="AB180" s="60">
        <v>0</v>
      </c>
      <c r="AC180" s="60">
        <v>3</v>
      </c>
      <c r="AD180" s="60">
        <v>13</v>
      </c>
      <c r="AE180" s="60">
        <v>0</v>
      </c>
      <c r="AF180" s="60">
        <v>0</v>
      </c>
      <c r="AG180" s="60">
        <v>0</v>
      </c>
      <c r="AH180" s="60">
        <v>0</v>
      </c>
      <c r="AI180" s="60">
        <v>2</v>
      </c>
      <c r="AJ180" s="60">
        <v>2</v>
      </c>
      <c r="AK180" s="60">
        <v>0</v>
      </c>
      <c r="AL180" s="60">
        <v>0</v>
      </c>
      <c r="AM180" s="60">
        <v>1</v>
      </c>
      <c r="AN180" s="60">
        <v>1</v>
      </c>
      <c r="AO180" s="60">
        <v>0</v>
      </c>
      <c r="AP180" s="60">
        <v>0</v>
      </c>
      <c r="AQ180" s="60">
        <v>0</v>
      </c>
      <c r="AR180" s="60">
        <v>0</v>
      </c>
      <c r="AS180" s="60">
        <v>2</v>
      </c>
      <c r="AT180" s="60">
        <v>0</v>
      </c>
      <c r="AU180" s="60">
        <v>1</v>
      </c>
      <c r="AV180" s="60">
        <v>2</v>
      </c>
      <c r="AW180" s="60">
        <v>0</v>
      </c>
      <c r="AX180" s="60">
        <v>2</v>
      </c>
      <c r="AY180" s="60">
        <v>5</v>
      </c>
      <c r="AZ180" s="60">
        <v>3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1</v>
      </c>
      <c r="BG180" s="60">
        <v>0</v>
      </c>
      <c r="BH180" s="60">
        <v>0</v>
      </c>
      <c r="BI180" s="60">
        <v>0</v>
      </c>
      <c r="BJ180" s="60">
        <v>1</v>
      </c>
      <c r="BK180" s="60">
        <v>0</v>
      </c>
      <c r="BL180" s="60">
        <v>0</v>
      </c>
      <c r="BM180" s="60">
        <v>0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60">
        <v>0</v>
      </c>
      <c r="BT180" s="60">
        <v>1</v>
      </c>
      <c r="BU180" s="60">
        <v>0</v>
      </c>
      <c r="BV180" s="60">
        <v>0</v>
      </c>
      <c r="BW180" s="60">
        <v>0</v>
      </c>
    </row>
    <row r="181" spans="1:75" x14ac:dyDescent="0.25">
      <c r="A181" s="53" t="str">
        <f t="shared" si="2"/>
        <v xml:space="preserve">NACOGDOCHES </v>
      </c>
      <c r="B181" s="53" t="str" cm="1">
        <f t="array" ref="B181:C181">_xlfn.TEXTSPLIT(D181,"County")</f>
        <v xml:space="preserve">Nacogdoches </v>
      </c>
      <c r="C181" s="53" t="str">
        <v>, Texas</v>
      </c>
      <c r="D181" s="54" t="s">
        <v>2614</v>
      </c>
      <c r="E181" s="55">
        <v>64653</v>
      </c>
      <c r="F181" s="55">
        <v>58923</v>
      </c>
      <c r="G181" s="55">
        <v>40228</v>
      </c>
      <c r="H181" s="55">
        <v>10709</v>
      </c>
      <c r="I181" s="60">
        <v>414</v>
      </c>
      <c r="J181" s="60">
        <v>767</v>
      </c>
      <c r="K181" s="60">
        <v>12</v>
      </c>
      <c r="L181" s="55">
        <v>6793</v>
      </c>
      <c r="M181" s="55">
        <v>5730</v>
      </c>
      <c r="N181" s="55">
        <v>5517</v>
      </c>
      <c r="O181" s="60">
        <v>616</v>
      </c>
      <c r="P181" s="60">
        <v>927</v>
      </c>
      <c r="Q181" s="60">
        <v>229</v>
      </c>
      <c r="R181" s="60">
        <v>19</v>
      </c>
      <c r="S181" s="55">
        <v>3489</v>
      </c>
      <c r="T181" s="60">
        <v>60</v>
      </c>
      <c r="U181" s="60">
        <v>17</v>
      </c>
      <c r="V181" s="60">
        <v>1</v>
      </c>
      <c r="W181" s="60">
        <v>95</v>
      </c>
      <c r="X181" s="60">
        <v>8</v>
      </c>
      <c r="Y181" s="60">
        <v>0</v>
      </c>
      <c r="Z181" s="60">
        <v>46</v>
      </c>
      <c r="AA181" s="60">
        <v>6</v>
      </c>
      <c r="AB181" s="60">
        <v>0</v>
      </c>
      <c r="AC181" s="60">
        <v>4</v>
      </c>
      <c r="AD181" s="60">
        <v>191</v>
      </c>
      <c r="AE181" s="60">
        <v>46</v>
      </c>
      <c r="AF181" s="60">
        <v>14</v>
      </c>
      <c r="AG181" s="60">
        <v>0</v>
      </c>
      <c r="AH181" s="60">
        <v>32</v>
      </c>
      <c r="AI181" s="60">
        <v>10</v>
      </c>
      <c r="AJ181" s="60">
        <v>1</v>
      </c>
      <c r="AK181" s="60">
        <v>77</v>
      </c>
      <c r="AL181" s="60">
        <v>6</v>
      </c>
      <c r="AM181" s="60">
        <v>0</v>
      </c>
      <c r="AN181" s="60">
        <v>2</v>
      </c>
      <c r="AO181" s="60">
        <v>1</v>
      </c>
      <c r="AP181" s="60">
        <v>0</v>
      </c>
      <c r="AQ181" s="60">
        <v>0</v>
      </c>
      <c r="AR181" s="60">
        <v>1</v>
      </c>
      <c r="AS181" s="60">
        <v>0</v>
      </c>
      <c r="AT181" s="60">
        <v>1</v>
      </c>
      <c r="AU181" s="60">
        <v>0</v>
      </c>
      <c r="AV181" s="60">
        <v>0</v>
      </c>
      <c r="AW181" s="60">
        <v>0</v>
      </c>
      <c r="AX181" s="60">
        <v>0</v>
      </c>
      <c r="AY181" s="60">
        <v>20</v>
      </c>
      <c r="AZ181" s="60">
        <v>2</v>
      </c>
      <c r="BA181" s="60">
        <v>0</v>
      </c>
      <c r="BB181" s="60">
        <v>13</v>
      </c>
      <c r="BC181" s="60">
        <v>0</v>
      </c>
      <c r="BD181" s="60">
        <v>0</v>
      </c>
      <c r="BE181" s="60">
        <v>0</v>
      </c>
      <c r="BF181" s="60">
        <v>2</v>
      </c>
      <c r="BG181" s="60">
        <v>1</v>
      </c>
      <c r="BH181" s="60">
        <v>2</v>
      </c>
      <c r="BI181" s="60">
        <v>0</v>
      </c>
      <c r="BJ181" s="60">
        <v>0</v>
      </c>
      <c r="BK181" s="60">
        <v>0</v>
      </c>
      <c r="BL181" s="60">
        <v>0</v>
      </c>
      <c r="BM181" s="60">
        <v>0</v>
      </c>
      <c r="BN181" s="60">
        <v>0</v>
      </c>
      <c r="BO181" s="60">
        <v>2</v>
      </c>
      <c r="BP181" s="60">
        <v>2</v>
      </c>
      <c r="BQ181" s="60">
        <v>0</v>
      </c>
      <c r="BR181" s="60">
        <v>0</v>
      </c>
      <c r="BS181" s="60">
        <v>0</v>
      </c>
      <c r="BT181" s="60">
        <v>0</v>
      </c>
      <c r="BU181" s="60">
        <v>0</v>
      </c>
      <c r="BV181" s="60">
        <v>0</v>
      </c>
      <c r="BW181" s="60">
        <v>0</v>
      </c>
    </row>
    <row r="182" spans="1:75" x14ac:dyDescent="0.25">
      <c r="A182" s="53" t="str">
        <f t="shared" si="2"/>
        <v xml:space="preserve">NAVARRO </v>
      </c>
      <c r="B182" s="53" t="str" cm="1">
        <f t="array" ref="B182:C182">_xlfn.TEXTSPLIT(D182,"County")</f>
        <v xml:space="preserve">Navarro </v>
      </c>
      <c r="C182" s="53" t="str">
        <v>, Texas</v>
      </c>
      <c r="D182" s="54" t="s">
        <v>2615</v>
      </c>
      <c r="E182" s="55">
        <v>52624</v>
      </c>
      <c r="F182" s="55">
        <v>45572</v>
      </c>
      <c r="G182" s="55">
        <v>30019</v>
      </c>
      <c r="H182" s="55">
        <v>6425</v>
      </c>
      <c r="I182" s="60">
        <v>473</v>
      </c>
      <c r="J182" s="60">
        <v>401</v>
      </c>
      <c r="K182" s="60">
        <v>734</v>
      </c>
      <c r="L182" s="55">
        <v>7520</v>
      </c>
      <c r="M182" s="55">
        <v>7052</v>
      </c>
      <c r="N182" s="55">
        <v>6827</v>
      </c>
      <c r="O182" s="60">
        <v>538</v>
      </c>
      <c r="P182" s="60">
        <v>838</v>
      </c>
      <c r="Q182" s="60">
        <v>91</v>
      </c>
      <c r="R182" s="60">
        <v>41</v>
      </c>
      <c r="S182" s="55">
        <v>5045</v>
      </c>
      <c r="T182" s="60">
        <v>29</v>
      </c>
      <c r="U182" s="60">
        <v>21</v>
      </c>
      <c r="V182" s="60">
        <v>2</v>
      </c>
      <c r="W182" s="60">
        <v>103</v>
      </c>
      <c r="X182" s="60">
        <v>1</v>
      </c>
      <c r="Y182" s="60">
        <v>0</v>
      </c>
      <c r="Z182" s="60">
        <v>92</v>
      </c>
      <c r="AA182" s="60">
        <v>16</v>
      </c>
      <c r="AB182" s="60">
        <v>4</v>
      </c>
      <c r="AC182" s="60">
        <v>6</v>
      </c>
      <c r="AD182" s="60">
        <v>200</v>
      </c>
      <c r="AE182" s="60">
        <v>65</v>
      </c>
      <c r="AF182" s="60">
        <v>9</v>
      </c>
      <c r="AG182" s="60">
        <v>0</v>
      </c>
      <c r="AH182" s="60">
        <v>33</v>
      </c>
      <c r="AI182" s="60">
        <v>3</v>
      </c>
      <c r="AJ182" s="60">
        <v>0</v>
      </c>
      <c r="AK182" s="60">
        <v>66</v>
      </c>
      <c r="AL182" s="60">
        <v>2</v>
      </c>
      <c r="AM182" s="60">
        <v>8</v>
      </c>
      <c r="AN182" s="60">
        <v>4</v>
      </c>
      <c r="AO182" s="60">
        <v>5</v>
      </c>
      <c r="AP182" s="60">
        <v>1</v>
      </c>
      <c r="AQ182" s="60">
        <v>0</v>
      </c>
      <c r="AR182" s="60">
        <v>0</v>
      </c>
      <c r="AS182" s="60">
        <v>0</v>
      </c>
      <c r="AT182" s="60">
        <v>1</v>
      </c>
      <c r="AU182" s="60">
        <v>0</v>
      </c>
      <c r="AV182" s="60">
        <v>3</v>
      </c>
      <c r="AW182" s="60">
        <v>0</v>
      </c>
      <c r="AX182" s="60">
        <v>0</v>
      </c>
      <c r="AY182" s="60">
        <v>18</v>
      </c>
      <c r="AZ182" s="60">
        <v>2</v>
      </c>
      <c r="BA182" s="60">
        <v>0</v>
      </c>
      <c r="BB182" s="60">
        <v>3</v>
      </c>
      <c r="BC182" s="60">
        <v>3</v>
      </c>
      <c r="BD182" s="60">
        <v>1</v>
      </c>
      <c r="BE182" s="60">
        <v>0</v>
      </c>
      <c r="BF182" s="60">
        <v>3</v>
      </c>
      <c r="BG182" s="60">
        <v>6</v>
      </c>
      <c r="BH182" s="60">
        <v>0</v>
      </c>
      <c r="BI182" s="60">
        <v>0</v>
      </c>
      <c r="BJ182" s="60">
        <v>0</v>
      </c>
      <c r="BK182" s="60">
        <v>0</v>
      </c>
      <c r="BL182" s="60">
        <v>0</v>
      </c>
      <c r="BM182" s="60">
        <v>0</v>
      </c>
      <c r="BN182" s="60">
        <v>0</v>
      </c>
      <c r="BO182" s="60">
        <v>4</v>
      </c>
      <c r="BP182" s="60">
        <v>0</v>
      </c>
      <c r="BQ182" s="60">
        <v>0</v>
      </c>
      <c r="BR182" s="60">
        <v>0</v>
      </c>
      <c r="BS182" s="60">
        <v>0</v>
      </c>
      <c r="BT182" s="60">
        <v>0</v>
      </c>
      <c r="BU182" s="60">
        <v>4</v>
      </c>
      <c r="BV182" s="60">
        <v>3</v>
      </c>
      <c r="BW182" s="60">
        <v>3</v>
      </c>
    </row>
    <row r="183" spans="1:75" x14ac:dyDescent="0.25">
      <c r="A183" s="53" t="str">
        <f t="shared" si="2"/>
        <v xml:space="preserve">NEWTON </v>
      </c>
      <c r="B183" s="53" t="str" cm="1">
        <f t="array" ref="B183:C183">_xlfn.TEXTSPLIT(D183,"County")</f>
        <v xml:space="preserve">Newton </v>
      </c>
      <c r="C183" s="53" t="str">
        <v>, Texas</v>
      </c>
      <c r="D183" s="54" t="s">
        <v>2616</v>
      </c>
      <c r="E183" s="55">
        <v>12217</v>
      </c>
      <c r="F183" s="55">
        <v>11656</v>
      </c>
      <c r="G183" s="55">
        <v>9375</v>
      </c>
      <c r="H183" s="55">
        <v>2086</v>
      </c>
      <c r="I183" s="60">
        <v>60</v>
      </c>
      <c r="J183" s="60">
        <v>24</v>
      </c>
      <c r="K183" s="60">
        <v>0</v>
      </c>
      <c r="L183" s="60">
        <v>111</v>
      </c>
      <c r="M183" s="60">
        <v>561</v>
      </c>
      <c r="N183" s="60">
        <v>533</v>
      </c>
      <c r="O183" s="60">
        <v>108</v>
      </c>
      <c r="P183" s="60">
        <v>221</v>
      </c>
      <c r="Q183" s="60">
        <v>15</v>
      </c>
      <c r="R183" s="60">
        <v>6</v>
      </c>
      <c r="S183" s="60">
        <v>136</v>
      </c>
      <c r="T183" s="60">
        <v>18</v>
      </c>
      <c r="U183" s="60">
        <v>2</v>
      </c>
      <c r="V183" s="60">
        <v>4</v>
      </c>
      <c r="W183" s="60">
        <v>18</v>
      </c>
      <c r="X183" s="60">
        <v>0</v>
      </c>
      <c r="Y183" s="60">
        <v>0</v>
      </c>
      <c r="Z183" s="60">
        <v>0</v>
      </c>
      <c r="AA183" s="60">
        <v>0</v>
      </c>
      <c r="AB183" s="60">
        <v>5</v>
      </c>
      <c r="AC183" s="60">
        <v>0</v>
      </c>
      <c r="AD183" s="60">
        <v>28</v>
      </c>
      <c r="AE183" s="60">
        <v>12</v>
      </c>
      <c r="AF183" s="60">
        <v>2</v>
      </c>
      <c r="AG183" s="60">
        <v>3</v>
      </c>
      <c r="AH183" s="60">
        <v>0</v>
      </c>
      <c r="AI183" s="60">
        <v>1</v>
      </c>
      <c r="AJ183" s="60">
        <v>0</v>
      </c>
      <c r="AK183" s="60">
        <v>8</v>
      </c>
      <c r="AL183" s="60">
        <v>0</v>
      </c>
      <c r="AM183" s="60">
        <v>1</v>
      </c>
      <c r="AN183" s="60">
        <v>1</v>
      </c>
      <c r="AO183" s="60">
        <v>0</v>
      </c>
      <c r="AP183" s="60">
        <v>0</v>
      </c>
      <c r="AQ183" s="60">
        <v>0</v>
      </c>
      <c r="AR183" s="60">
        <v>0</v>
      </c>
      <c r="AS183" s="60">
        <v>0</v>
      </c>
      <c r="AT183" s="60">
        <v>0</v>
      </c>
      <c r="AU183" s="60">
        <v>0</v>
      </c>
      <c r="AV183" s="60">
        <v>0</v>
      </c>
      <c r="AW183" s="60">
        <v>0</v>
      </c>
      <c r="AX183" s="60">
        <v>0</v>
      </c>
      <c r="AY183" s="60">
        <v>0</v>
      </c>
      <c r="AZ183" s="60">
        <v>0</v>
      </c>
      <c r="BA183" s="60">
        <v>0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60">
        <v>0</v>
      </c>
      <c r="BH183" s="60">
        <v>0</v>
      </c>
      <c r="BI183" s="60">
        <v>0</v>
      </c>
      <c r="BJ183" s="60">
        <v>0</v>
      </c>
      <c r="BK183" s="60">
        <v>0</v>
      </c>
      <c r="BL183" s="60">
        <v>0</v>
      </c>
      <c r="BM183" s="60">
        <v>0</v>
      </c>
      <c r="BN183" s="60">
        <v>0</v>
      </c>
      <c r="BO183" s="60">
        <v>0</v>
      </c>
      <c r="BP183" s="60">
        <v>0</v>
      </c>
      <c r="BQ183" s="60">
        <v>0</v>
      </c>
      <c r="BR183" s="60">
        <v>0</v>
      </c>
      <c r="BS183" s="60">
        <v>0</v>
      </c>
      <c r="BT183" s="60">
        <v>0</v>
      </c>
      <c r="BU183" s="60">
        <v>0</v>
      </c>
      <c r="BV183" s="60">
        <v>0</v>
      </c>
      <c r="BW183" s="60">
        <v>0</v>
      </c>
    </row>
    <row r="184" spans="1:75" x14ac:dyDescent="0.25">
      <c r="A184" s="53" t="str">
        <f t="shared" si="2"/>
        <v xml:space="preserve">NOLAN </v>
      </c>
      <c r="B184" s="53" t="str" cm="1">
        <f t="array" ref="B184:C184">_xlfn.TEXTSPLIT(D184,"County")</f>
        <v xml:space="preserve">Nolan </v>
      </c>
      <c r="C184" s="53" t="str">
        <v>, Texas</v>
      </c>
      <c r="D184" s="54" t="s">
        <v>2617</v>
      </c>
      <c r="E184" s="55">
        <v>14738</v>
      </c>
      <c r="F184" s="55">
        <v>12714</v>
      </c>
      <c r="G184" s="55">
        <v>10235</v>
      </c>
      <c r="H184" s="60">
        <v>712</v>
      </c>
      <c r="I184" s="60">
        <v>108</v>
      </c>
      <c r="J184" s="60">
        <v>104</v>
      </c>
      <c r="K184" s="60">
        <v>5</v>
      </c>
      <c r="L184" s="55">
        <v>1550</v>
      </c>
      <c r="M184" s="55">
        <v>2024</v>
      </c>
      <c r="N184" s="55">
        <v>1941</v>
      </c>
      <c r="O184" s="60">
        <v>140</v>
      </c>
      <c r="P184" s="60">
        <v>231</v>
      </c>
      <c r="Q184" s="60">
        <v>8</v>
      </c>
      <c r="R184" s="60">
        <v>0</v>
      </c>
      <c r="S184" s="55">
        <v>1474</v>
      </c>
      <c r="T184" s="60">
        <v>13</v>
      </c>
      <c r="U184" s="60">
        <v>1</v>
      </c>
      <c r="V184" s="60">
        <v>0</v>
      </c>
      <c r="W184" s="60">
        <v>38</v>
      </c>
      <c r="X184" s="60">
        <v>1</v>
      </c>
      <c r="Y184" s="60">
        <v>0</v>
      </c>
      <c r="Z184" s="60">
        <v>22</v>
      </c>
      <c r="AA184" s="60">
        <v>1</v>
      </c>
      <c r="AB184" s="60">
        <v>11</v>
      </c>
      <c r="AC184" s="60">
        <v>1</v>
      </c>
      <c r="AD184" s="60">
        <v>63</v>
      </c>
      <c r="AE184" s="60">
        <v>12</v>
      </c>
      <c r="AF184" s="60">
        <v>1</v>
      </c>
      <c r="AG184" s="60">
        <v>0</v>
      </c>
      <c r="AH184" s="60">
        <v>22</v>
      </c>
      <c r="AI184" s="60">
        <v>0</v>
      </c>
      <c r="AJ184" s="60">
        <v>1</v>
      </c>
      <c r="AK184" s="60">
        <v>10</v>
      </c>
      <c r="AL184" s="60">
        <v>3</v>
      </c>
      <c r="AM184" s="60">
        <v>0</v>
      </c>
      <c r="AN184" s="60">
        <v>3</v>
      </c>
      <c r="AO184" s="60">
        <v>0</v>
      </c>
      <c r="AP184" s="60">
        <v>0</v>
      </c>
      <c r="AQ184" s="60">
        <v>0</v>
      </c>
      <c r="AR184" s="60">
        <v>0</v>
      </c>
      <c r="AS184" s="60">
        <v>0</v>
      </c>
      <c r="AT184" s="60">
        <v>0</v>
      </c>
      <c r="AU184" s="60">
        <v>0</v>
      </c>
      <c r="AV184" s="60">
        <v>10</v>
      </c>
      <c r="AW184" s="60">
        <v>0</v>
      </c>
      <c r="AX184" s="60">
        <v>1</v>
      </c>
      <c r="AY184" s="60">
        <v>20</v>
      </c>
      <c r="AZ184" s="60">
        <v>0</v>
      </c>
      <c r="BA184" s="60">
        <v>3</v>
      </c>
      <c r="BB184" s="60">
        <v>2</v>
      </c>
      <c r="BC184" s="60">
        <v>1</v>
      </c>
      <c r="BD184" s="60">
        <v>1</v>
      </c>
      <c r="BE184" s="60">
        <v>5</v>
      </c>
      <c r="BF184" s="60">
        <v>2</v>
      </c>
      <c r="BG184" s="60">
        <v>1</v>
      </c>
      <c r="BH184" s="60">
        <v>1</v>
      </c>
      <c r="BI184" s="60">
        <v>2</v>
      </c>
      <c r="BJ184" s="60">
        <v>0</v>
      </c>
      <c r="BK184" s="60">
        <v>2</v>
      </c>
      <c r="BL184" s="60">
        <v>0</v>
      </c>
      <c r="BM184" s="60">
        <v>0</v>
      </c>
      <c r="BN184" s="60">
        <v>0</v>
      </c>
      <c r="BO184" s="60">
        <v>0</v>
      </c>
      <c r="BP184" s="60">
        <v>0</v>
      </c>
      <c r="BQ184" s="60">
        <v>0</v>
      </c>
      <c r="BR184" s="60">
        <v>0</v>
      </c>
      <c r="BS184" s="60">
        <v>0</v>
      </c>
      <c r="BT184" s="60">
        <v>0</v>
      </c>
      <c r="BU184" s="60">
        <v>0</v>
      </c>
      <c r="BV184" s="60">
        <v>0</v>
      </c>
      <c r="BW184" s="60">
        <v>0</v>
      </c>
    </row>
    <row r="185" spans="1:75" x14ac:dyDescent="0.25">
      <c r="A185" s="53" t="str">
        <f t="shared" si="2"/>
        <v xml:space="preserve">NUECES </v>
      </c>
      <c r="B185" s="53" t="str" cm="1">
        <f t="array" ref="B185:C185">_xlfn.TEXTSPLIT(D185,"County")</f>
        <v xml:space="preserve">Nueces </v>
      </c>
      <c r="C185" s="53" t="str">
        <v>, Texas</v>
      </c>
      <c r="D185" s="54" t="s">
        <v>2618</v>
      </c>
      <c r="E185" s="55">
        <v>353178</v>
      </c>
      <c r="F185" s="55">
        <v>261534</v>
      </c>
      <c r="G185" s="55">
        <v>191405</v>
      </c>
      <c r="H185" s="55">
        <v>14309</v>
      </c>
      <c r="I185" s="55">
        <v>2942</v>
      </c>
      <c r="J185" s="55">
        <v>8135</v>
      </c>
      <c r="K185" s="60">
        <v>381</v>
      </c>
      <c r="L185" s="55">
        <v>44362</v>
      </c>
      <c r="M185" s="55">
        <v>91644</v>
      </c>
      <c r="N185" s="55">
        <v>89737</v>
      </c>
      <c r="O185" s="55">
        <v>1653</v>
      </c>
      <c r="P185" s="55">
        <v>3251</v>
      </c>
      <c r="Q185" s="55">
        <v>1618</v>
      </c>
      <c r="R185" s="60">
        <v>132</v>
      </c>
      <c r="S185" s="55">
        <v>81342</v>
      </c>
      <c r="T185" s="60">
        <v>159</v>
      </c>
      <c r="U185" s="60">
        <v>156</v>
      </c>
      <c r="V185" s="60">
        <v>17</v>
      </c>
      <c r="W185" s="60">
        <v>684</v>
      </c>
      <c r="X185" s="60">
        <v>14</v>
      </c>
      <c r="Y185" s="60">
        <v>4</v>
      </c>
      <c r="Z185" s="60">
        <v>421</v>
      </c>
      <c r="AA185" s="60">
        <v>97</v>
      </c>
      <c r="AB185" s="60">
        <v>163</v>
      </c>
      <c r="AC185" s="60">
        <v>26</v>
      </c>
      <c r="AD185" s="55">
        <v>1805</v>
      </c>
      <c r="AE185" s="60">
        <v>184</v>
      </c>
      <c r="AF185" s="60">
        <v>55</v>
      </c>
      <c r="AG185" s="60">
        <v>8</v>
      </c>
      <c r="AH185" s="60">
        <v>352</v>
      </c>
      <c r="AI185" s="60">
        <v>78</v>
      </c>
      <c r="AJ185" s="60">
        <v>1</v>
      </c>
      <c r="AK185" s="60">
        <v>848</v>
      </c>
      <c r="AL185" s="60">
        <v>60</v>
      </c>
      <c r="AM185" s="60">
        <v>173</v>
      </c>
      <c r="AN185" s="60">
        <v>16</v>
      </c>
      <c r="AO185" s="60">
        <v>0</v>
      </c>
      <c r="AP185" s="60">
        <v>1</v>
      </c>
      <c r="AQ185" s="60">
        <v>12</v>
      </c>
      <c r="AR185" s="60">
        <v>0</v>
      </c>
      <c r="AS185" s="60">
        <v>6</v>
      </c>
      <c r="AT185" s="60">
        <v>0</v>
      </c>
      <c r="AU185" s="60">
        <v>2</v>
      </c>
      <c r="AV185" s="60">
        <v>6</v>
      </c>
      <c r="AW185" s="60">
        <v>3</v>
      </c>
      <c r="AX185" s="60">
        <v>0</v>
      </c>
      <c r="AY185" s="60">
        <v>86</v>
      </c>
      <c r="AZ185" s="60">
        <v>25</v>
      </c>
      <c r="BA185" s="60">
        <v>0</v>
      </c>
      <c r="BB185" s="60">
        <v>40</v>
      </c>
      <c r="BC185" s="60">
        <v>0</v>
      </c>
      <c r="BD185" s="60">
        <v>5</v>
      </c>
      <c r="BE185" s="60">
        <v>0</v>
      </c>
      <c r="BF185" s="60">
        <v>13</v>
      </c>
      <c r="BG185" s="60">
        <v>0</v>
      </c>
      <c r="BH185" s="60">
        <v>0</v>
      </c>
      <c r="BI185" s="60">
        <v>0</v>
      </c>
      <c r="BJ185" s="60">
        <v>2</v>
      </c>
      <c r="BK185" s="60">
        <v>0</v>
      </c>
      <c r="BL185" s="60">
        <v>0</v>
      </c>
      <c r="BM185" s="60">
        <v>0</v>
      </c>
      <c r="BN185" s="60">
        <v>1</v>
      </c>
      <c r="BO185" s="60">
        <v>16</v>
      </c>
      <c r="BP185" s="60">
        <v>6</v>
      </c>
      <c r="BQ185" s="60">
        <v>5</v>
      </c>
      <c r="BR185" s="60">
        <v>0</v>
      </c>
      <c r="BS185" s="60">
        <v>0</v>
      </c>
      <c r="BT185" s="60">
        <v>5</v>
      </c>
      <c r="BU185" s="60">
        <v>0</v>
      </c>
      <c r="BV185" s="60">
        <v>0</v>
      </c>
      <c r="BW185" s="60">
        <v>0</v>
      </c>
    </row>
    <row r="186" spans="1:75" x14ac:dyDescent="0.25">
      <c r="A186" s="53" t="str">
        <f t="shared" si="2"/>
        <v xml:space="preserve">OCHILTREE </v>
      </c>
      <c r="B186" s="53" t="str" cm="1">
        <f t="array" ref="B186:C186">_xlfn.TEXTSPLIT(D186,"County")</f>
        <v xml:space="preserve">Ochiltree </v>
      </c>
      <c r="C186" s="53" t="str">
        <v>, Texas</v>
      </c>
      <c r="D186" s="54" t="s">
        <v>2619</v>
      </c>
      <c r="E186" s="55">
        <v>10015</v>
      </c>
      <c r="F186" s="55">
        <v>8254</v>
      </c>
      <c r="G186" s="55">
        <v>5618</v>
      </c>
      <c r="H186" s="60">
        <v>22</v>
      </c>
      <c r="I186" s="60">
        <v>146</v>
      </c>
      <c r="J186" s="60">
        <v>32</v>
      </c>
      <c r="K186" s="60">
        <v>2</v>
      </c>
      <c r="L186" s="55">
        <v>2434</v>
      </c>
      <c r="M186" s="55">
        <v>1761</v>
      </c>
      <c r="N186" s="55">
        <v>1713</v>
      </c>
      <c r="O186" s="60">
        <v>23</v>
      </c>
      <c r="P186" s="60">
        <v>141</v>
      </c>
      <c r="Q186" s="60">
        <v>1</v>
      </c>
      <c r="R186" s="60">
        <v>0</v>
      </c>
      <c r="S186" s="55">
        <v>1508</v>
      </c>
      <c r="T186" s="60">
        <v>1</v>
      </c>
      <c r="U186" s="60">
        <v>0</v>
      </c>
      <c r="V186" s="60">
        <v>0</v>
      </c>
      <c r="W186" s="60">
        <v>5</v>
      </c>
      <c r="X186" s="60">
        <v>0</v>
      </c>
      <c r="Y186" s="60">
        <v>0</v>
      </c>
      <c r="Z186" s="60">
        <v>19</v>
      </c>
      <c r="AA186" s="60">
        <v>6</v>
      </c>
      <c r="AB186" s="60">
        <v>8</v>
      </c>
      <c r="AC186" s="60">
        <v>1</v>
      </c>
      <c r="AD186" s="60">
        <v>39</v>
      </c>
      <c r="AE186" s="60">
        <v>0</v>
      </c>
      <c r="AF186" s="60">
        <v>1</v>
      </c>
      <c r="AG186" s="60">
        <v>0</v>
      </c>
      <c r="AH186" s="60">
        <v>0</v>
      </c>
      <c r="AI186" s="60">
        <v>0</v>
      </c>
      <c r="AJ186" s="60">
        <v>0</v>
      </c>
      <c r="AK186" s="60">
        <v>29</v>
      </c>
      <c r="AL186" s="60">
        <v>0</v>
      </c>
      <c r="AM186" s="60">
        <v>3</v>
      </c>
      <c r="AN186" s="60">
        <v>1</v>
      </c>
      <c r="AO186" s="60">
        <v>0</v>
      </c>
      <c r="AP186" s="60">
        <v>0</v>
      </c>
      <c r="AQ186" s="60">
        <v>5</v>
      </c>
      <c r="AR186" s="60">
        <v>0</v>
      </c>
      <c r="AS186" s="60">
        <v>0</v>
      </c>
      <c r="AT186" s="60">
        <v>0</v>
      </c>
      <c r="AU186" s="60">
        <v>0</v>
      </c>
      <c r="AV186" s="60">
        <v>0</v>
      </c>
      <c r="AW186" s="60">
        <v>0</v>
      </c>
      <c r="AX186" s="60">
        <v>0</v>
      </c>
      <c r="AY186" s="60">
        <v>7</v>
      </c>
      <c r="AZ186" s="60">
        <v>0</v>
      </c>
      <c r="BA186" s="60">
        <v>2</v>
      </c>
      <c r="BB186" s="60">
        <v>0</v>
      </c>
      <c r="BC186" s="60">
        <v>1</v>
      </c>
      <c r="BD186" s="60">
        <v>4</v>
      </c>
      <c r="BE186" s="60">
        <v>0</v>
      </c>
      <c r="BF186" s="60">
        <v>0</v>
      </c>
      <c r="BG186" s="60">
        <v>0</v>
      </c>
      <c r="BH186" s="60">
        <v>0</v>
      </c>
      <c r="BI186" s="60">
        <v>0</v>
      </c>
      <c r="BJ186" s="60">
        <v>0</v>
      </c>
      <c r="BK186" s="60">
        <v>0</v>
      </c>
      <c r="BL186" s="60">
        <v>0</v>
      </c>
      <c r="BM186" s="60">
        <v>0</v>
      </c>
      <c r="BN186" s="60">
        <v>0</v>
      </c>
      <c r="BO186" s="60">
        <v>2</v>
      </c>
      <c r="BP186" s="60">
        <v>1</v>
      </c>
      <c r="BQ186" s="60">
        <v>0</v>
      </c>
      <c r="BR186" s="60">
        <v>0</v>
      </c>
      <c r="BS186" s="60">
        <v>0</v>
      </c>
      <c r="BT186" s="60">
        <v>0</v>
      </c>
      <c r="BU186" s="60">
        <v>1</v>
      </c>
      <c r="BV186" s="60">
        <v>0</v>
      </c>
      <c r="BW186" s="60">
        <v>0</v>
      </c>
    </row>
    <row r="187" spans="1:75" x14ac:dyDescent="0.25">
      <c r="A187" s="53" t="str">
        <f t="shared" si="2"/>
        <v xml:space="preserve">OLDHAM </v>
      </c>
      <c r="B187" s="53" t="str" cm="1">
        <f t="array" ref="B187:C187">_xlfn.TEXTSPLIT(D187,"County")</f>
        <v xml:space="preserve">Oldham </v>
      </c>
      <c r="C187" s="53" t="str">
        <v>, Texas</v>
      </c>
      <c r="D187" s="54" t="s">
        <v>2620</v>
      </c>
      <c r="E187" s="55">
        <v>1758</v>
      </c>
      <c r="F187" s="55">
        <v>1598</v>
      </c>
      <c r="G187" s="55">
        <v>1424</v>
      </c>
      <c r="H187" s="60">
        <v>35</v>
      </c>
      <c r="I187" s="60">
        <v>10</v>
      </c>
      <c r="J187" s="60">
        <v>11</v>
      </c>
      <c r="K187" s="60">
        <v>0</v>
      </c>
      <c r="L187" s="60">
        <v>118</v>
      </c>
      <c r="M187" s="60">
        <v>160</v>
      </c>
      <c r="N187" s="60">
        <v>126</v>
      </c>
      <c r="O187" s="60">
        <v>10</v>
      </c>
      <c r="P187" s="60">
        <v>22</v>
      </c>
      <c r="Q187" s="60">
        <v>0</v>
      </c>
      <c r="R187" s="60">
        <v>0</v>
      </c>
      <c r="S187" s="60">
        <v>70</v>
      </c>
      <c r="T187" s="60">
        <v>3</v>
      </c>
      <c r="U187" s="60">
        <v>5</v>
      </c>
      <c r="V187" s="60">
        <v>1</v>
      </c>
      <c r="W187" s="60">
        <v>5</v>
      </c>
      <c r="X187" s="60">
        <v>0</v>
      </c>
      <c r="Y187" s="60">
        <v>3</v>
      </c>
      <c r="Z187" s="60">
        <v>1</v>
      </c>
      <c r="AA187" s="60">
        <v>2</v>
      </c>
      <c r="AB187" s="60">
        <v>0</v>
      </c>
      <c r="AC187" s="60">
        <v>4</v>
      </c>
      <c r="AD187" s="60">
        <v>24</v>
      </c>
      <c r="AE187" s="60">
        <v>4</v>
      </c>
      <c r="AF187" s="60">
        <v>2</v>
      </c>
      <c r="AG187" s="60">
        <v>0</v>
      </c>
      <c r="AH187" s="60">
        <v>2</v>
      </c>
      <c r="AI187" s="60">
        <v>3</v>
      </c>
      <c r="AJ187" s="60">
        <v>3</v>
      </c>
      <c r="AK187" s="60">
        <v>4</v>
      </c>
      <c r="AL187" s="60">
        <v>0</v>
      </c>
      <c r="AM187" s="60">
        <v>3</v>
      </c>
      <c r="AN187" s="60">
        <v>2</v>
      </c>
      <c r="AO187" s="60">
        <v>0</v>
      </c>
      <c r="AP187" s="60">
        <v>0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1</v>
      </c>
      <c r="AX187" s="60">
        <v>0</v>
      </c>
      <c r="AY187" s="60">
        <v>7</v>
      </c>
      <c r="AZ187" s="60">
        <v>1</v>
      </c>
      <c r="BA187" s="60">
        <v>0</v>
      </c>
      <c r="BB187" s="60">
        <v>5</v>
      </c>
      <c r="BC187" s="60">
        <v>0</v>
      </c>
      <c r="BD187" s="60">
        <v>1</v>
      </c>
      <c r="BE187" s="60">
        <v>0</v>
      </c>
      <c r="BF187" s="60">
        <v>0</v>
      </c>
      <c r="BG187" s="60">
        <v>0</v>
      </c>
      <c r="BH187" s="60">
        <v>0</v>
      </c>
      <c r="BI187" s="60">
        <v>0</v>
      </c>
      <c r="BJ187" s="60">
        <v>0</v>
      </c>
      <c r="BK187" s="60">
        <v>0</v>
      </c>
      <c r="BL187" s="60">
        <v>0</v>
      </c>
      <c r="BM187" s="60">
        <v>0</v>
      </c>
      <c r="BN187" s="60">
        <v>0</v>
      </c>
      <c r="BO187" s="60">
        <v>3</v>
      </c>
      <c r="BP187" s="60">
        <v>0</v>
      </c>
      <c r="BQ187" s="60">
        <v>0</v>
      </c>
      <c r="BR187" s="60">
        <v>0</v>
      </c>
      <c r="BS187" s="60">
        <v>3</v>
      </c>
      <c r="BT187" s="60">
        <v>0</v>
      </c>
      <c r="BU187" s="60">
        <v>0</v>
      </c>
      <c r="BV187" s="60">
        <v>0</v>
      </c>
      <c r="BW187" s="60">
        <v>0</v>
      </c>
    </row>
    <row r="188" spans="1:75" x14ac:dyDescent="0.25">
      <c r="A188" s="53" t="str">
        <f t="shared" si="2"/>
        <v xml:space="preserve">ORANGE </v>
      </c>
      <c r="B188" s="53" t="str" cm="1">
        <f t="array" ref="B188:C188">_xlfn.TEXTSPLIT(D188,"County")</f>
        <v xml:space="preserve">Orange </v>
      </c>
      <c r="C188" s="53" t="str">
        <v>, Texas</v>
      </c>
      <c r="D188" s="54" t="s">
        <v>2621</v>
      </c>
      <c r="E188" s="55">
        <v>84808</v>
      </c>
      <c r="F188" s="55">
        <v>79407</v>
      </c>
      <c r="G188" s="55">
        <v>66942</v>
      </c>
      <c r="H188" s="55">
        <v>8081</v>
      </c>
      <c r="I188" s="60">
        <v>459</v>
      </c>
      <c r="J188" s="55">
        <v>1113</v>
      </c>
      <c r="K188" s="60">
        <v>19</v>
      </c>
      <c r="L188" s="55">
        <v>2793</v>
      </c>
      <c r="M188" s="55">
        <v>5401</v>
      </c>
      <c r="N188" s="55">
        <v>5201</v>
      </c>
      <c r="O188" s="60">
        <v>639</v>
      </c>
      <c r="P188" s="55">
        <v>1443</v>
      </c>
      <c r="Q188" s="60">
        <v>266</v>
      </c>
      <c r="R188" s="60">
        <v>17</v>
      </c>
      <c r="S188" s="55">
        <v>2642</v>
      </c>
      <c r="T188" s="60">
        <v>31</v>
      </c>
      <c r="U188" s="60">
        <v>4</v>
      </c>
      <c r="V188" s="60">
        <v>6</v>
      </c>
      <c r="W188" s="60">
        <v>89</v>
      </c>
      <c r="X188" s="60">
        <v>4</v>
      </c>
      <c r="Y188" s="60">
        <v>1</v>
      </c>
      <c r="Z188" s="60">
        <v>33</v>
      </c>
      <c r="AA188" s="60">
        <v>5</v>
      </c>
      <c r="AB188" s="60">
        <v>17</v>
      </c>
      <c r="AC188" s="60">
        <v>4</v>
      </c>
      <c r="AD188" s="60">
        <v>186</v>
      </c>
      <c r="AE188" s="60">
        <v>31</v>
      </c>
      <c r="AF188" s="60">
        <v>11</v>
      </c>
      <c r="AG188" s="60">
        <v>3</v>
      </c>
      <c r="AH188" s="60">
        <v>16</v>
      </c>
      <c r="AI188" s="60">
        <v>8</v>
      </c>
      <c r="AJ188" s="60">
        <v>10</v>
      </c>
      <c r="AK188" s="60">
        <v>81</v>
      </c>
      <c r="AL188" s="60">
        <v>3</v>
      </c>
      <c r="AM188" s="60">
        <v>1</v>
      </c>
      <c r="AN188" s="60">
        <v>1</v>
      </c>
      <c r="AO188" s="60">
        <v>8</v>
      </c>
      <c r="AP188" s="60">
        <v>3</v>
      </c>
      <c r="AQ188" s="60">
        <v>6</v>
      </c>
      <c r="AR188" s="60">
        <v>0</v>
      </c>
      <c r="AS188" s="60">
        <v>1</v>
      </c>
      <c r="AT188" s="60">
        <v>2</v>
      </c>
      <c r="AU188" s="60">
        <v>0</v>
      </c>
      <c r="AV188" s="60">
        <v>0</v>
      </c>
      <c r="AW188" s="60">
        <v>0</v>
      </c>
      <c r="AX188" s="60">
        <v>1</v>
      </c>
      <c r="AY188" s="60">
        <v>14</v>
      </c>
      <c r="AZ188" s="60">
        <v>5</v>
      </c>
      <c r="BA188" s="60">
        <v>0</v>
      </c>
      <c r="BB188" s="60">
        <v>5</v>
      </c>
      <c r="BC188" s="60">
        <v>0</v>
      </c>
      <c r="BD188" s="60">
        <v>0</v>
      </c>
      <c r="BE188" s="60">
        <v>0</v>
      </c>
      <c r="BF188" s="60">
        <v>2</v>
      </c>
      <c r="BG188" s="60">
        <v>2</v>
      </c>
      <c r="BH188" s="60">
        <v>0</v>
      </c>
      <c r="BI188" s="60">
        <v>0</v>
      </c>
      <c r="BJ188" s="60">
        <v>0</v>
      </c>
      <c r="BK188" s="60">
        <v>0</v>
      </c>
      <c r="BL188" s="60">
        <v>0</v>
      </c>
      <c r="BM188" s="60">
        <v>0</v>
      </c>
      <c r="BN188" s="60">
        <v>0</v>
      </c>
      <c r="BO188" s="60">
        <v>0</v>
      </c>
      <c r="BP188" s="60">
        <v>0</v>
      </c>
      <c r="BQ188" s="60">
        <v>0</v>
      </c>
      <c r="BR188" s="60">
        <v>0</v>
      </c>
      <c r="BS188" s="60">
        <v>0</v>
      </c>
      <c r="BT188" s="60">
        <v>0</v>
      </c>
      <c r="BU188" s="60">
        <v>0</v>
      </c>
      <c r="BV188" s="60">
        <v>0</v>
      </c>
      <c r="BW188" s="60">
        <v>0</v>
      </c>
    </row>
    <row r="189" spans="1:75" x14ac:dyDescent="0.25">
      <c r="A189" s="53" t="str">
        <f t="shared" si="2"/>
        <v xml:space="preserve">PALO PINTO </v>
      </c>
      <c r="B189" s="53" t="str" cm="1">
        <f t="array" ref="B189:C189">_xlfn.TEXTSPLIT(D189,"County")</f>
        <v xml:space="preserve">Palo Pinto </v>
      </c>
      <c r="C189" s="53" t="str">
        <v>, Texas</v>
      </c>
      <c r="D189" s="54" t="s">
        <v>2622</v>
      </c>
      <c r="E189" s="55">
        <v>28409</v>
      </c>
      <c r="F189" s="55">
        <v>25842</v>
      </c>
      <c r="G189" s="55">
        <v>22603</v>
      </c>
      <c r="H189" s="60">
        <v>582</v>
      </c>
      <c r="I189" s="60">
        <v>269</v>
      </c>
      <c r="J189" s="60">
        <v>214</v>
      </c>
      <c r="K189" s="60">
        <v>13</v>
      </c>
      <c r="L189" s="55">
        <v>2161</v>
      </c>
      <c r="M189" s="55">
        <v>2567</v>
      </c>
      <c r="N189" s="55">
        <v>2459</v>
      </c>
      <c r="O189" s="60">
        <v>191</v>
      </c>
      <c r="P189" s="60">
        <v>596</v>
      </c>
      <c r="Q189" s="60">
        <v>88</v>
      </c>
      <c r="R189" s="60">
        <v>15</v>
      </c>
      <c r="S189" s="55">
        <v>1523</v>
      </c>
      <c r="T189" s="60">
        <v>5</v>
      </c>
      <c r="U189" s="60">
        <v>2</v>
      </c>
      <c r="V189" s="60">
        <v>0</v>
      </c>
      <c r="W189" s="60">
        <v>10</v>
      </c>
      <c r="X189" s="60">
        <v>0</v>
      </c>
      <c r="Y189" s="60">
        <v>0</v>
      </c>
      <c r="Z189" s="60">
        <v>16</v>
      </c>
      <c r="AA189" s="60">
        <v>7</v>
      </c>
      <c r="AB189" s="60">
        <v>4</v>
      </c>
      <c r="AC189" s="60">
        <v>2</v>
      </c>
      <c r="AD189" s="60">
        <v>86</v>
      </c>
      <c r="AE189" s="60">
        <v>28</v>
      </c>
      <c r="AF189" s="60">
        <v>0</v>
      </c>
      <c r="AG189" s="60">
        <v>0</v>
      </c>
      <c r="AH189" s="60">
        <v>19</v>
      </c>
      <c r="AI189" s="60">
        <v>0</v>
      </c>
      <c r="AJ189" s="60">
        <v>0</v>
      </c>
      <c r="AK189" s="60">
        <v>21</v>
      </c>
      <c r="AL189" s="60">
        <v>3</v>
      </c>
      <c r="AM189" s="60">
        <v>2</v>
      </c>
      <c r="AN189" s="60">
        <v>4</v>
      </c>
      <c r="AO189" s="60">
        <v>0</v>
      </c>
      <c r="AP189" s="60">
        <v>0</v>
      </c>
      <c r="AQ189" s="60">
        <v>2</v>
      </c>
      <c r="AR189" s="60">
        <v>0</v>
      </c>
      <c r="AS189" s="60">
        <v>0</v>
      </c>
      <c r="AT189" s="60">
        <v>1</v>
      </c>
      <c r="AU189" s="60">
        <v>1</v>
      </c>
      <c r="AV189" s="60">
        <v>0</v>
      </c>
      <c r="AW189" s="60">
        <v>0</v>
      </c>
      <c r="AX189" s="60">
        <v>5</v>
      </c>
      <c r="AY189" s="60">
        <v>22</v>
      </c>
      <c r="AZ189" s="60">
        <v>9</v>
      </c>
      <c r="BA189" s="60">
        <v>0</v>
      </c>
      <c r="BB189" s="60">
        <v>0</v>
      </c>
      <c r="BC189" s="60">
        <v>0</v>
      </c>
      <c r="BD189" s="60">
        <v>3</v>
      </c>
      <c r="BE189" s="60">
        <v>3</v>
      </c>
      <c r="BF189" s="60">
        <v>0</v>
      </c>
      <c r="BG189" s="60">
        <v>1</v>
      </c>
      <c r="BH189" s="60">
        <v>0</v>
      </c>
      <c r="BI189" s="60">
        <v>4</v>
      </c>
      <c r="BJ189" s="60">
        <v>2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0</v>
      </c>
      <c r="BR189" s="60">
        <v>0</v>
      </c>
      <c r="BS189" s="60">
        <v>0</v>
      </c>
      <c r="BT189" s="60">
        <v>0</v>
      </c>
      <c r="BU189" s="60">
        <v>0</v>
      </c>
      <c r="BV189" s="60">
        <v>0</v>
      </c>
      <c r="BW189" s="60">
        <v>0</v>
      </c>
    </row>
    <row r="190" spans="1:75" x14ac:dyDescent="0.25">
      <c r="A190" s="53" t="str">
        <f t="shared" si="2"/>
        <v xml:space="preserve">PANOLA </v>
      </c>
      <c r="B190" s="53" t="str" cm="1">
        <f t="array" ref="B190:C190">_xlfn.TEXTSPLIT(D190,"County")</f>
        <v xml:space="preserve">Panola </v>
      </c>
      <c r="C190" s="53" t="str">
        <v>, Texas</v>
      </c>
      <c r="D190" s="54" t="s">
        <v>2623</v>
      </c>
      <c r="E190" s="55">
        <v>22491</v>
      </c>
      <c r="F190" s="55">
        <v>21057</v>
      </c>
      <c r="G190" s="55">
        <v>16637</v>
      </c>
      <c r="H190" s="55">
        <v>3263</v>
      </c>
      <c r="I190" s="60">
        <v>172</v>
      </c>
      <c r="J190" s="60">
        <v>105</v>
      </c>
      <c r="K190" s="60">
        <v>11</v>
      </c>
      <c r="L190" s="60">
        <v>869</v>
      </c>
      <c r="M190" s="55">
        <v>1434</v>
      </c>
      <c r="N190" s="55">
        <v>1364</v>
      </c>
      <c r="O190" s="60">
        <v>167</v>
      </c>
      <c r="P190" s="60">
        <v>374</v>
      </c>
      <c r="Q190" s="60">
        <v>39</v>
      </c>
      <c r="R190" s="60">
        <v>11</v>
      </c>
      <c r="S190" s="60">
        <v>726</v>
      </c>
      <c r="T190" s="60">
        <v>13</v>
      </c>
      <c r="U190" s="60">
        <v>7</v>
      </c>
      <c r="V190" s="60">
        <v>0</v>
      </c>
      <c r="W190" s="60">
        <v>17</v>
      </c>
      <c r="X190" s="60">
        <v>7</v>
      </c>
      <c r="Y190" s="60">
        <v>0</v>
      </c>
      <c r="Z190" s="60">
        <v>0</v>
      </c>
      <c r="AA190" s="60">
        <v>1</v>
      </c>
      <c r="AB190" s="60">
        <v>2</v>
      </c>
      <c r="AC190" s="60">
        <v>0</v>
      </c>
      <c r="AD190" s="60">
        <v>53</v>
      </c>
      <c r="AE190" s="60">
        <v>9</v>
      </c>
      <c r="AF190" s="60">
        <v>0</v>
      </c>
      <c r="AG190" s="60">
        <v>3</v>
      </c>
      <c r="AH190" s="60">
        <v>13</v>
      </c>
      <c r="AI190" s="60">
        <v>1</v>
      </c>
      <c r="AJ190" s="60">
        <v>0</v>
      </c>
      <c r="AK190" s="60">
        <v>18</v>
      </c>
      <c r="AL190" s="60">
        <v>0</v>
      </c>
      <c r="AM190" s="60">
        <v>9</v>
      </c>
      <c r="AN190" s="60">
        <v>0</v>
      </c>
      <c r="AO190" s="60">
        <v>0</v>
      </c>
      <c r="AP190" s="60">
        <v>0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60">
        <v>0</v>
      </c>
      <c r="AY190" s="60">
        <v>16</v>
      </c>
      <c r="AZ190" s="60">
        <v>0</v>
      </c>
      <c r="BA190" s="60">
        <v>0</v>
      </c>
      <c r="BB190" s="60">
        <v>5</v>
      </c>
      <c r="BC190" s="60">
        <v>6</v>
      </c>
      <c r="BD190" s="60">
        <v>0</v>
      </c>
      <c r="BE190" s="60">
        <v>5</v>
      </c>
      <c r="BF190" s="60">
        <v>0</v>
      </c>
      <c r="BG190" s="60">
        <v>0</v>
      </c>
      <c r="BH190" s="60">
        <v>0</v>
      </c>
      <c r="BI190" s="60">
        <v>0</v>
      </c>
      <c r="BJ190" s="60">
        <v>0</v>
      </c>
      <c r="BK190" s="60">
        <v>0</v>
      </c>
      <c r="BL190" s="60">
        <v>0</v>
      </c>
      <c r="BM190" s="60">
        <v>0</v>
      </c>
      <c r="BN190" s="60">
        <v>0</v>
      </c>
      <c r="BO190" s="60">
        <v>1</v>
      </c>
      <c r="BP190" s="60">
        <v>0</v>
      </c>
      <c r="BQ190" s="60">
        <v>0</v>
      </c>
      <c r="BR190" s="60">
        <v>0</v>
      </c>
      <c r="BS190" s="60">
        <v>0</v>
      </c>
      <c r="BT190" s="60">
        <v>0</v>
      </c>
      <c r="BU190" s="60">
        <v>1</v>
      </c>
      <c r="BV190" s="60">
        <v>0</v>
      </c>
      <c r="BW190" s="60">
        <v>0</v>
      </c>
    </row>
    <row r="191" spans="1:75" x14ac:dyDescent="0.25">
      <c r="A191" s="53" t="str">
        <f t="shared" si="2"/>
        <v xml:space="preserve">PARKER </v>
      </c>
      <c r="B191" s="53" t="str" cm="1">
        <f t="array" ref="B191:C191">_xlfn.TEXTSPLIT(D191,"County")</f>
        <v xml:space="preserve">Parker </v>
      </c>
      <c r="C191" s="53" t="str">
        <v>, Texas</v>
      </c>
      <c r="D191" s="54" t="s">
        <v>2624</v>
      </c>
      <c r="E191" s="55">
        <v>148222</v>
      </c>
      <c r="F191" s="55">
        <v>133872</v>
      </c>
      <c r="G191" s="55">
        <v>122995</v>
      </c>
      <c r="H191" s="55">
        <v>1738</v>
      </c>
      <c r="I191" s="55">
        <v>1229</v>
      </c>
      <c r="J191" s="55">
        <v>1035</v>
      </c>
      <c r="K191" s="60">
        <v>116</v>
      </c>
      <c r="L191" s="55">
        <v>6759</v>
      </c>
      <c r="M191" s="55">
        <v>14350</v>
      </c>
      <c r="N191" s="55">
        <v>13773</v>
      </c>
      <c r="O191" s="60">
        <v>869</v>
      </c>
      <c r="P191" s="55">
        <v>3688</v>
      </c>
      <c r="Q191" s="60">
        <v>731</v>
      </c>
      <c r="R191" s="60">
        <v>88</v>
      </c>
      <c r="S191" s="55">
        <v>8166</v>
      </c>
      <c r="T191" s="60">
        <v>33</v>
      </c>
      <c r="U191" s="60">
        <v>24</v>
      </c>
      <c r="V191" s="60">
        <v>0</v>
      </c>
      <c r="W191" s="60">
        <v>65</v>
      </c>
      <c r="X191" s="60">
        <v>0</v>
      </c>
      <c r="Y191" s="60">
        <v>2</v>
      </c>
      <c r="Z191" s="60">
        <v>73</v>
      </c>
      <c r="AA191" s="60">
        <v>6</v>
      </c>
      <c r="AB191" s="60">
        <v>24</v>
      </c>
      <c r="AC191" s="60">
        <v>4</v>
      </c>
      <c r="AD191" s="60">
        <v>558</v>
      </c>
      <c r="AE191" s="60">
        <v>98</v>
      </c>
      <c r="AF191" s="60">
        <v>23</v>
      </c>
      <c r="AG191" s="60">
        <v>0</v>
      </c>
      <c r="AH191" s="60">
        <v>53</v>
      </c>
      <c r="AI191" s="60">
        <v>30</v>
      </c>
      <c r="AJ191" s="60">
        <v>11</v>
      </c>
      <c r="AK191" s="60">
        <v>218</v>
      </c>
      <c r="AL191" s="60">
        <v>52</v>
      </c>
      <c r="AM191" s="60">
        <v>46</v>
      </c>
      <c r="AN191" s="60">
        <v>7</v>
      </c>
      <c r="AO191" s="60">
        <v>0</v>
      </c>
      <c r="AP191" s="60">
        <v>4</v>
      </c>
      <c r="AQ191" s="60">
        <v>4</v>
      </c>
      <c r="AR191" s="60">
        <v>1</v>
      </c>
      <c r="AS191" s="60">
        <v>3</v>
      </c>
      <c r="AT191" s="60">
        <v>0</v>
      </c>
      <c r="AU191" s="60">
        <v>4</v>
      </c>
      <c r="AV191" s="60">
        <v>0</v>
      </c>
      <c r="AW191" s="60">
        <v>0</v>
      </c>
      <c r="AX191" s="60">
        <v>4</v>
      </c>
      <c r="AY191" s="60">
        <v>18</v>
      </c>
      <c r="AZ191" s="60">
        <v>1</v>
      </c>
      <c r="BA191" s="60">
        <v>0</v>
      </c>
      <c r="BB191" s="60">
        <v>12</v>
      </c>
      <c r="BC191" s="60">
        <v>0</v>
      </c>
      <c r="BD191" s="60">
        <v>0</v>
      </c>
      <c r="BE191" s="60">
        <v>0</v>
      </c>
      <c r="BF191" s="60">
        <v>4</v>
      </c>
      <c r="BG191" s="60">
        <v>0</v>
      </c>
      <c r="BH191" s="60">
        <v>0</v>
      </c>
      <c r="BI191" s="60">
        <v>1</v>
      </c>
      <c r="BJ191" s="60">
        <v>0</v>
      </c>
      <c r="BK191" s="60">
        <v>0</v>
      </c>
      <c r="BL191" s="60">
        <v>0</v>
      </c>
      <c r="BM191" s="60">
        <v>0</v>
      </c>
      <c r="BN191" s="60">
        <v>0</v>
      </c>
      <c r="BO191" s="60">
        <v>1</v>
      </c>
      <c r="BP191" s="60">
        <v>0</v>
      </c>
      <c r="BQ191" s="60">
        <v>0</v>
      </c>
      <c r="BR191" s="60">
        <v>0</v>
      </c>
      <c r="BS191" s="60">
        <v>0</v>
      </c>
      <c r="BT191" s="60">
        <v>0</v>
      </c>
      <c r="BU191" s="60">
        <v>1</v>
      </c>
      <c r="BV191" s="60">
        <v>0</v>
      </c>
      <c r="BW191" s="60">
        <v>0</v>
      </c>
    </row>
    <row r="192" spans="1:75" x14ac:dyDescent="0.25">
      <c r="A192" s="53" t="str">
        <f t="shared" si="2"/>
        <v xml:space="preserve">PARMER </v>
      </c>
      <c r="B192" s="53" t="str" cm="1">
        <f t="array" ref="B192:C192">_xlfn.TEXTSPLIT(D192,"County")</f>
        <v xml:space="preserve">Parmer </v>
      </c>
      <c r="C192" s="53" t="str">
        <v>, Texas</v>
      </c>
      <c r="D192" s="54" t="s">
        <v>2625</v>
      </c>
      <c r="E192" s="55">
        <v>9869</v>
      </c>
      <c r="F192" s="55">
        <v>8193</v>
      </c>
      <c r="G192" s="55">
        <v>5572</v>
      </c>
      <c r="H192" s="60">
        <v>75</v>
      </c>
      <c r="I192" s="60">
        <v>171</v>
      </c>
      <c r="J192" s="60">
        <v>18</v>
      </c>
      <c r="K192" s="60">
        <v>4</v>
      </c>
      <c r="L192" s="55">
        <v>2353</v>
      </c>
      <c r="M192" s="55">
        <v>1676</v>
      </c>
      <c r="N192" s="55">
        <v>1646</v>
      </c>
      <c r="O192" s="60">
        <v>16</v>
      </c>
      <c r="P192" s="60">
        <v>42</v>
      </c>
      <c r="Q192" s="60">
        <v>8</v>
      </c>
      <c r="R192" s="60">
        <v>0</v>
      </c>
      <c r="S192" s="55">
        <v>1529</v>
      </c>
      <c r="T192" s="60">
        <v>0</v>
      </c>
      <c r="U192" s="60">
        <v>0</v>
      </c>
      <c r="V192" s="60">
        <v>0</v>
      </c>
      <c r="W192" s="60">
        <v>21</v>
      </c>
      <c r="X192" s="60">
        <v>0</v>
      </c>
      <c r="Y192" s="60">
        <v>0</v>
      </c>
      <c r="Z192" s="60">
        <v>21</v>
      </c>
      <c r="AA192" s="60">
        <v>0</v>
      </c>
      <c r="AB192" s="60">
        <v>0</v>
      </c>
      <c r="AC192" s="60">
        <v>9</v>
      </c>
      <c r="AD192" s="60">
        <v>20</v>
      </c>
      <c r="AE192" s="60">
        <v>0</v>
      </c>
      <c r="AF192" s="60">
        <v>1</v>
      </c>
      <c r="AG192" s="60">
        <v>0</v>
      </c>
      <c r="AH192" s="60">
        <v>14</v>
      </c>
      <c r="AI192" s="60">
        <v>0</v>
      </c>
      <c r="AJ192" s="60">
        <v>0</v>
      </c>
      <c r="AK192" s="60">
        <v>2</v>
      </c>
      <c r="AL192" s="60">
        <v>0</v>
      </c>
      <c r="AM192" s="60">
        <v>0</v>
      </c>
      <c r="AN192" s="60">
        <v>0</v>
      </c>
      <c r="AO192" s="60">
        <v>0</v>
      </c>
      <c r="AP192" s="60">
        <v>0</v>
      </c>
      <c r="AQ192" s="60">
        <v>3</v>
      </c>
      <c r="AR192" s="60">
        <v>0</v>
      </c>
      <c r="AS192" s="60">
        <v>0</v>
      </c>
      <c r="AT192" s="60">
        <v>0</v>
      </c>
      <c r="AU192" s="60">
        <v>0</v>
      </c>
      <c r="AV192" s="60">
        <v>0</v>
      </c>
      <c r="AW192" s="60">
        <v>0</v>
      </c>
      <c r="AX192" s="60">
        <v>0</v>
      </c>
      <c r="AY192" s="60">
        <v>7</v>
      </c>
      <c r="AZ192" s="60">
        <v>1</v>
      </c>
      <c r="BA192" s="60">
        <v>0</v>
      </c>
      <c r="BB192" s="60">
        <v>0</v>
      </c>
      <c r="BC192" s="60">
        <v>0</v>
      </c>
      <c r="BD192" s="60">
        <v>2</v>
      </c>
      <c r="BE192" s="60">
        <v>1</v>
      </c>
      <c r="BF192" s="60">
        <v>3</v>
      </c>
      <c r="BG192" s="60">
        <v>0</v>
      </c>
      <c r="BH192" s="60">
        <v>0</v>
      </c>
      <c r="BI192" s="60">
        <v>0</v>
      </c>
      <c r="BJ192" s="60">
        <v>0</v>
      </c>
      <c r="BK192" s="60">
        <v>0</v>
      </c>
      <c r="BL192" s="60">
        <v>0</v>
      </c>
      <c r="BM192" s="60">
        <v>0</v>
      </c>
      <c r="BN192" s="60">
        <v>0</v>
      </c>
      <c r="BO192" s="60">
        <v>3</v>
      </c>
      <c r="BP192" s="60">
        <v>0</v>
      </c>
      <c r="BQ192" s="60">
        <v>0</v>
      </c>
      <c r="BR192" s="60">
        <v>0</v>
      </c>
      <c r="BS192" s="60">
        <v>0</v>
      </c>
      <c r="BT192" s="60">
        <v>0</v>
      </c>
      <c r="BU192" s="60">
        <v>3</v>
      </c>
      <c r="BV192" s="60">
        <v>0</v>
      </c>
      <c r="BW192" s="60">
        <v>0</v>
      </c>
    </row>
    <row r="193" spans="1:75" x14ac:dyDescent="0.25">
      <c r="A193" s="53" t="str">
        <f t="shared" si="2"/>
        <v xml:space="preserve">PECOS </v>
      </c>
      <c r="B193" s="53" t="str" cm="1">
        <f t="array" ref="B193:C193">_xlfn.TEXTSPLIT(D193,"County")</f>
        <v xml:space="preserve">Pecos </v>
      </c>
      <c r="C193" s="53" t="str">
        <v>, Texas</v>
      </c>
      <c r="D193" s="54" t="s">
        <v>2626</v>
      </c>
      <c r="E193" s="55">
        <v>15193</v>
      </c>
      <c r="F193" s="55">
        <v>11740</v>
      </c>
      <c r="G193" s="55">
        <v>6921</v>
      </c>
      <c r="H193" s="60">
        <v>558</v>
      </c>
      <c r="I193" s="60">
        <v>172</v>
      </c>
      <c r="J193" s="60">
        <v>148</v>
      </c>
      <c r="K193" s="60">
        <v>2</v>
      </c>
      <c r="L193" s="55">
        <v>3939</v>
      </c>
      <c r="M193" s="55">
        <v>3453</v>
      </c>
      <c r="N193" s="55">
        <v>3361</v>
      </c>
      <c r="O193" s="60">
        <v>32</v>
      </c>
      <c r="P193" s="60">
        <v>141</v>
      </c>
      <c r="Q193" s="60">
        <v>18</v>
      </c>
      <c r="R193" s="60">
        <v>10</v>
      </c>
      <c r="S193" s="55">
        <v>3125</v>
      </c>
      <c r="T193" s="60">
        <v>4</v>
      </c>
      <c r="U193" s="60">
        <v>0</v>
      </c>
      <c r="V193" s="60">
        <v>0</v>
      </c>
      <c r="W193" s="60">
        <v>11</v>
      </c>
      <c r="X193" s="60">
        <v>4</v>
      </c>
      <c r="Y193" s="60">
        <v>0</v>
      </c>
      <c r="Z193" s="60">
        <v>12</v>
      </c>
      <c r="AA193" s="60">
        <v>2</v>
      </c>
      <c r="AB193" s="60">
        <v>1</v>
      </c>
      <c r="AC193" s="60">
        <v>1</v>
      </c>
      <c r="AD193" s="60">
        <v>87</v>
      </c>
      <c r="AE193" s="60">
        <v>3</v>
      </c>
      <c r="AF193" s="60">
        <v>0</v>
      </c>
      <c r="AG193" s="60">
        <v>0</v>
      </c>
      <c r="AH193" s="60">
        <v>14</v>
      </c>
      <c r="AI193" s="60">
        <v>5</v>
      </c>
      <c r="AJ193" s="60">
        <v>0</v>
      </c>
      <c r="AK193" s="60">
        <v>57</v>
      </c>
      <c r="AL193" s="60">
        <v>0</v>
      </c>
      <c r="AM193" s="60">
        <v>0</v>
      </c>
      <c r="AN193" s="60">
        <v>4</v>
      </c>
      <c r="AO193" s="60">
        <v>0</v>
      </c>
      <c r="AP193" s="60">
        <v>0</v>
      </c>
      <c r="AQ193" s="60">
        <v>3</v>
      </c>
      <c r="AR193" s="60">
        <v>0</v>
      </c>
      <c r="AS193" s="60">
        <v>0</v>
      </c>
      <c r="AT193" s="60">
        <v>0</v>
      </c>
      <c r="AU193" s="60">
        <v>0</v>
      </c>
      <c r="AV193" s="60">
        <v>0</v>
      </c>
      <c r="AW193" s="60">
        <v>1</v>
      </c>
      <c r="AX193" s="60">
        <v>0</v>
      </c>
      <c r="AY193" s="60">
        <v>5</v>
      </c>
      <c r="AZ193" s="60">
        <v>5</v>
      </c>
      <c r="BA193" s="60">
        <v>0</v>
      </c>
      <c r="BB193" s="60">
        <v>0</v>
      </c>
      <c r="BC193" s="60">
        <v>0</v>
      </c>
      <c r="BD193" s="60">
        <v>0</v>
      </c>
      <c r="BE193" s="60">
        <v>0</v>
      </c>
      <c r="BF193" s="60">
        <v>0</v>
      </c>
      <c r="BG193" s="60">
        <v>0</v>
      </c>
      <c r="BH193" s="60">
        <v>0</v>
      </c>
      <c r="BI193" s="60">
        <v>0</v>
      </c>
      <c r="BJ193" s="60">
        <v>0</v>
      </c>
      <c r="BK193" s="60">
        <v>0</v>
      </c>
      <c r="BL193" s="60">
        <v>0</v>
      </c>
      <c r="BM193" s="60">
        <v>0</v>
      </c>
      <c r="BN193" s="60">
        <v>0</v>
      </c>
      <c r="BO193" s="60">
        <v>0</v>
      </c>
      <c r="BP193" s="60">
        <v>0</v>
      </c>
      <c r="BQ193" s="60">
        <v>0</v>
      </c>
      <c r="BR193" s="60">
        <v>0</v>
      </c>
      <c r="BS193" s="60">
        <v>0</v>
      </c>
      <c r="BT193" s="60">
        <v>0</v>
      </c>
      <c r="BU193" s="60">
        <v>0</v>
      </c>
      <c r="BV193" s="60">
        <v>0</v>
      </c>
      <c r="BW193" s="60">
        <v>0</v>
      </c>
    </row>
    <row r="194" spans="1:75" x14ac:dyDescent="0.25">
      <c r="A194" s="53" t="str">
        <f t="shared" si="2"/>
        <v xml:space="preserve">POLK </v>
      </c>
      <c r="B194" s="53" t="str" cm="1">
        <f t="array" ref="B194:C194">_xlfn.TEXTSPLIT(D194,"County")</f>
        <v xml:space="preserve">Polk </v>
      </c>
      <c r="C194" s="53" t="str">
        <v>, Texas</v>
      </c>
      <c r="D194" s="54" t="s">
        <v>2627</v>
      </c>
      <c r="E194" s="55">
        <v>50123</v>
      </c>
      <c r="F194" s="55">
        <v>46457</v>
      </c>
      <c r="G194" s="55">
        <v>36343</v>
      </c>
      <c r="H194" s="55">
        <v>4924</v>
      </c>
      <c r="I194" s="55">
        <v>1019</v>
      </c>
      <c r="J194" s="60">
        <v>340</v>
      </c>
      <c r="K194" s="60">
        <v>2</v>
      </c>
      <c r="L194" s="55">
        <v>3829</v>
      </c>
      <c r="M194" s="55">
        <v>3666</v>
      </c>
      <c r="N194" s="55">
        <v>3540</v>
      </c>
      <c r="O194" s="60">
        <v>352</v>
      </c>
      <c r="P194" s="60">
        <v>835</v>
      </c>
      <c r="Q194" s="60">
        <v>107</v>
      </c>
      <c r="R194" s="60">
        <v>23</v>
      </c>
      <c r="S194" s="55">
        <v>2092</v>
      </c>
      <c r="T194" s="60">
        <v>9</v>
      </c>
      <c r="U194" s="60">
        <v>5</v>
      </c>
      <c r="V194" s="60">
        <v>4</v>
      </c>
      <c r="W194" s="60">
        <v>56</v>
      </c>
      <c r="X194" s="60">
        <v>3</v>
      </c>
      <c r="Y194" s="60">
        <v>8</v>
      </c>
      <c r="Z194" s="60">
        <v>38</v>
      </c>
      <c r="AA194" s="60">
        <v>0</v>
      </c>
      <c r="AB194" s="60">
        <v>3</v>
      </c>
      <c r="AC194" s="60">
        <v>5</v>
      </c>
      <c r="AD194" s="60">
        <v>108</v>
      </c>
      <c r="AE194" s="60">
        <v>17</v>
      </c>
      <c r="AF194" s="60">
        <v>7</v>
      </c>
      <c r="AG194" s="60">
        <v>7</v>
      </c>
      <c r="AH194" s="60">
        <v>22</v>
      </c>
      <c r="AI194" s="60">
        <v>10</v>
      </c>
      <c r="AJ194" s="60">
        <v>5</v>
      </c>
      <c r="AK194" s="60">
        <v>24</v>
      </c>
      <c r="AL194" s="60">
        <v>0</v>
      </c>
      <c r="AM194" s="60">
        <v>4</v>
      </c>
      <c r="AN194" s="60">
        <v>8</v>
      </c>
      <c r="AO194" s="60">
        <v>0</v>
      </c>
      <c r="AP194" s="60">
        <v>1</v>
      </c>
      <c r="AQ194" s="60">
        <v>1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60">
        <v>2</v>
      </c>
      <c r="AY194" s="60">
        <v>13</v>
      </c>
      <c r="AZ194" s="60">
        <v>0</v>
      </c>
      <c r="BA194" s="60">
        <v>0</v>
      </c>
      <c r="BB194" s="60">
        <v>4</v>
      </c>
      <c r="BC194" s="60">
        <v>0</v>
      </c>
      <c r="BD194" s="60">
        <v>1</v>
      </c>
      <c r="BE194" s="60">
        <v>4</v>
      </c>
      <c r="BF194" s="60">
        <v>1</v>
      </c>
      <c r="BG194" s="60">
        <v>0</v>
      </c>
      <c r="BH194" s="60">
        <v>0</v>
      </c>
      <c r="BI194" s="60">
        <v>0</v>
      </c>
      <c r="BJ194" s="60">
        <v>0</v>
      </c>
      <c r="BK194" s="60">
        <v>2</v>
      </c>
      <c r="BL194" s="60">
        <v>1</v>
      </c>
      <c r="BM194" s="60">
        <v>0</v>
      </c>
      <c r="BN194" s="60">
        <v>0</v>
      </c>
      <c r="BO194" s="60">
        <v>3</v>
      </c>
      <c r="BP194" s="60">
        <v>0</v>
      </c>
      <c r="BQ194" s="60">
        <v>3</v>
      </c>
      <c r="BR194" s="60">
        <v>0</v>
      </c>
      <c r="BS194" s="60">
        <v>0</v>
      </c>
      <c r="BT194" s="60">
        <v>0</v>
      </c>
      <c r="BU194" s="60">
        <v>0</v>
      </c>
      <c r="BV194" s="60">
        <v>2</v>
      </c>
      <c r="BW194" s="60">
        <v>2</v>
      </c>
    </row>
    <row r="195" spans="1:75" x14ac:dyDescent="0.25">
      <c r="A195" s="53" t="str">
        <f t="shared" si="2"/>
        <v xml:space="preserve">POTTER </v>
      </c>
      <c r="B195" s="53" t="str" cm="1">
        <f t="array" ref="B195:C195">_xlfn.TEXTSPLIT(D195,"County")</f>
        <v xml:space="preserve">Potter </v>
      </c>
      <c r="C195" s="53" t="str">
        <v>, Texas</v>
      </c>
      <c r="D195" s="54" t="s">
        <v>2628</v>
      </c>
      <c r="E195" s="55">
        <v>118525</v>
      </c>
      <c r="F195" s="55">
        <v>98979</v>
      </c>
      <c r="G195" s="55">
        <v>61693</v>
      </c>
      <c r="H195" s="55">
        <v>12561</v>
      </c>
      <c r="I195" s="55">
        <v>1397</v>
      </c>
      <c r="J195" s="55">
        <v>6172</v>
      </c>
      <c r="K195" s="60">
        <v>41</v>
      </c>
      <c r="L195" s="55">
        <v>17115</v>
      </c>
      <c r="M195" s="55">
        <v>19546</v>
      </c>
      <c r="N195" s="55">
        <v>19018</v>
      </c>
      <c r="O195" s="55">
        <v>1214</v>
      </c>
      <c r="P195" s="55">
        <v>1884</v>
      </c>
      <c r="Q195" s="60">
        <v>323</v>
      </c>
      <c r="R195" s="60">
        <v>16</v>
      </c>
      <c r="S195" s="55">
        <v>14906</v>
      </c>
      <c r="T195" s="60">
        <v>120</v>
      </c>
      <c r="U195" s="60">
        <v>48</v>
      </c>
      <c r="V195" s="60">
        <v>5</v>
      </c>
      <c r="W195" s="60">
        <v>203</v>
      </c>
      <c r="X195" s="60">
        <v>11</v>
      </c>
      <c r="Y195" s="60">
        <v>4</v>
      </c>
      <c r="Z195" s="60">
        <v>183</v>
      </c>
      <c r="AA195" s="60">
        <v>34</v>
      </c>
      <c r="AB195" s="60">
        <v>64</v>
      </c>
      <c r="AC195" s="60">
        <v>3</v>
      </c>
      <c r="AD195" s="60">
        <v>489</v>
      </c>
      <c r="AE195" s="60">
        <v>120</v>
      </c>
      <c r="AF195" s="60">
        <v>9</v>
      </c>
      <c r="AG195" s="60">
        <v>1</v>
      </c>
      <c r="AH195" s="60">
        <v>115</v>
      </c>
      <c r="AI195" s="60">
        <v>28</v>
      </c>
      <c r="AJ195" s="60">
        <v>9</v>
      </c>
      <c r="AK195" s="60">
        <v>151</v>
      </c>
      <c r="AL195" s="60">
        <v>13</v>
      </c>
      <c r="AM195" s="60">
        <v>35</v>
      </c>
      <c r="AN195" s="60">
        <v>3</v>
      </c>
      <c r="AO195" s="60">
        <v>3</v>
      </c>
      <c r="AP195" s="60">
        <v>0</v>
      </c>
      <c r="AQ195" s="60">
        <v>2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60">
        <v>0</v>
      </c>
      <c r="AY195" s="60">
        <v>38</v>
      </c>
      <c r="AZ195" s="60">
        <v>6</v>
      </c>
      <c r="BA195" s="60">
        <v>3</v>
      </c>
      <c r="BB195" s="60">
        <v>19</v>
      </c>
      <c r="BC195" s="60">
        <v>2</v>
      </c>
      <c r="BD195" s="60">
        <v>0</v>
      </c>
      <c r="BE195" s="60">
        <v>0</v>
      </c>
      <c r="BF195" s="60">
        <v>0</v>
      </c>
      <c r="BG195" s="60">
        <v>2</v>
      </c>
      <c r="BH195" s="60">
        <v>0</v>
      </c>
      <c r="BI195" s="60">
        <v>0</v>
      </c>
      <c r="BJ195" s="60">
        <v>0</v>
      </c>
      <c r="BK195" s="60">
        <v>0</v>
      </c>
      <c r="BL195" s="60">
        <v>0</v>
      </c>
      <c r="BM195" s="60">
        <v>6</v>
      </c>
      <c r="BN195" s="60">
        <v>0</v>
      </c>
      <c r="BO195" s="60">
        <v>1</v>
      </c>
      <c r="BP195" s="60">
        <v>0</v>
      </c>
      <c r="BQ195" s="60">
        <v>1</v>
      </c>
      <c r="BR195" s="60">
        <v>0</v>
      </c>
      <c r="BS195" s="60">
        <v>0</v>
      </c>
      <c r="BT195" s="60">
        <v>0</v>
      </c>
      <c r="BU195" s="60">
        <v>0</v>
      </c>
      <c r="BV195" s="60">
        <v>0</v>
      </c>
      <c r="BW195" s="60">
        <v>0</v>
      </c>
    </row>
    <row r="196" spans="1:75" x14ac:dyDescent="0.25">
      <c r="A196" s="53" t="str">
        <f t="shared" si="2"/>
        <v xml:space="preserve">PRESIDIO </v>
      </c>
      <c r="B196" s="53" t="str" cm="1">
        <f t="array" ref="B196:C196">_xlfn.TEXTSPLIT(D196,"County")</f>
        <v xml:space="preserve">Presidio </v>
      </c>
      <c r="C196" s="53" t="str">
        <v>, Texas</v>
      </c>
      <c r="D196" s="54" t="s">
        <v>2629</v>
      </c>
      <c r="E196" s="55">
        <v>6131</v>
      </c>
      <c r="F196" s="55">
        <v>3683</v>
      </c>
      <c r="G196" s="55">
        <v>2331</v>
      </c>
      <c r="H196" s="60">
        <v>27</v>
      </c>
      <c r="I196" s="60">
        <v>48</v>
      </c>
      <c r="J196" s="60">
        <v>86</v>
      </c>
      <c r="K196" s="60">
        <v>0</v>
      </c>
      <c r="L196" s="55">
        <v>1191</v>
      </c>
      <c r="M196" s="55">
        <v>2448</v>
      </c>
      <c r="N196" s="55">
        <v>2411</v>
      </c>
      <c r="O196" s="60">
        <v>2</v>
      </c>
      <c r="P196" s="60">
        <v>40</v>
      </c>
      <c r="Q196" s="60">
        <v>0</v>
      </c>
      <c r="R196" s="60">
        <v>5</v>
      </c>
      <c r="S196" s="55">
        <v>2337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0</v>
      </c>
      <c r="Z196" s="60">
        <v>25</v>
      </c>
      <c r="AA196" s="60">
        <v>2</v>
      </c>
      <c r="AB196" s="60">
        <v>0</v>
      </c>
      <c r="AC196" s="60">
        <v>0</v>
      </c>
      <c r="AD196" s="60">
        <v>28</v>
      </c>
      <c r="AE196" s="60">
        <v>2</v>
      </c>
      <c r="AF196" s="60">
        <v>2</v>
      </c>
      <c r="AG196" s="60">
        <v>0</v>
      </c>
      <c r="AH196" s="60">
        <v>5</v>
      </c>
      <c r="AI196" s="60">
        <v>0</v>
      </c>
      <c r="AJ196" s="60">
        <v>0</v>
      </c>
      <c r="AK196" s="60">
        <v>11</v>
      </c>
      <c r="AL196" s="60">
        <v>0</v>
      </c>
      <c r="AM196" s="60">
        <v>1</v>
      </c>
      <c r="AN196" s="60">
        <v>4</v>
      </c>
      <c r="AO196" s="60">
        <v>2</v>
      </c>
      <c r="AP196" s="60">
        <v>0</v>
      </c>
      <c r="AQ196" s="60">
        <v>0</v>
      </c>
      <c r="AR196" s="60">
        <v>1</v>
      </c>
      <c r="AS196" s="60">
        <v>0</v>
      </c>
      <c r="AT196" s="60">
        <v>0</v>
      </c>
      <c r="AU196" s="60">
        <v>0</v>
      </c>
      <c r="AV196" s="60">
        <v>0</v>
      </c>
      <c r="AW196" s="60">
        <v>0</v>
      </c>
      <c r="AX196" s="60">
        <v>0</v>
      </c>
      <c r="AY196" s="60">
        <v>7</v>
      </c>
      <c r="AZ196" s="60">
        <v>5</v>
      </c>
      <c r="BA196" s="60">
        <v>0</v>
      </c>
      <c r="BB196" s="60">
        <v>0</v>
      </c>
      <c r="BC196" s="60">
        <v>0</v>
      </c>
      <c r="BD196" s="60">
        <v>0</v>
      </c>
      <c r="BE196" s="60">
        <v>0</v>
      </c>
      <c r="BF196" s="60">
        <v>0</v>
      </c>
      <c r="BG196" s="60">
        <v>0</v>
      </c>
      <c r="BH196" s="60">
        <v>0</v>
      </c>
      <c r="BI196" s="60">
        <v>2</v>
      </c>
      <c r="BJ196" s="60">
        <v>0</v>
      </c>
      <c r="BK196" s="60">
        <v>0</v>
      </c>
      <c r="BL196" s="60">
        <v>0</v>
      </c>
      <c r="BM196" s="60">
        <v>0</v>
      </c>
      <c r="BN196" s="60">
        <v>0</v>
      </c>
      <c r="BO196" s="60">
        <v>2</v>
      </c>
      <c r="BP196" s="60">
        <v>0</v>
      </c>
      <c r="BQ196" s="60">
        <v>0</v>
      </c>
      <c r="BR196" s="60">
        <v>1</v>
      </c>
      <c r="BS196" s="60">
        <v>0</v>
      </c>
      <c r="BT196" s="60">
        <v>1</v>
      </c>
      <c r="BU196" s="60">
        <v>0</v>
      </c>
      <c r="BV196" s="60">
        <v>0</v>
      </c>
      <c r="BW196" s="60">
        <v>0</v>
      </c>
    </row>
    <row r="197" spans="1:75" x14ac:dyDescent="0.25">
      <c r="A197" s="53" t="str">
        <f t="shared" si="2"/>
        <v xml:space="preserve">RAINS </v>
      </c>
      <c r="B197" s="53" t="str" cm="1">
        <f t="array" ref="B197:C197">_xlfn.TEXTSPLIT(D197,"County")</f>
        <v xml:space="preserve">Rains </v>
      </c>
      <c r="C197" s="53" t="str">
        <v>, Texas</v>
      </c>
      <c r="D197" s="54" t="s">
        <v>2630</v>
      </c>
      <c r="E197" s="55">
        <v>12164</v>
      </c>
      <c r="F197" s="55">
        <v>11346</v>
      </c>
      <c r="G197" s="55">
        <v>10394</v>
      </c>
      <c r="H197" s="60">
        <v>270</v>
      </c>
      <c r="I197" s="60">
        <v>112</v>
      </c>
      <c r="J197" s="60">
        <v>55</v>
      </c>
      <c r="K197" s="60">
        <v>3</v>
      </c>
      <c r="L197" s="60">
        <v>512</v>
      </c>
      <c r="M197" s="60">
        <v>818</v>
      </c>
      <c r="N197" s="60">
        <v>788</v>
      </c>
      <c r="O197" s="60">
        <v>70</v>
      </c>
      <c r="P197" s="60">
        <v>300</v>
      </c>
      <c r="Q197" s="60">
        <v>38</v>
      </c>
      <c r="R197" s="60">
        <v>0</v>
      </c>
      <c r="S197" s="60">
        <v>375</v>
      </c>
      <c r="T197" s="60">
        <v>5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25</v>
      </c>
      <c r="AE197" s="60">
        <v>2</v>
      </c>
      <c r="AF197" s="60">
        <v>0</v>
      </c>
      <c r="AG197" s="60">
        <v>1</v>
      </c>
      <c r="AH197" s="60">
        <v>0</v>
      </c>
      <c r="AI197" s="60">
        <v>0</v>
      </c>
      <c r="AJ197" s="60">
        <v>0</v>
      </c>
      <c r="AK197" s="60">
        <v>7</v>
      </c>
      <c r="AL197" s="60">
        <v>7</v>
      </c>
      <c r="AM197" s="60">
        <v>1</v>
      </c>
      <c r="AN197" s="60">
        <v>0</v>
      </c>
      <c r="AO197" s="60">
        <v>0</v>
      </c>
      <c r="AP197" s="60">
        <v>0</v>
      </c>
      <c r="AQ197" s="60">
        <v>1</v>
      </c>
      <c r="AR197" s="60">
        <v>2</v>
      </c>
      <c r="AS197" s="60">
        <v>0</v>
      </c>
      <c r="AT197" s="60">
        <v>4</v>
      </c>
      <c r="AU197" s="60">
        <v>0</v>
      </c>
      <c r="AV197" s="60">
        <v>0</v>
      </c>
      <c r="AW197" s="60">
        <v>0</v>
      </c>
      <c r="AX197" s="60">
        <v>0</v>
      </c>
      <c r="AY197" s="60">
        <v>5</v>
      </c>
      <c r="AZ197" s="60">
        <v>0</v>
      </c>
      <c r="BA197" s="60">
        <v>0</v>
      </c>
      <c r="BB197" s="60">
        <v>5</v>
      </c>
      <c r="BC197" s="60">
        <v>0</v>
      </c>
      <c r="BD197" s="60">
        <v>0</v>
      </c>
      <c r="BE197" s="60">
        <v>0</v>
      </c>
      <c r="BF197" s="60">
        <v>0</v>
      </c>
      <c r="BG197" s="60">
        <v>0</v>
      </c>
      <c r="BH197" s="60">
        <v>0</v>
      </c>
      <c r="BI197" s="60">
        <v>0</v>
      </c>
      <c r="BJ197" s="60">
        <v>0</v>
      </c>
      <c r="BK197" s="60">
        <v>0</v>
      </c>
      <c r="BL197" s="60">
        <v>0</v>
      </c>
      <c r="BM197" s="60">
        <v>0</v>
      </c>
      <c r="BN197" s="60">
        <v>0</v>
      </c>
      <c r="BO197" s="60">
        <v>0</v>
      </c>
      <c r="BP197" s="60">
        <v>0</v>
      </c>
      <c r="BQ197" s="60">
        <v>0</v>
      </c>
      <c r="BR197" s="60">
        <v>0</v>
      </c>
      <c r="BS197" s="60">
        <v>0</v>
      </c>
      <c r="BT197" s="60">
        <v>0</v>
      </c>
      <c r="BU197" s="60">
        <v>0</v>
      </c>
      <c r="BV197" s="60">
        <v>0</v>
      </c>
      <c r="BW197" s="60">
        <v>0</v>
      </c>
    </row>
    <row r="198" spans="1:75" x14ac:dyDescent="0.25">
      <c r="A198" s="53" t="str">
        <f t="shared" si="2"/>
        <v xml:space="preserve">RANDALL </v>
      </c>
      <c r="B198" s="53" t="str" cm="1">
        <f t="array" ref="B198:C198">_xlfn.TEXTSPLIT(D198,"County")</f>
        <v xml:space="preserve">Randall </v>
      </c>
      <c r="C198" s="53" t="str">
        <v>, Texas</v>
      </c>
      <c r="D198" s="54" t="s">
        <v>2631</v>
      </c>
      <c r="E198" s="55">
        <v>140753</v>
      </c>
      <c r="F198" s="55">
        <v>123378</v>
      </c>
      <c r="G198" s="55">
        <v>105870</v>
      </c>
      <c r="H198" s="55">
        <v>4992</v>
      </c>
      <c r="I198" s="55">
        <v>1263</v>
      </c>
      <c r="J198" s="55">
        <v>2737</v>
      </c>
      <c r="K198" s="60">
        <v>60</v>
      </c>
      <c r="L198" s="55">
        <v>8456</v>
      </c>
      <c r="M198" s="55">
        <v>17375</v>
      </c>
      <c r="N198" s="55">
        <v>16850</v>
      </c>
      <c r="O198" s="55">
        <v>1166</v>
      </c>
      <c r="P198" s="55">
        <v>2758</v>
      </c>
      <c r="Q198" s="60">
        <v>600</v>
      </c>
      <c r="R198" s="60">
        <v>55</v>
      </c>
      <c r="S198" s="55">
        <v>11885</v>
      </c>
      <c r="T198" s="60">
        <v>53</v>
      </c>
      <c r="U198" s="60">
        <v>26</v>
      </c>
      <c r="V198" s="60">
        <v>1</v>
      </c>
      <c r="W198" s="60">
        <v>122</v>
      </c>
      <c r="X198" s="60">
        <v>2</v>
      </c>
      <c r="Y198" s="60">
        <v>3</v>
      </c>
      <c r="Z198" s="60">
        <v>126</v>
      </c>
      <c r="AA198" s="60">
        <v>13</v>
      </c>
      <c r="AB198" s="60">
        <v>33</v>
      </c>
      <c r="AC198" s="60">
        <v>7</v>
      </c>
      <c r="AD198" s="60">
        <v>504</v>
      </c>
      <c r="AE198" s="60">
        <v>101</v>
      </c>
      <c r="AF198" s="60">
        <v>33</v>
      </c>
      <c r="AG198" s="60">
        <v>8</v>
      </c>
      <c r="AH198" s="60">
        <v>72</v>
      </c>
      <c r="AI198" s="60">
        <v>30</v>
      </c>
      <c r="AJ198" s="60">
        <v>0</v>
      </c>
      <c r="AK198" s="60">
        <v>188</v>
      </c>
      <c r="AL198" s="60">
        <v>21</v>
      </c>
      <c r="AM198" s="60">
        <v>51</v>
      </c>
      <c r="AN198" s="60">
        <v>0</v>
      </c>
      <c r="AO198" s="60">
        <v>0</v>
      </c>
      <c r="AP198" s="60">
        <v>0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60">
        <v>0</v>
      </c>
      <c r="AY198" s="60">
        <v>19</v>
      </c>
      <c r="AZ198" s="60">
        <v>2</v>
      </c>
      <c r="BA198" s="60">
        <v>2</v>
      </c>
      <c r="BB198" s="60">
        <v>12</v>
      </c>
      <c r="BC198" s="60">
        <v>0</v>
      </c>
      <c r="BD198" s="60">
        <v>0</v>
      </c>
      <c r="BE198" s="60">
        <v>0</v>
      </c>
      <c r="BF198" s="60">
        <v>0</v>
      </c>
      <c r="BG198" s="60">
        <v>0</v>
      </c>
      <c r="BH198" s="60">
        <v>3</v>
      </c>
      <c r="BI198" s="60">
        <v>0</v>
      </c>
      <c r="BJ198" s="60">
        <v>0</v>
      </c>
      <c r="BK198" s="60">
        <v>0</v>
      </c>
      <c r="BL198" s="60">
        <v>0</v>
      </c>
      <c r="BM198" s="60">
        <v>0</v>
      </c>
      <c r="BN198" s="60">
        <v>0</v>
      </c>
      <c r="BO198" s="60">
        <v>2</v>
      </c>
      <c r="BP198" s="60">
        <v>2</v>
      </c>
      <c r="BQ198" s="60">
        <v>0</v>
      </c>
      <c r="BR198" s="60">
        <v>0</v>
      </c>
      <c r="BS198" s="60">
        <v>0</v>
      </c>
      <c r="BT198" s="60">
        <v>0</v>
      </c>
      <c r="BU198" s="60">
        <v>0</v>
      </c>
      <c r="BV198" s="60">
        <v>0</v>
      </c>
      <c r="BW198" s="60">
        <v>0</v>
      </c>
    </row>
    <row r="199" spans="1:75" x14ac:dyDescent="0.25">
      <c r="A199" s="53" t="str">
        <f t="shared" si="2"/>
        <v xml:space="preserve">REAGAN </v>
      </c>
      <c r="B199" s="53" t="str" cm="1">
        <f t="array" ref="B199:C199">_xlfn.TEXTSPLIT(D199,"County")</f>
        <v xml:space="preserve">Reagan </v>
      </c>
      <c r="C199" s="53" t="str">
        <v>, Texas</v>
      </c>
      <c r="D199" s="54" t="s">
        <v>2632</v>
      </c>
      <c r="E199" s="55">
        <v>3385</v>
      </c>
      <c r="F199" s="55">
        <v>2594</v>
      </c>
      <c r="G199" s="55">
        <v>1736</v>
      </c>
      <c r="H199" s="60">
        <v>42</v>
      </c>
      <c r="I199" s="60">
        <v>32</v>
      </c>
      <c r="J199" s="60">
        <v>20</v>
      </c>
      <c r="K199" s="60">
        <v>1</v>
      </c>
      <c r="L199" s="60">
        <v>763</v>
      </c>
      <c r="M199" s="60">
        <v>791</v>
      </c>
      <c r="N199" s="60">
        <v>769</v>
      </c>
      <c r="O199" s="60">
        <v>19</v>
      </c>
      <c r="P199" s="60">
        <v>24</v>
      </c>
      <c r="Q199" s="60">
        <v>0</v>
      </c>
      <c r="R199" s="60">
        <v>0</v>
      </c>
      <c r="S199" s="60">
        <v>697</v>
      </c>
      <c r="T199" s="60">
        <v>1</v>
      </c>
      <c r="U199" s="60">
        <v>0</v>
      </c>
      <c r="V199" s="60">
        <v>0</v>
      </c>
      <c r="W199" s="60">
        <v>5</v>
      </c>
      <c r="X199" s="60">
        <v>1</v>
      </c>
      <c r="Y199" s="60">
        <v>0</v>
      </c>
      <c r="Z199" s="60">
        <v>13</v>
      </c>
      <c r="AA199" s="60">
        <v>4</v>
      </c>
      <c r="AB199" s="60">
        <v>3</v>
      </c>
      <c r="AC199" s="60">
        <v>2</v>
      </c>
      <c r="AD199" s="60">
        <v>12</v>
      </c>
      <c r="AE199" s="60">
        <v>0</v>
      </c>
      <c r="AF199" s="60">
        <v>2</v>
      </c>
      <c r="AG199" s="60">
        <v>2</v>
      </c>
      <c r="AH199" s="60">
        <v>0</v>
      </c>
      <c r="AI199" s="60">
        <v>0</v>
      </c>
      <c r="AJ199" s="60">
        <v>1</v>
      </c>
      <c r="AK199" s="60">
        <v>3</v>
      </c>
      <c r="AL199" s="60">
        <v>2</v>
      </c>
      <c r="AM199" s="60">
        <v>0</v>
      </c>
      <c r="AN199" s="60">
        <v>0</v>
      </c>
      <c r="AO199" s="60">
        <v>1</v>
      </c>
      <c r="AP199" s="60">
        <v>0</v>
      </c>
      <c r="AQ199" s="60">
        <v>0</v>
      </c>
      <c r="AR199" s="60">
        <v>0</v>
      </c>
      <c r="AS199" s="60">
        <v>1</v>
      </c>
      <c r="AT199" s="60">
        <v>0</v>
      </c>
      <c r="AU199" s="60">
        <v>0</v>
      </c>
      <c r="AV199" s="60">
        <v>0</v>
      </c>
      <c r="AW199" s="60">
        <v>0</v>
      </c>
      <c r="AX199" s="60">
        <v>0</v>
      </c>
      <c r="AY199" s="60">
        <v>9</v>
      </c>
      <c r="AZ199" s="60">
        <v>0</v>
      </c>
      <c r="BA199" s="60">
        <v>0</v>
      </c>
      <c r="BB199" s="60">
        <v>0</v>
      </c>
      <c r="BC199" s="60">
        <v>0</v>
      </c>
      <c r="BD199" s="60">
        <v>2</v>
      </c>
      <c r="BE199" s="60">
        <v>0</v>
      </c>
      <c r="BF199" s="60">
        <v>2</v>
      </c>
      <c r="BG199" s="60">
        <v>0</v>
      </c>
      <c r="BH199" s="60">
        <v>0</v>
      </c>
      <c r="BI199" s="60">
        <v>0</v>
      </c>
      <c r="BJ199" s="60">
        <v>0</v>
      </c>
      <c r="BK199" s="60">
        <v>0</v>
      </c>
      <c r="BL199" s="60">
        <v>0</v>
      </c>
      <c r="BM199" s="60">
        <v>2</v>
      </c>
      <c r="BN199" s="60">
        <v>3</v>
      </c>
      <c r="BO199" s="60">
        <v>1</v>
      </c>
      <c r="BP199" s="60">
        <v>1</v>
      </c>
      <c r="BQ199" s="60">
        <v>0</v>
      </c>
      <c r="BR199" s="60">
        <v>0</v>
      </c>
      <c r="BS199" s="60">
        <v>0</v>
      </c>
      <c r="BT199" s="60">
        <v>0</v>
      </c>
      <c r="BU199" s="60">
        <v>0</v>
      </c>
      <c r="BV199" s="60">
        <v>0</v>
      </c>
      <c r="BW199" s="60">
        <v>0</v>
      </c>
    </row>
    <row r="200" spans="1:75" x14ac:dyDescent="0.25">
      <c r="A200" s="53" t="str">
        <f t="shared" ref="A200:A244" si="3">UPPER(B200)</f>
        <v xml:space="preserve">REAL </v>
      </c>
      <c r="B200" s="53" t="str" cm="1">
        <f t="array" ref="B200:C200">_xlfn.TEXTSPLIT(D200,"County")</f>
        <v xml:space="preserve">Real </v>
      </c>
      <c r="C200" s="53" t="str">
        <v>, Texas</v>
      </c>
      <c r="D200" s="54" t="s">
        <v>2633</v>
      </c>
      <c r="E200" s="55">
        <v>2758</v>
      </c>
      <c r="F200" s="55">
        <v>2432</v>
      </c>
      <c r="G200" s="55">
        <v>2213</v>
      </c>
      <c r="H200" s="60">
        <v>28</v>
      </c>
      <c r="I200" s="60">
        <v>20</v>
      </c>
      <c r="J200" s="60">
        <v>13</v>
      </c>
      <c r="K200" s="60">
        <v>3</v>
      </c>
      <c r="L200" s="60">
        <v>155</v>
      </c>
      <c r="M200" s="60">
        <v>326</v>
      </c>
      <c r="N200" s="60">
        <v>304</v>
      </c>
      <c r="O200" s="60">
        <v>1</v>
      </c>
      <c r="P200" s="60">
        <v>48</v>
      </c>
      <c r="Q200" s="60">
        <v>1</v>
      </c>
      <c r="R200" s="60">
        <v>0</v>
      </c>
      <c r="S200" s="60">
        <v>244</v>
      </c>
      <c r="T200" s="60">
        <v>1</v>
      </c>
      <c r="U200" s="60">
        <v>3</v>
      </c>
      <c r="V200" s="60">
        <v>0</v>
      </c>
      <c r="W200" s="60">
        <v>2</v>
      </c>
      <c r="X200" s="60">
        <v>3</v>
      </c>
      <c r="Y200" s="60">
        <v>0</v>
      </c>
      <c r="Z200" s="60">
        <v>1</v>
      </c>
      <c r="AA200" s="60">
        <v>0</v>
      </c>
      <c r="AB200" s="60">
        <v>0</v>
      </c>
      <c r="AC200" s="60">
        <v>0</v>
      </c>
      <c r="AD200" s="60">
        <v>16</v>
      </c>
      <c r="AE200" s="60">
        <v>7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5</v>
      </c>
      <c r="AL200" s="60">
        <v>0</v>
      </c>
      <c r="AM200" s="60">
        <v>0</v>
      </c>
      <c r="AN200" s="60">
        <v>0</v>
      </c>
      <c r="AO200" s="60">
        <v>1</v>
      </c>
      <c r="AP200" s="60">
        <v>0</v>
      </c>
      <c r="AQ200" s="60">
        <v>0</v>
      </c>
      <c r="AR200" s="60">
        <v>1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60">
        <v>2</v>
      </c>
      <c r="AY200" s="60">
        <v>3</v>
      </c>
      <c r="AZ200" s="60">
        <v>0</v>
      </c>
      <c r="BA200" s="60">
        <v>0</v>
      </c>
      <c r="BB200" s="60">
        <v>2</v>
      </c>
      <c r="BC200" s="60">
        <v>0</v>
      </c>
      <c r="BD200" s="60">
        <v>1</v>
      </c>
      <c r="BE200" s="60">
        <v>0</v>
      </c>
      <c r="BF200" s="60">
        <v>0</v>
      </c>
      <c r="BG200" s="60">
        <v>0</v>
      </c>
      <c r="BH200" s="60">
        <v>0</v>
      </c>
      <c r="BI200" s="60">
        <v>0</v>
      </c>
      <c r="BJ200" s="60">
        <v>0</v>
      </c>
      <c r="BK200" s="60">
        <v>0</v>
      </c>
      <c r="BL200" s="60">
        <v>0</v>
      </c>
      <c r="BM200" s="60">
        <v>0</v>
      </c>
      <c r="BN200" s="60">
        <v>0</v>
      </c>
      <c r="BO200" s="60">
        <v>3</v>
      </c>
      <c r="BP200" s="60">
        <v>2</v>
      </c>
      <c r="BQ200" s="60">
        <v>1</v>
      </c>
      <c r="BR200" s="60">
        <v>0</v>
      </c>
      <c r="BS200" s="60">
        <v>0</v>
      </c>
      <c r="BT200" s="60">
        <v>0</v>
      </c>
      <c r="BU200" s="60">
        <v>0</v>
      </c>
      <c r="BV200" s="60">
        <v>0</v>
      </c>
      <c r="BW200" s="60">
        <v>0</v>
      </c>
    </row>
    <row r="201" spans="1:75" x14ac:dyDescent="0.25">
      <c r="A201" s="53" t="str">
        <f t="shared" si="3"/>
        <v xml:space="preserve">RED RIVER </v>
      </c>
      <c r="B201" s="53" t="str" cm="1">
        <f t="array" ref="B201:C201">_xlfn.TEXTSPLIT(D201,"County")</f>
        <v xml:space="preserve">Red River </v>
      </c>
      <c r="C201" s="53" t="str">
        <v>, Texas</v>
      </c>
      <c r="D201" s="54" t="s">
        <v>2634</v>
      </c>
      <c r="E201" s="55">
        <v>11587</v>
      </c>
      <c r="F201" s="55">
        <v>11014</v>
      </c>
      <c r="G201" s="55">
        <v>8700</v>
      </c>
      <c r="H201" s="55">
        <v>1762</v>
      </c>
      <c r="I201" s="60">
        <v>111</v>
      </c>
      <c r="J201" s="60">
        <v>51</v>
      </c>
      <c r="K201" s="60">
        <v>4</v>
      </c>
      <c r="L201" s="60">
        <v>386</v>
      </c>
      <c r="M201" s="60">
        <v>573</v>
      </c>
      <c r="N201" s="60">
        <v>527</v>
      </c>
      <c r="O201" s="60">
        <v>77</v>
      </c>
      <c r="P201" s="60">
        <v>224</v>
      </c>
      <c r="Q201" s="60">
        <v>15</v>
      </c>
      <c r="R201" s="60">
        <v>7</v>
      </c>
      <c r="S201" s="60">
        <v>173</v>
      </c>
      <c r="T201" s="60">
        <v>15</v>
      </c>
      <c r="U201" s="60">
        <v>0</v>
      </c>
      <c r="V201" s="60">
        <v>0</v>
      </c>
      <c r="W201" s="60">
        <v>6</v>
      </c>
      <c r="X201" s="60">
        <v>0</v>
      </c>
      <c r="Y201" s="60">
        <v>0</v>
      </c>
      <c r="Z201" s="60">
        <v>3</v>
      </c>
      <c r="AA201" s="60">
        <v>5</v>
      </c>
      <c r="AB201" s="60">
        <v>2</v>
      </c>
      <c r="AC201" s="60">
        <v>0</v>
      </c>
      <c r="AD201" s="60">
        <v>36</v>
      </c>
      <c r="AE201" s="60">
        <v>8</v>
      </c>
      <c r="AF201" s="60">
        <v>11</v>
      </c>
      <c r="AG201" s="60">
        <v>2</v>
      </c>
      <c r="AH201" s="60">
        <v>9</v>
      </c>
      <c r="AI201" s="60">
        <v>2</v>
      </c>
      <c r="AJ201" s="60">
        <v>0</v>
      </c>
      <c r="AK201" s="60">
        <v>0</v>
      </c>
      <c r="AL201" s="60">
        <v>0</v>
      </c>
      <c r="AM201" s="60">
        <v>1</v>
      </c>
      <c r="AN201" s="60">
        <v>2</v>
      </c>
      <c r="AO201" s="60">
        <v>0</v>
      </c>
      <c r="AP201" s="60">
        <v>0</v>
      </c>
      <c r="AQ201" s="60">
        <v>0</v>
      </c>
      <c r="AR201" s="60">
        <v>0</v>
      </c>
      <c r="AS201" s="60">
        <v>0</v>
      </c>
      <c r="AT201" s="60">
        <v>0</v>
      </c>
      <c r="AU201" s="60">
        <v>0</v>
      </c>
      <c r="AV201" s="60">
        <v>0</v>
      </c>
      <c r="AW201" s="60">
        <v>0</v>
      </c>
      <c r="AX201" s="60">
        <v>1</v>
      </c>
      <c r="AY201" s="60">
        <v>7</v>
      </c>
      <c r="AZ201" s="60">
        <v>0</v>
      </c>
      <c r="BA201" s="60">
        <v>0</v>
      </c>
      <c r="BB201" s="60">
        <v>1</v>
      </c>
      <c r="BC201" s="60">
        <v>0</v>
      </c>
      <c r="BD201" s="60">
        <v>0</v>
      </c>
      <c r="BE201" s="60">
        <v>0</v>
      </c>
      <c r="BF201" s="60">
        <v>0</v>
      </c>
      <c r="BG201" s="60">
        <v>5</v>
      </c>
      <c r="BH201" s="60">
        <v>0</v>
      </c>
      <c r="BI201" s="60">
        <v>0</v>
      </c>
      <c r="BJ201" s="60">
        <v>0</v>
      </c>
      <c r="BK201" s="60">
        <v>0</v>
      </c>
      <c r="BL201" s="60">
        <v>0</v>
      </c>
      <c r="BM201" s="60">
        <v>1</v>
      </c>
      <c r="BN201" s="60">
        <v>0</v>
      </c>
      <c r="BO201" s="60">
        <v>3</v>
      </c>
      <c r="BP201" s="60">
        <v>0</v>
      </c>
      <c r="BQ201" s="60">
        <v>3</v>
      </c>
      <c r="BR201" s="60">
        <v>0</v>
      </c>
      <c r="BS201" s="60">
        <v>0</v>
      </c>
      <c r="BT201" s="60">
        <v>0</v>
      </c>
      <c r="BU201" s="60">
        <v>0</v>
      </c>
      <c r="BV201" s="60">
        <v>0</v>
      </c>
      <c r="BW201" s="60">
        <v>0</v>
      </c>
    </row>
    <row r="202" spans="1:75" x14ac:dyDescent="0.25">
      <c r="A202" s="53" t="str">
        <f t="shared" si="3"/>
        <v xml:space="preserve">REEVES </v>
      </c>
      <c r="B202" s="53" t="str" cm="1">
        <f t="array" ref="B202:C202">_xlfn.TEXTSPLIT(D202,"County")</f>
        <v xml:space="preserve">Reeves </v>
      </c>
      <c r="C202" s="53" t="str">
        <v>, Texas</v>
      </c>
      <c r="D202" s="54" t="s">
        <v>2635</v>
      </c>
      <c r="E202" s="55">
        <v>14748</v>
      </c>
      <c r="F202" s="55">
        <v>11067</v>
      </c>
      <c r="G202" s="55">
        <v>8073</v>
      </c>
      <c r="H202" s="60">
        <v>290</v>
      </c>
      <c r="I202" s="60">
        <v>101</v>
      </c>
      <c r="J202" s="60">
        <v>169</v>
      </c>
      <c r="K202" s="60">
        <v>3</v>
      </c>
      <c r="L202" s="55">
        <v>2431</v>
      </c>
      <c r="M202" s="55">
        <v>3681</v>
      </c>
      <c r="N202" s="55">
        <v>3625</v>
      </c>
      <c r="O202" s="60">
        <v>5</v>
      </c>
      <c r="P202" s="60">
        <v>40</v>
      </c>
      <c r="Q202" s="60">
        <v>4</v>
      </c>
      <c r="R202" s="60">
        <v>5</v>
      </c>
      <c r="S202" s="55">
        <v>3524</v>
      </c>
      <c r="T202" s="60">
        <v>0</v>
      </c>
      <c r="U202" s="60">
        <v>3</v>
      </c>
      <c r="V202" s="60">
        <v>0</v>
      </c>
      <c r="W202" s="60">
        <v>20</v>
      </c>
      <c r="X202" s="60">
        <v>1</v>
      </c>
      <c r="Y202" s="60">
        <v>0</v>
      </c>
      <c r="Z202" s="60">
        <v>18</v>
      </c>
      <c r="AA202" s="60">
        <v>1</v>
      </c>
      <c r="AB202" s="60">
        <v>3</v>
      </c>
      <c r="AC202" s="60">
        <v>1</v>
      </c>
      <c r="AD202" s="60">
        <v>54</v>
      </c>
      <c r="AE202" s="60">
        <v>2</v>
      </c>
      <c r="AF202" s="60">
        <v>1</v>
      </c>
      <c r="AG202" s="60">
        <v>1</v>
      </c>
      <c r="AH202" s="60">
        <v>2</v>
      </c>
      <c r="AI202" s="60">
        <v>20</v>
      </c>
      <c r="AJ202" s="60">
        <v>0</v>
      </c>
      <c r="AK202" s="60">
        <v>19</v>
      </c>
      <c r="AL202" s="60">
        <v>1</v>
      </c>
      <c r="AM202" s="60">
        <v>0</v>
      </c>
      <c r="AN202" s="60">
        <v>2</v>
      </c>
      <c r="AO202" s="60">
        <v>0</v>
      </c>
      <c r="AP202" s="60">
        <v>1</v>
      </c>
      <c r="AQ202" s="60">
        <v>5</v>
      </c>
      <c r="AR202" s="60">
        <v>0</v>
      </c>
      <c r="AS202" s="60">
        <v>0</v>
      </c>
      <c r="AT202" s="60">
        <v>0</v>
      </c>
      <c r="AU202" s="60">
        <v>0</v>
      </c>
      <c r="AV202" s="60">
        <v>0</v>
      </c>
      <c r="AW202" s="60">
        <v>0</v>
      </c>
      <c r="AX202" s="60">
        <v>0</v>
      </c>
      <c r="AY202" s="60">
        <v>1</v>
      </c>
      <c r="AZ202" s="60">
        <v>1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60">
        <v>0</v>
      </c>
      <c r="BH202" s="60">
        <v>0</v>
      </c>
      <c r="BI202" s="60">
        <v>0</v>
      </c>
      <c r="BJ202" s="60">
        <v>0</v>
      </c>
      <c r="BK202" s="60">
        <v>0</v>
      </c>
      <c r="BL202" s="60">
        <v>0</v>
      </c>
      <c r="BM202" s="60">
        <v>0</v>
      </c>
      <c r="BN202" s="60">
        <v>0</v>
      </c>
      <c r="BO202" s="60">
        <v>1</v>
      </c>
      <c r="BP202" s="60">
        <v>0</v>
      </c>
      <c r="BQ202" s="60">
        <v>1</v>
      </c>
      <c r="BR202" s="60">
        <v>0</v>
      </c>
      <c r="BS202" s="60">
        <v>0</v>
      </c>
      <c r="BT202" s="60">
        <v>0</v>
      </c>
      <c r="BU202" s="60">
        <v>0</v>
      </c>
      <c r="BV202" s="60">
        <v>0</v>
      </c>
      <c r="BW202" s="60">
        <v>0</v>
      </c>
    </row>
    <row r="203" spans="1:75" x14ac:dyDescent="0.25">
      <c r="A203" s="53" t="str">
        <f t="shared" si="3"/>
        <v xml:space="preserve">REFUGIO </v>
      </c>
      <c r="B203" s="53" t="str" cm="1">
        <f t="array" ref="B203:C203">_xlfn.TEXTSPLIT(D203,"County")</f>
        <v xml:space="preserve">Refugio </v>
      </c>
      <c r="C203" s="53" t="str">
        <v>, Texas</v>
      </c>
      <c r="D203" s="54" t="s">
        <v>2636</v>
      </c>
      <c r="E203" s="55">
        <v>6741</v>
      </c>
      <c r="F203" s="55">
        <v>5413</v>
      </c>
      <c r="G203" s="55">
        <v>4172</v>
      </c>
      <c r="H203" s="60">
        <v>462</v>
      </c>
      <c r="I203" s="60">
        <v>32</v>
      </c>
      <c r="J203" s="60">
        <v>32</v>
      </c>
      <c r="K203" s="60">
        <v>0</v>
      </c>
      <c r="L203" s="60">
        <v>715</v>
      </c>
      <c r="M203" s="55">
        <v>1328</v>
      </c>
      <c r="N203" s="55">
        <v>1282</v>
      </c>
      <c r="O203" s="60">
        <v>28</v>
      </c>
      <c r="P203" s="60">
        <v>63</v>
      </c>
      <c r="Q203" s="60">
        <v>4</v>
      </c>
      <c r="R203" s="60">
        <v>10</v>
      </c>
      <c r="S203" s="55">
        <v>1139</v>
      </c>
      <c r="T203" s="60">
        <v>1</v>
      </c>
      <c r="U203" s="60">
        <v>0</v>
      </c>
      <c r="V203" s="60">
        <v>2</v>
      </c>
      <c r="W203" s="60">
        <v>16</v>
      </c>
      <c r="X203" s="60">
        <v>0</v>
      </c>
      <c r="Y203" s="60">
        <v>0</v>
      </c>
      <c r="Z203" s="60">
        <v>14</v>
      </c>
      <c r="AA203" s="60">
        <v>0</v>
      </c>
      <c r="AB203" s="60">
        <v>4</v>
      </c>
      <c r="AC203" s="60">
        <v>1</v>
      </c>
      <c r="AD203" s="60">
        <v>41</v>
      </c>
      <c r="AE203" s="60">
        <v>6</v>
      </c>
      <c r="AF203" s="60">
        <v>12</v>
      </c>
      <c r="AG203" s="60">
        <v>0</v>
      </c>
      <c r="AH203" s="60">
        <v>3</v>
      </c>
      <c r="AI203" s="60">
        <v>0</v>
      </c>
      <c r="AJ203" s="60">
        <v>0</v>
      </c>
      <c r="AK203" s="60">
        <v>16</v>
      </c>
      <c r="AL203" s="60">
        <v>0</v>
      </c>
      <c r="AM203" s="60">
        <v>4</v>
      </c>
      <c r="AN203" s="60">
        <v>0</v>
      </c>
      <c r="AO203" s="60">
        <v>0</v>
      </c>
      <c r="AP203" s="60">
        <v>0</v>
      </c>
      <c r="AQ203" s="60">
        <v>0</v>
      </c>
      <c r="AR203" s="60">
        <v>0</v>
      </c>
      <c r="AS203" s="60">
        <v>0</v>
      </c>
      <c r="AT203" s="60">
        <v>0</v>
      </c>
      <c r="AU203" s="60">
        <v>0</v>
      </c>
      <c r="AV203" s="60">
        <v>0</v>
      </c>
      <c r="AW203" s="60">
        <v>0</v>
      </c>
      <c r="AX203" s="60">
        <v>0</v>
      </c>
      <c r="AY203" s="60">
        <v>5</v>
      </c>
      <c r="AZ203" s="60">
        <v>4</v>
      </c>
      <c r="BA203" s="60">
        <v>0</v>
      </c>
      <c r="BB203" s="60">
        <v>0</v>
      </c>
      <c r="BC203" s="60">
        <v>0</v>
      </c>
      <c r="BD203" s="60">
        <v>0</v>
      </c>
      <c r="BE203" s="60">
        <v>0</v>
      </c>
      <c r="BF203" s="60">
        <v>1</v>
      </c>
      <c r="BG203" s="60">
        <v>0</v>
      </c>
      <c r="BH203" s="60">
        <v>0</v>
      </c>
      <c r="BI203" s="60">
        <v>0</v>
      </c>
      <c r="BJ203" s="60">
        <v>0</v>
      </c>
      <c r="BK203" s="60">
        <v>0</v>
      </c>
      <c r="BL203" s="60">
        <v>0</v>
      </c>
      <c r="BM203" s="60">
        <v>0</v>
      </c>
      <c r="BN203" s="60">
        <v>0</v>
      </c>
      <c r="BO203" s="60">
        <v>0</v>
      </c>
      <c r="BP203" s="60">
        <v>0</v>
      </c>
      <c r="BQ203" s="60">
        <v>0</v>
      </c>
      <c r="BR203" s="60">
        <v>0</v>
      </c>
      <c r="BS203" s="60">
        <v>0</v>
      </c>
      <c r="BT203" s="60">
        <v>0</v>
      </c>
      <c r="BU203" s="60">
        <v>0</v>
      </c>
      <c r="BV203" s="60">
        <v>0</v>
      </c>
      <c r="BW203" s="60">
        <v>0</v>
      </c>
    </row>
    <row r="204" spans="1:75" x14ac:dyDescent="0.25">
      <c r="A204" s="53" t="str">
        <f t="shared" si="3"/>
        <v xml:space="preserve">ROBERTS </v>
      </c>
      <c r="B204" s="53" t="str" cm="1">
        <f t="array" ref="B204:C204">_xlfn.TEXTSPLIT(D204,"County")</f>
        <v xml:space="preserve">Roberts </v>
      </c>
      <c r="C204" s="53" t="str">
        <v>, Texas</v>
      </c>
      <c r="D204" s="54" t="s">
        <v>2637</v>
      </c>
      <c r="E204" s="56">
        <v>827</v>
      </c>
      <c r="F204" s="60">
        <v>755</v>
      </c>
      <c r="G204" s="60">
        <v>737</v>
      </c>
      <c r="H204" s="60">
        <v>2</v>
      </c>
      <c r="I204" s="60">
        <v>3</v>
      </c>
      <c r="J204" s="60">
        <v>0</v>
      </c>
      <c r="K204" s="60">
        <v>0</v>
      </c>
      <c r="L204" s="60">
        <v>13</v>
      </c>
      <c r="M204" s="60">
        <v>72</v>
      </c>
      <c r="N204" s="60">
        <v>59</v>
      </c>
      <c r="O204" s="60">
        <v>7</v>
      </c>
      <c r="P204" s="60">
        <v>29</v>
      </c>
      <c r="Q204" s="60">
        <v>0</v>
      </c>
      <c r="R204" s="60">
        <v>2</v>
      </c>
      <c r="S204" s="60">
        <v>14</v>
      </c>
      <c r="T204" s="60">
        <v>0</v>
      </c>
      <c r="U204" s="60">
        <v>1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6</v>
      </c>
      <c r="AB204" s="60">
        <v>0</v>
      </c>
      <c r="AC204" s="60">
        <v>0</v>
      </c>
      <c r="AD204" s="60">
        <v>7</v>
      </c>
      <c r="AE204" s="60">
        <v>0</v>
      </c>
      <c r="AF204" s="60">
        <v>0</v>
      </c>
      <c r="AG204" s="60">
        <v>1</v>
      </c>
      <c r="AH204" s="60">
        <v>2</v>
      </c>
      <c r="AI204" s="60">
        <v>1</v>
      </c>
      <c r="AJ204" s="60">
        <v>0</v>
      </c>
      <c r="AK204" s="60">
        <v>0</v>
      </c>
      <c r="AL204" s="60">
        <v>0</v>
      </c>
      <c r="AM204" s="60">
        <v>0</v>
      </c>
      <c r="AN204" s="60">
        <v>0</v>
      </c>
      <c r="AO204" s="60">
        <v>1</v>
      </c>
      <c r="AP204" s="60">
        <v>1</v>
      </c>
      <c r="AQ204" s="60">
        <v>0</v>
      </c>
      <c r="AR204" s="60">
        <v>0</v>
      </c>
      <c r="AS204" s="60">
        <v>1</v>
      </c>
      <c r="AT204" s="60">
        <v>0</v>
      </c>
      <c r="AU204" s="60">
        <v>0</v>
      </c>
      <c r="AV204" s="60">
        <v>0</v>
      </c>
      <c r="AW204" s="60">
        <v>0</v>
      </c>
      <c r="AX204" s="60">
        <v>0</v>
      </c>
      <c r="AY204" s="60">
        <v>5</v>
      </c>
      <c r="AZ204" s="60">
        <v>4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60">
        <v>0</v>
      </c>
      <c r="BH204" s="60">
        <v>1</v>
      </c>
      <c r="BI204" s="60">
        <v>0</v>
      </c>
      <c r="BJ204" s="60">
        <v>0</v>
      </c>
      <c r="BK204" s="60">
        <v>0</v>
      </c>
      <c r="BL204" s="60">
        <v>0</v>
      </c>
      <c r="BM204" s="60">
        <v>0</v>
      </c>
      <c r="BN204" s="60">
        <v>0</v>
      </c>
      <c r="BO204" s="60">
        <v>1</v>
      </c>
      <c r="BP204" s="60">
        <v>0</v>
      </c>
      <c r="BQ204" s="60">
        <v>1</v>
      </c>
      <c r="BR204" s="60">
        <v>0</v>
      </c>
      <c r="BS204" s="60">
        <v>0</v>
      </c>
      <c r="BT204" s="60">
        <v>0</v>
      </c>
      <c r="BU204" s="60">
        <v>0</v>
      </c>
      <c r="BV204" s="60">
        <v>0</v>
      </c>
      <c r="BW204" s="60">
        <v>0</v>
      </c>
    </row>
    <row r="205" spans="1:75" x14ac:dyDescent="0.25">
      <c r="A205" s="53" t="str">
        <f t="shared" si="3"/>
        <v xml:space="preserve">ROBERTSON </v>
      </c>
      <c r="B205" s="53" t="str" cm="1">
        <f t="array" ref="B205:C205">_xlfn.TEXTSPLIT(D205,"County")</f>
        <v xml:space="preserve">Robertson </v>
      </c>
      <c r="C205" s="53" t="str">
        <v>, Texas</v>
      </c>
      <c r="D205" s="54" t="s">
        <v>2638</v>
      </c>
      <c r="E205" s="55">
        <v>16757</v>
      </c>
      <c r="F205" s="55">
        <v>15482</v>
      </c>
      <c r="G205" s="55">
        <v>10502</v>
      </c>
      <c r="H205" s="55">
        <v>3176</v>
      </c>
      <c r="I205" s="60">
        <v>102</v>
      </c>
      <c r="J205" s="60">
        <v>107</v>
      </c>
      <c r="K205" s="60">
        <v>21</v>
      </c>
      <c r="L205" s="55">
        <v>1574</v>
      </c>
      <c r="M205" s="55">
        <v>1275</v>
      </c>
      <c r="N205" s="55">
        <v>1222</v>
      </c>
      <c r="O205" s="60">
        <v>130</v>
      </c>
      <c r="P205" s="60">
        <v>195</v>
      </c>
      <c r="Q205" s="60">
        <v>17</v>
      </c>
      <c r="R205" s="60">
        <v>1</v>
      </c>
      <c r="S205" s="60">
        <v>822</v>
      </c>
      <c r="T205" s="60">
        <v>23</v>
      </c>
      <c r="U205" s="60">
        <v>3</v>
      </c>
      <c r="V205" s="60">
        <v>1</v>
      </c>
      <c r="W205" s="60">
        <v>22</v>
      </c>
      <c r="X205" s="60">
        <v>0</v>
      </c>
      <c r="Y205" s="60">
        <v>0</v>
      </c>
      <c r="Z205" s="60">
        <v>6</v>
      </c>
      <c r="AA205" s="60">
        <v>0</v>
      </c>
      <c r="AB205" s="60">
        <v>1</v>
      </c>
      <c r="AC205" s="60">
        <v>1</v>
      </c>
      <c r="AD205" s="60">
        <v>35</v>
      </c>
      <c r="AE205" s="60">
        <v>0</v>
      </c>
      <c r="AF205" s="60">
        <v>1</v>
      </c>
      <c r="AG205" s="60">
        <v>0</v>
      </c>
      <c r="AH205" s="60">
        <v>1</v>
      </c>
      <c r="AI205" s="60">
        <v>0</v>
      </c>
      <c r="AJ205" s="60">
        <v>0</v>
      </c>
      <c r="AK205" s="60">
        <v>23</v>
      </c>
      <c r="AL205" s="60">
        <v>0</v>
      </c>
      <c r="AM205" s="60">
        <v>0</v>
      </c>
      <c r="AN205" s="60">
        <v>0</v>
      </c>
      <c r="AO205" s="60">
        <v>8</v>
      </c>
      <c r="AP205" s="60">
        <v>0</v>
      </c>
      <c r="AQ205" s="60">
        <v>0</v>
      </c>
      <c r="AR205" s="60">
        <v>0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60">
        <v>2</v>
      </c>
      <c r="AY205" s="60">
        <v>14</v>
      </c>
      <c r="AZ205" s="60">
        <v>2</v>
      </c>
      <c r="BA205" s="60">
        <v>0</v>
      </c>
      <c r="BB205" s="60">
        <v>12</v>
      </c>
      <c r="BC205" s="60">
        <v>0</v>
      </c>
      <c r="BD205" s="60">
        <v>0</v>
      </c>
      <c r="BE205" s="60">
        <v>0</v>
      </c>
      <c r="BF205" s="60">
        <v>0</v>
      </c>
      <c r="BG205" s="60">
        <v>0</v>
      </c>
      <c r="BH205" s="60">
        <v>0</v>
      </c>
      <c r="BI205" s="60">
        <v>0</v>
      </c>
      <c r="BJ205" s="60">
        <v>0</v>
      </c>
      <c r="BK205" s="60">
        <v>0</v>
      </c>
      <c r="BL205" s="60">
        <v>0</v>
      </c>
      <c r="BM205" s="60">
        <v>0</v>
      </c>
      <c r="BN205" s="60">
        <v>0</v>
      </c>
      <c r="BO205" s="60">
        <v>3</v>
      </c>
      <c r="BP205" s="60">
        <v>1</v>
      </c>
      <c r="BQ205" s="60">
        <v>0</v>
      </c>
      <c r="BR205" s="60">
        <v>0</v>
      </c>
      <c r="BS205" s="60">
        <v>0</v>
      </c>
      <c r="BT205" s="60">
        <v>2</v>
      </c>
      <c r="BU205" s="60">
        <v>0</v>
      </c>
      <c r="BV205" s="60">
        <v>1</v>
      </c>
      <c r="BW205" s="60">
        <v>1</v>
      </c>
    </row>
    <row r="206" spans="1:75" x14ac:dyDescent="0.25">
      <c r="A206" s="53" t="str">
        <f t="shared" si="3"/>
        <v xml:space="preserve">ROCKWALL </v>
      </c>
      <c r="B206" s="53" t="str" cm="1">
        <f t="array" ref="B206:C206">_xlfn.TEXTSPLIT(D206,"County")</f>
        <v xml:space="preserve">Rockwall </v>
      </c>
      <c r="C206" s="53" t="str">
        <v>, Texas</v>
      </c>
      <c r="D206" s="54" t="s">
        <v>2639</v>
      </c>
      <c r="E206" s="55">
        <v>107819</v>
      </c>
      <c r="F206" s="55">
        <v>94391</v>
      </c>
      <c r="G206" s="55">
        <v>74913</v>
      </c>
      <c r="H206" s="55">
        <v>8398</v>
      </c>
      <c r="I206" s="60">
        <v>899</v>
      </c>
      <c r="J206" s="55">
        <v>3371</v>
      </c>
      <c r="K206" s="60">
        <v>111</v>
      </c>
      <c r="L206" s="55">
        <v>6699</v>
      </c>
      <c r="M206" s="55">
        <v>13428</v>
      </c>
      <c r="N206" s="55">
        <v>12875</v>
      </c>
      <c r="O206" s="60">
        <v>895</v>
      </c>
      <c r="P206" s="55">
        <v>2175</v>
      </c>
      <c r="Q206" s="60">
        <v>908</v>
      </c>
      <c r="R206" s="60">
        <v>57</v>
      </c>
      <c r="S206" s="55">
        <v>8321</v>
      </c>
      <c r="T206" s="60">
        <v>84</v>
      </c>
      <c r="U206" s="60">
        <v>39</v>
      </c>
      <c r="V206" s="60">
        <v>1</v>
      </c>
      <c r="W206" s="60">
        <v>129</v>
      </c>
      <c r="X206" s="60">
        <v>15</v>
      </c>
      <c r="Y206" s="60">
        <v>9</v>
      </c>
      <c r="Z206" s="60">
        <v>206</v>
      </c>
      <c r="AA206" s="60">
        <v>9</v>
      </c>
      <c r="AB206" s="60">
        <v>27</v>
      </c>
      <c r="AC206" s="60">
        <v>0</v>
      </c>
      <c r="AD206" s="60">
        <v>503</v>
      </c>
      <c r="AE206" s="60">
        <v>79</v>
      </c>
      <c r="AF206" s="60">
        <v>23</v>
      </c>
      <c r="AG206" s="60">
        <v>2</v>
      </c>
      <c r="AH206" s="60">
        <v>65</v>
      </c>
      <c r="AI206" s="60">
        <v>33</v>
      </c>
      <c r="AJ206" s="60">
        <v>0</v>
      </c>
      <c r="AK206" s="60">
        <v>201</v>
      </c>
      <c r="AL206" s="60">
        <v>47</v>
      </c>
      <c r="AM206" s="60">
        <v>40</v>
      </c>
      <c r="AN206" s="60">
        <v>2</v>
      </c>
      <c r="AO206" s="60">
        <v>0</v>
      </c>
      <c r="AP206" s="60">
        <v>5</v>
      </c>
      <c r="AQ206" s="60">
        <v>2</v>
      </c>
      <c r="AR206" s="60">
        <v>0</v>
      </c>
      <c r="AS206" s="60">
        <v>0</v>
      </c>
      <c r="AT206" s="60">
        <v>0</v>
      </c>
      <c r="AU206" s="60">
        <v>2</v>
      </c>
      <c r="AV206" s="60">
        <v>1</v>
      </c>
      <c r="AW206" s="60">
        <v>0</v>
      </c>
      <c r="AX206" s="60">
        <v>1</v>
      </c>
      <c r="AY206" s="60">
        <v>46</v>
      </c>
      <c r="AZ206" s="60">
        <v>4</v>
      </c>
      <c r="BA206" s="60">
        <v>0</v>
      </c>
      <c r="BB206" s="60">
        <v>31</v>
      </c>
      <c r="BC206" s="60">
        <v>1</v>
      </c>
      <c r="BD206" s="60">
        <v>10</v>
      </c>
      <c r="BE206" s="60">
        <v>0</v>
      </c>
      <c r="BF206" s="60">
        <v>0</v>
      </c>
      <c r="BG206" s="60">
        <v>0</v>
      </c>
      <c r="BH206" s="60">
        <v>0</v>
      </c>
      <c r="BI206" s="60">
        <v>0</v>
      </c>
      <c r="BJ206" s="60">
        <v>0</v>
      </c>
      <c r="BK206" s="60">
        <v>0</v>
      </c>
      <c r="BL206" s="60">
        <v>0</v>
      </c>
      <c r="BM206" s="60">
        <v>0</v>
      </c>
      <c r="BN206" s="60">
        <v>0</v>
      </c>
      <c r="BO206" s="60">
        <v>4</v>
      </c>
      <c r="BP206" s="60">
        <v>1</v>
      </c>
      <c r="BQ206" s="60">
        <v>0</v>
      </c>
      <c r="BR206" s="60">
        <v>2</v>
      </c>
      <c r="BS206" s="60">
        <v>0</v>
      </c>
      <c r="BT206" s="60">
        <v>0</v>
      </c>
      <c r="BU206" s="60">
        <v>1</v>
      </c>
      <c r="BV206" s="60">
        <v>0</v>
      </c>
      <c r="BW206" s="60">
        <v>0</v>
      </c>
    </row>
    <row r="207" spans="1:75" x14ac:dyDescent="0.25">
      <c r="A207" s="53" t="str">
        <f t="shared" si="3"/>
        <v xml:space="preserve">RUNNELS </v>
      </c>
      <c r="B207" s="53" t="str" cm="1">
        <f t="array" ref="B207:C207">_xlfn.TEXTSPLIT(D207,"County")</f>
        <v xml:space="preserve">Runnels </v>
      </c>
      <c r="C207" s="53" t="str">
        <v>, Texas</v>
      </c>
      <c r="D207" s="54" t="s">
        <v>2640</v>
      </c>
      <c r="E207" s="55">
        <v>9900</v>
      </c>
      <c r="F207" s="55">
        <v>8698</v>
      </c>
      <c r="G207" s="55">
        <v>7480</v>
      </c>
      <c r="H207" s="60">
        <v>146</v>
      </c>
      <c r="I207" s="60">
        <v>86</v>
      </c>
      <c r="J207" s="60">
        <v>24</v>
      </c>
      <c r="K207" s="60">
        <v>7</v>
      </c>
      <c r="L207" s="60">
        <v>955</v>
      </c>
      <c r="M207" s="55">
        <v>1202</v>
      </c>
      <c r="N207" s="55">
        <v>1151</v>
      </c>
      <c r="O207" s="60">
        <v>63</v>
      </c>
      <c r="P207" s="60">
        <v>131</v>
      </c>
      <c r="Q207" s="60">
        <v>10</v>
      </c>
      <c r="R207" s="60">
        <v>6</v>
      </c>
      <c r="S207" s="60">
        <v>909</v>
      </c>
      <c r="T207" s="60">
        <v>0</v>
      </c>
      <c r="U207" s="60">
        <v>0</v>
      </c>
      <c r="V207" s="60">
        <v>9</v>
      </c>
      <c r="W207" s="60">
        <v>1</v>
      </c>
      <c r="X207" s="60">
        <v>1</v>
      </c>
      <c r="Y207" s="60">
        <v>4</v>
      </c>
      <c r="Z207" s="60">
        <v>8</v>
      </c>
      <c r="AA207" s="60">
        <v>0</v>
      </c>
      <c r="AB207" s="60">
        <v>8</v>
      </c>
      <c r="AC207" s="60">
        <v>1</v>
      </c>
      <c r="AD207" s="60">
        <v>37</v>
      </c>
      <c r="AE207" s="60">
        <v>3</v>
      </c>
      <c r="AF207" s="60">
        <v>1</v>
      </c>
      <c r="AG207" s="60">
        <v>0</v>
      </c>
      <c r="AH207" s="60">
        <v>12</v>
      </c>
      <c r="AI207" s="60">
        <v>0</v>
      </c>
      <c r="AJ207" s="60">
        <v>0</v>
      </c>
      <c r="AK207" s="60">
        <v>10</v>
      </c>
      <c r="AL207" s="60">
        <v>7</v>
      </c>
      <c r="AM207" s="60">
        <v>0</v>
      </c>
      <c r="AN207" s="60">
        <v>1</v>
      </c>
      <c r="AO207" s="60">
        <v>0</v>
      </c>
      <c r="AP207" s="60">
        <v>0</v>
      </c>
      <c r="AQ207" s="60">
        <v>3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60">
        <v>0</v>
      </c>
      <c r="AY207" s="60">
        <v>2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60">
        <v>0</v>
      </c>
      <c r="BH207" s="60">
        <v>0</v>
      </c>
      <c r="BI207" s="60">
        <v>0</v>
      </c>
      <c r="BJ207" s="60">
        <v>0</v>
      </c>
      <c r="BK207" s="60">
        <v>0</v>
      </c>
      <c r="BL207" s="60">
        <v>0</v>
      </c>
      <c r="BM207" s="60">
        <v>2</v>
      </c>
      <c r="BN207" s="60">
        <v>0</v>
      </c>
      <c r="BO207" s="60">
        <v>12</v>
      </c>
      <c r="BP207" s="60">
        <v>6</v>
      </c>
      <c r="BQ207" s="60">
        <v>6</v>
      </c>
      <c r="BR207" s="60">
        <v>0</v>
      </c>
      <c r="BS207" s="60">
        <v>0</v>
      </c>
      <c r="BT207" s="60">
        <v>0</v>
      </c>
      <c r="BU207" s="60">
        <v>0</v>
      </c>
      <c r="BV207" s="60">
        <v>0</v>
      </c>
      <c r="BW207" s="60">
        <v>0</v>
      </c>
    </row>
    <row r="208" spans="1:75" x14ac:dyDescent="0.25">
      <c r="A208" s="53" t="str">
        <f t="shared" si="3"/>
        <v xml:space="preserve">RUSK </v>
      </c>
      <c r="B208" s="53" t="str" cm="1">
        <f t="array" ref="B208:C208">_xlfn.TEXTSPLIT(D208,"County")</f>
        <v xml:space="preserve">Rusk </v>
      </c>
      <c r="C208" s="53" t="str">
        <v>, Texas</v>
      </c>
      <c r="D208" s="54" t="s">
        <v>2641</v>
      </c>
      <c r="E208" s="55">
        <v>52214</v>
      </c>
      <c r="F208" s="55">
        <v>47962</v>
      </c>
      <c r="G208" s="55">
        <v>33865</v>
      </c>
      <c r="H208" s="55">
        <v>8326</v>
      </c>
      <c r="I208" s="60">
        <v>401</v>
      </c>
      <c r="J208" s="60">
        <v>231</v>
      </c>
      <c r="K208" s="60">
        <v>24</v>
      </c>
      <c r="L208" s="55">
        <v>5115</v>
      </c>
      <c r="M208" s="55">
        <v>4252</v>
      </c>
      <c r="N208" s="55">
        <v>4111</v>
      </c>
      <c r="O208" s="60">
        <v>532</v>
      </c>
      <c r="P208" s="60">
        <v>872</v>
      </c>
      <c r="Q208" s="60">
        <v>88</v>
      </c>
      <c r="R208" s="60">
        <v>6</v>
      </c>
      <c r="S208" s="55">
        <v>2480</v>
      </c>
      <c r="T208" s="60">
        <v>47</v>
      </c>
      <c r="U208" s="60">
        <v>1</v>
      </c>
      <c r="V208" s="60">
        <v>0</v>
      </c>
      <c r="W208" s="60">
        <v>41</v>
      </c>
      <c r="X208" s="60">
        <v>4</v>
      </c>
      <c r="Y208" s="60">
        <v>0</v>
      </c>
      <c r="Z208" s="60">
        <v>39</v>
      </c>
      <c r="AA208" s="60">
        <v>0</v>
      </c>
      <c r="AB208" s="60">
        <v>1</v>
      </c>
      <c r="AC208" s="60">
        <v>0</v>
      </c>
      <c r="AD208" s="60">
        <v>129</v>
      </c>
      <c r="AE208" s="60">
        <v>35</v>
      </c>
      <c r="AF208" s="60">
        <v>0</v>
      </c>
      <c r="AG208" s="60">
        <v>0</v>
      </c>
      <c r="AH208" s="60">
        <v>36</v>
      </c>
      <c r="AI208" s="60">
        <v>8</v>
      </c>
      <c r="AJ208" s="60">
        <v>0</v>
      </c>
      <c r="AK208" s="60">
        <v>32</v>
      </c>
      <c r="AL208" s="60">
        <v>4</v>
      </c>
      <c r="AM208" s="60">
        <v>4</v>
      </c>
      <c r="AN208" s="60">
        <v>3</v>
      </c>
      <c r="AO208" s="60">
        <v>2</v>
      </c>
      <c r="AP208" s="60">
        <v>5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60">
        <v>0</v>
      </c>
      <c r="AY208" s="60">
        <v>12</v>
      </c>
      <c r="AZ208" s="60">
        <v>0</v>
      </c>
      <c r="BA208" s="60">
        <v>5</v>
      </c>
      <c r="BB208" s="60">
        <v>1</v>
      </c>
      <c r="BC208" s="60">
        <v>0</v>
      </c>
      <c r="BD208" s="60">
        <v>1</v>
      </c>
      <c r="BE208" s="60">
        <v>0</v>
      </c>
      <c r="BF208" s="60">
        <v>2</v>
      </c>
      <c r="BG208" s="60">
        <v>3</v>
      </c>
      <c r="BH208" s="60">
        <v>0</v>
      </c>
      <c r="BI208" s="60">
        <v>0</v>
      </c>
      <c r="BJ208" s="60">
        <v>0</v>
      </c>
      <c r="BK208" s="60">
        <v>0</v>
      </c>
      <c r="BL208" s="60">
        <v>0</v>
      </c>
      <c r="BM208" s="60">
        <v>0</v>
      </c>
      <c r="BN208" s="60">
        <v>0</v>
      </c>
      <c r="BO208" s="60">
        <v>0</v>
      </c>
      <c r="BP208" s="60">
        <v>0</v>
      </c>
      <c r="BQ208" s="60">
        <v>0</v>
      </c>
      <c r="BR208" s="60">
        <v>0</v>
      </c>
      <c r="BS208" s="60">
        <v>0</v>
      </c>
      <c r="BT208" s="60">
        <v>0</v>
      </c>
      <c r="BU208" s="60">
        <v>0</v>
      </c>
      <c r="BV208" s="60">
        <v>0</v>
      </c>
      <c r="BW208" s="60">
        <v>0</v>
      </c>
    </row>
    <row r="209" spans="1:75" x14ac:dyDescent="0.25">
      <c r="A209" s="53" t="str">
        <f t="shared" si="3"/>
        <v xml:space="preserve">SABINE </v>
      </c>
      <c r="B209" s="53" t="str" cm="1">
        <f t="array" ref="B209:C209">_xlfn.TEXTSPLIT(D209,"County")</f>
        <v xml:space="preserve">Sabine </v>
      </c>
      <c r="C209" s="53" t="str">
        <v>, Texas</v>
      </c>
      <c r="D209" s="54" t="s">
        <v>2642</v>
      </c>
      <c r="E209" s="55">
        <v>9894</v>
      </c>
      <c r="F209" s="55">
        <v>9413</v>
      </c>
      <c r="G209" s="55">
        <v>8426</v>
      </c>
      <c r="H209" s="60">
        <v>745</v>
      </c>
      <c r="I209" s="60">
        <v>51</v>
      </c>
      <c r="J209" s="60">
        <v>53</v>
      </c>
      <c r="K209" s="60">
        <v>0</v>
      </c>
      <c r="L209" s="60">
        <v>138</v>
      </c>
      <c r="M209" s="60">
        <v>481</v>
      </c>
      <c r="N209" s="60">
        <v>448</v>
      </c>
      <c r="O209" s="60">
        <v>54</v>
      </c>
      <c r="P209" s="60">
        <v>201</v>
      </c>
      <c r="Q209" s="60">
        <v>3</v>
      </c>
      <c r="R209" s="60">
        <v>5</v>
      </c>
      <c r="S209" s="60">
        <v>145</v>
      </c>
      <c r="T209" s="60">
        <v>3</v>
      </c>
      <c r="U209" s="60">
        <v>4</v>
      </c>
      <c r="V209" s="60">
        <v>0</v>
      </c>
      <c r="W209" s="60">
        <v>23</v>
      </c>
      <c r="X209" s="60">
        <v>0</v>
      </c>
      <c r="Y209" s="60">
        <v>1</v>
      </c>
      <c r="Z209" s="60">
        <v>7</v>
      </c>
      <c r="AA209" s="60">
        <v>1</v>
      </c>
      <c r="AB209" s="60">
        <v>1</v>
      </c>
      <c r="AC209" s="60">
        <v>0</v>
      </c>
      <c r="AD209" s="60">
        <v>27</v>
      </c>
      <c r="AE209" s="60">
        <v>6</v>
      </c>
      <c r="AF209" s="60">
        <v>8</v>
      </c>
      <c r="AG209" s="60">
        <v>0</v>
      </c>
      <c r="AH209" s="60">
        <v>6</v>
      </c>
      <c r="AI209" s="60">
        <v>0</v>
      </c>
      <c r="AJ209" s="60">
        <v>0</v>
      </c>
      <c r="AK209" s="60">
        <v>0</v>
      </c>
      <c r="AL209" s="60">
        <v>5</v>
      </c>
      <c r="AM209" s="60">
        <v>0</v>
      </c>
      <c r="AN209" s="60">
        <v>0</v>
      </c>
      <c r="AO209" s="60">
        <v>0</v>
      </c>
      <c r="AP209" s="60">
        <v>0</v>
      </c>
      <c r="AQ209" s="60">
        <v>0</v>
      </c>
      <c r="AR209" s="60">
        <v>1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60">
        <v>1</v>
      </c>
      <c r="AY209" s="60">
        <v>6</v>
      </c>
      <c r="AZ209" s="60">
        <v>0</v>
      </c>
      <c r="BA209" s="60">
        <v>1</v>
      </c>
      <c r="BB209" s="60">
        <v>0</v>
      </c>
      <c r="BC209" s="60">
        <v>0</v>
      </c>
      <c r="BD209" s="60">
        <v>1</v>
      </c>
      <c r="BE209" s="60">
        <v>0</v>
      </c>
      <c r="BF209" s="60">
        <v>2</v>
      </c>
      <c r="BG209" s="60">
        <v>0</v>
      </c>
      <c r="BH209" s="60">
        <v>0</v>
      </c>
      <c r="BI209" s="60">
        <v>0</v>
      </c>
      <c r="BJ209" s="60">
        <v>0</v>
      </c>
      <c r="BK209" s="60">
        <v>0</v>
      </c>
      <c r="BL209" s="60">
        <v>0</v>
      </c>
      <c r="BM209" s="60">
        <v>0</v>
      </c>
      <c r="BN209" s="60">
        <v>2</v>
      </c>
      <c r="BO209" s="60">
        <v>0</v>
      </c>
      <c r="BP209" s="60">
        <v>0</v>
      </c>
      <c r="BQ209" s="60">
        <v>0</v>
      </c>
      <c r="BR209" s="60">
        <v>0</v>
      </c>
      <c r="BS209" s="60">
        <v>0</v>
      </c>
      <c r="BT209" s="60">
        <v>0</v>
      </c>
      <c r="BU209" s="60">
        <v>0</v>
      </c>
      <c r="BV209" s="60">
        <v>0</v>
      </c>
      <c r="BW209" s="60">
        <v>0</v>
      </c>
    </row>
    <row r="210" spans="1:75" x14ac:dyDescent="0.25">
      <c r="A210" s="53" t="str">
        <f t="shared" si="3"/>
        <v xml:space="preserve">SAN AUGUSTINE </v>
      </c>
      <c r="B210" s="53" t="str" cm="1">
        <f t="array" ref="B210:C210">_xlfn.TEXTSPLIT(D210,"County")</f>
        <v xml:space="preserve">San Augustine </v>
      </c>
      <c r="C210" s="53" t="str">
        <v>, Texas</v>
      </c>
      <c r="D210" s="54" t="s">
        <v>2643</v>
      </c>
      <c r="E210" s="55">
        <v>7918</v>
      </c>
      <c r="F210" s="55">
        <v>7526</v>
      </c>
      <c r="G210" s="55">
        <v>5352</v>
      </c>
      <c r="H210" s="55">
        <v>1781</v>
      </c>
      <c r="I210" s="60">
        <v>33</v>
      </c>
      <c r="J210" s="60">
        <v>42</v>
      </c>
      <c r="K210" s="60">
        <v>0</v>
      </c>
      <c r="L210" s="60">
        <v>318</v>
      </c>
      <c r="M210" s="60">
        <v>392</v>
      </c>
      <c r="N210" s="60">
        <v>349</v>
      </c>
      <c r="O210" s="60">
        <v>61</v>
      </c>
      <c r="P210" s="60">
        <v>57</v>
      </c>
      <c r="Q210" s="60">
        <v>3</v>
      </c>
      <c r="R210" s="60">
        <v>0</v>
      </c>
      <c r="S210" s="60">
        <v>198</v>
      </c>
      <c r="T210" s="60">
        <v>14</v>
      </c>
      <c r="U210" s="60">
        <v>0</v>
      </c>
      <c r="V210" s="60">
        <v>7</v>
      </c>
      <c r="W210" s="60">
        <v>4</v>
      </c>
      <c r="X210" s="60">
        <v>0</v>
      </c>
      <c r="Y210" s="60">
        <v>0</v>
      </c>
      <c r="Z210" s="60">
        <v>5</v>
      </c>
      <c r="AA210" s="60">
        <v>0</v>
      </c>
      <c r="AB210" s="60">
        <v>0</v>
      </c>
      <c r="AC210" s="60">
        <v>0</v>
      </c>
      <c r="AD210" s="60">
        <v>40</v>
      </c>
      <c r="AE210" s="60">
        <v>7</v>
      </c>
      <c r="AF210" s="60">
        <v>1</v>
      </c>
      <c r="AG210" s="60">
        <v>1</v>
      </c>
      <c r="AH210" s="60">
        <v>7</v>
      </c>
      <c r="AI210" s="60">
        <v>1</v>
      </c>
      <c r="AJ210" s="60">
        <v>0</v>
      </c>
      <c r="AK210" s="60">
        <v>3</v>
      </c>
      <c r="AL210" s="60">
        <v>1</v>
      </c>
      <c r="AM210" s="60">
        <v>8</v>
      </c>
      <c r="AN210" s="60">
        <v>0</v>
      </c>
      <c r="AO210" s="60">
        <v>5</v>
      </c>
      <c r="AP210" s="60">
        <v>0</v>
      </c>
      <c r="AQ210" s="60">
        <v>4</v>
      </c>
      <c r="AR210" s="60">
        <v>2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60">
        <v>0</v>
      </c>
      <c r="AY210" s="60">
        <v>1</v>
      </c>
      <c r="AZ210" s="60">
        <v>0</v>
      </c>
      <c r="BA210" s="60">
        <v>0</v>
      </c>
      <c r="BB210" s="60">
        <v>0</v>
      </c>
      <c r="BC210" s="60">
        <v>0</v>
      </c>
      <c r="BD210" s="60">
        <v>1</v>
      </c>
      <c r="BE210" s="60">
        <v>0</v>
      </c>
      <c r="BF210" s="60">
        <v>0</v>
      </c>
      <c r="BG210" s="60">
        <v>0</v>
      </c>
      <c r="BH210" s="60">
        <v>0</v>
      </c>
      <c r="BI210" s="60">
        <v>0</v>
      </c>
      <c r="BJ210" s="60">
        <v>0</v>
      </c>
      <c r="BK210" s="60">
        <v>0</v>
      </c>
      <c r="BL210" s="60">
        <v>0</v>
      </c>
      <c r="BM210" s="60">
        <v>0</v>
      </c>
      <c r="BN210" s="60">
        <v>0</v>
      </c>
      <c r="BO210" s="60">
        <v>2</v>
      </c>
      <c r="BP210" s="60">
        <v>0</v>
      </c>
      <c r="BQ210" s="60">
        <v>0</v>
      </c>
      <c r="BR210" s="60">
        <v>2</v>
      </c>
      <c r="BS210" s="60">
        <v>0</v>
      </c>
      <c r="BT210" s="60">
        <v>0</v>
      </c>
      <c r="BU210" s="60">
        <v>0</v>
      </c>
      <c r="BV210" s="60">
        <v>0</v>
      </c>
      <c r="BW210" s="60">
        <v>0</v>
      </c>
    </row>
    <row r="211" spans="1:75" x14ac:dyDescent="0.25">
      <c r="A211" s="53" t="str">
        <f t="shared" si="3"/>
        <v xml:space="preserve">SAN JACINTO </v>
      </c>
      <c r="B211" s="53" t="str" cm="1">
        <f t="array" ref="B211:C211">_xlfn.TEXTSPLIT(D211,"County")</f>
        <v xml:space="preserve">San Jacinto </v>
      </c>
      <c r="C211" s="53" t="str">
        <v>, Texas</v>
      </c>
      <c r="D211" s="54" t="s">
        <v>2644</v>
      </c>
      <c r="E211" s="55">
        <v>27402</v>
      </c>
      <c r="F211" s="55">
        <v>24982</v>
      </c>
      <c r="G211" s="55">
        <v>20276</v>
      </c>
      <c r="H211" s="55">
        <v>2134</v>
      </c>
      <c r="I211" s="60">
        <v>219</v>
      </c>
      <c r="J211" s="60">
        <v>88</v>
      </c>
      <c r="K211" s="60">
        <v>20</v>
      </c>
      <c r="L211" s="55">
        <v>2245</v>
      </c>
      <c r="M211" s="55">
        <v>2420</v>
      </c>
      <c r="N211" s="55">
        <v>2346</v>
      </c>
      <c r="O211" s="60">
        <v>189</v>
      </c>
      <c r="P211" s="60">
        <v>584</v>
      </c>
      <c r="Q211" s="60">
        <v>66</v>
      </c>
      <c r="R211" s="60">
        <v>6</v>
      </c>
      <c r="S211" s="55">
        <v>1401</v>
      </c>
      <c r="T211" s="60">
        <v>13</v>
      </c>
      <c r="U211" s="60">
        <v>2</v>
      </c>
      <c r="V211" s="60">
        <v>3</v>
      </c>
      <c r="W211" s="60">
        <v>29</v>
      </c>
      <c r="X211" s="60">
        <v>1</v>
      </c>
      <c r="Y211" s="60">
        <v>0</v>
      </c>
      <c r="Z211" s="60">
        <v>39</v>
      </c>
      <c r="AA211" s="60">
        <v>5</v>
      </c>
      <c r="AB211" s="60">
        <v>8</v>
      </c>
      <c r="AC211" s="60">
        <v>0</v>
      </c>
      <c r="AD211" s="60">
        <v>65</v>
      </c>
      <c r="AE211" s="60">
        <v>22</v>
      </c>
      <c r="AF211" s="60">
        <v>0</v>
      </c>
      <c r="AG211" s="60">
        <v>0</v>
      </c>
      <c r="AH211" s="60">
        <v>9</v>
      </c>
      <c r="AI211" s="60">
        <v>0</v>
      </c>
      <c r="AJ211" s="60">
        <v>0</v>
      </c>
      <c r="AK211" s="60">
        <v>29</v>
      </c>
      <c r="AL211" s="60">
        <v>0</v>
      </c>
      <c r="AM211" s="60">
        <v>1</v>
      </c>
      <c r="AN211" s="60">
        <v>0</v>
      </c>
      <c r="AO211" s="60">
        <v>0</v>
      </c>
      <c r="AP211" s="60">
        <v>0</v>
      </c>
      <c r="AQ211" s="60">
        <v>0</v>
      </c>
      <c r="AR211" s="60">
        <v>3</v>
      </c>
      <c r="AS211" s="60">
        <v>0</v>
      </c>
      <c r="AT211" s="60">
        <v>1</v>
      </c>
      <c r="AU211" s="60">
        <v>0</v>
      </c>
      <c r="AV211" s="60">
        <v>0</v>
      </c>
      <c r="AW211" s="60">
        <v>0</v>
      </c>
      <c r="AX211" s="60">
        <v>0</v>
      </c>
      <c r="AY211" s="60">
        <v>9</v>
      </c>
      <c r="AZ211" s="60">
        <v>0</v>
      </c>
      <c r="BA211" s="60">
        <v>4</v>
      </c>
      <c r="BB211" s="60">
        <v>3</v>
      </c>
      <c r="BC211" s="60">
        <v>0</v>
      </c>
      <c r="BD211" s="60">
        <v>0</v>
      </c>
      <c r="BE211" s="60">
        <v>0</v>
      </c>
      <c r="BF211" s="60">
        <v>0</v>
      </c>
      <c r="BG211" s="60">
        <v>2</v>
      </c>
      <c r="BH211" s="60">
        <v>0</v>
      </c>
      <c r="BI211" s="60">
        <v>0</v>
      </c>
      <c r="BJ211" s="60">
        <v>0</v>
      </c>
      <c r="BK211" s="60">
        <v>0</v>
      </c>
      <c r="BL211" s="60">
        <v>0</v>
      </c>
      <c r="BM211" s="60">
        <v>0</v>
      </c>
      <c r="BN211" s="60">
        <v>0</v>
      </c>
      <c r="BO211" s="60">
        <v>0</v>
      </c>
      <c r="BP211" s="60">
        <v>0</v>
      </c>
      <c r="BQ211" s="60">
        <v>0</v>
      </c>
      <c r="BR211" s="60">
        <v>0</v>
      </c>
      <c r="BS211" s="60">
        <v>0</v>
      </c>
      <c r="BT211" s="60">
        <v>0</v>
      </c>
      <c r="BU211" s="60">
        <v>0</v>
      </c>
      <c r="BV211" s="60">
        <v>0</v>
      </c>
      <c r="BW211" s="60">
        <v>0</v>
      </c>
    </row>
    <row r="212" spans="1:75" x14ac:dyDescent="0.25">
      <c r="A212" s="53" t="str">
        <f t="shared" si="3"/>
        <v xml:space="preserve">SAN PATRICIO </v>
      </c>
      <c r="B212" s="53" t="str" cm="1">
        <f t="array" ref="B212:C212">_xlfn.TEXTSPLIT(D212,"County")</f>
        <v xml:space="preserve">San Patricio </v>
      </c>
      <c r="C212" s="53" t="str">
        <v>, Texas</v>
      </c>
      <c r="D212" s="54" t="s">
        <v>2645</v>
      </c>
      <c r="E212" s="55">
        <v>68755</v>
      </c>
      <c r="F212" s="55">
        <v>52670</v>
      </c>
      <c r="G212" s="55">
        <v>42197</v>
      </c>
      <c r="H212" s="55">
        <v>1195</v>
      </c>
      <c r="I212" s="60">
        <v>544</v>
      </c>
      <c r="J212" s="60">
        <v>886</v>
      </c>
      <c r="K212" s="60">
        <v>87</v>
      </c>
      <c r="L212" s="55">
        <v>7761</v>
      </c>
      <c r="M212" s="55">
        <v>16085</v>
      </c>
      <c r="N212" s="55">
        <v>15745</v>
      </c>
      <c r="O212" s="60">
        <v>285</v>
      </c>
      <c r="P212" s="60">
        <v>826</v>
      </c>
      <c r="Q212" s="60">
        <v>262</v>
      </c>
      <c r="R212" s="60">
        <v>37</v>
      </c>
      <c r="S212" s="55">
        <v>14096</v>
      </c>
      <c r="T212" s="60">
        <v>8</v>
      </c>
      <c r="U212" s="60">
        <v>20</v>
      </c>
      <c r="V212" s="60">
        <v>4</v>
      </c>
      <c r="W212" s="60">
        <v>69</v>
      </c>
      <c r="X212" s="60">
        <v>6</v>
      </c>
      <c r="Y212" s="60">
        <v>0</v>
      </c>
      <c r="Z212" s="60">
        <v>98</v>
      </c>
      <c r="AA212" s="60">
        <v>16</v>
      </c>
      <c r="AB212" s="60">
        <v>17</v>
      </c>
      <c r="AC212" s="60">
        <v>1</v>
      </c>
      <c r="AD212" s="60">
        <v>313</v>
      </c>
      <c r="AE212" s="60">
        <v>23</v>
      </c>
      <c r="AF212" s="60">
        <v>8</v>
      </c>
      <c r="AG212" s="60">
        <v>2</v>
      </c>
      <c r="AH212" s="60">
        <v>72</v>
      </c>
      <c r="AI212" s="60">
        <v>12</v>
      </c>
      <c r="AJ212" s="60">
        <v>0</v>
      </c>
      <c r="AK212" s="60">
        <v>148</v>
      </c>
      <c r="AL212" s="60">
        <v>13</v>
      </c>
      <c r="AM212" s="60">
        <v>17</v>
      </c>
      <c r="AN212" s="60">
        <v>0</v>
      </c>
      <c r="AO212" s="60">
        <v>1</v>
      </c>
      <c r="AP212" s="60">
        <v>0</v>
      </c>
      <c r="AQ212" s="60">
        <v>10</v>
      </c>
      <c r="AR212" s="60">
        <v>2</v>
      </c>
      <c r="AS212" s="60">
        <v>0</v>
      </c>
      <c r="AT212" s="60">
        <v>4</v>
      </c>
      <c r="AU212" s="60">
        <v>0</v>
      </c>
      <c r="AV212" s="60">
        <v>1</v>
      </c>
      <c r="AW212" s="60">
        <v>0</v>
      </c>
      <c r="AX212" s="60">
        <v>0</v>
      </c>
      <c r="AY212" s="60">
        <v>25</v>
      </c>
      <c r="AZ212" s="60">
        <v>0</v>
      </c>
      <c r="BA212" s="60">
        <v>0</v>
      </c>
      <c r="BB212" s="60">
        <v>8</v>
      </c>
      <c r="BC212" s="60">
        <v>4</v>
      </c>
      <c r="BD212" s="60">
        <v>3</v>
      </c>
      <c r="BE212" s="60">
        <v>0</v>
      </c>
      <c r="BF212" s="60">
        <v>0</v>
      </c>
      <c r="BG212" s="60">
        <v>2</v>
      </c>
      <c r="BH212" s="60">
        <v>0</v>
      </c>
      <c r="BI212" s="60">
        <v>0</v>
      </c>
      <c r="BJ212" s="60">
        <v>3</v>
      </c>
      <c r="BK212" s="60">
        <v>0</v>
      </c>
      <c r="BL212" s="60">
        <v>2</v>
      </c>
      <c r="BM212" s="60">
        <v>0</v>
      </c>
      <c r="BN212" s="60">
        <v>3</v>
      </c>
      <c r="BO212" s="60">
        <v>2</v>
      </c>
      <c r="BP212" s="60">
        <v>0</v>
      </c>
      <c r="BQ212" s="60">
        <v>1</v>
      </c>
      <c r="BR212" s="60">
        <v>0</v>
      </c>
      <c r="BS212" s="60">
        <v>0</v>
      </c>
      <c r="BT212" s="60">
        <v>0</v>
      </c>
      <c r="BU212" s="60">
        <v>1</v>
      </c>
      <c r="BV212" s="60">
        <v>0</v>
      </c>
      <c r="BW212" s="60">
        <v>0</v>
      </c>
    </row>
    <row r="213" spans="1:75" x14ac:dyDescent="0.25">
      <c r="A213" s="53" t="str">
        <f t="shared" si="3"/>
        <v xml:space="preserve">SAN SABA </v>
      </c>
      <c r="B213" s="53" t="str" cm="1">
        <f t="array" ref="B213:C213">_xlfn.TEXTSPLIT(D213,"County")</f>
        <v xml:space="preserve">San Saba </v>
      </c>
      <c r="C213" s="53" t="str">
        <v>, Texas</v>
      </c>
      <c r="D213" s="54" t="s">
        <v>2646</v>
      </c>
      <c r="E213" s="55">
        <v>5730</v>
      </c>
      <c r="F213" s="55">
        <v>5195</v>
      </c>
      <c r="G213" s="55">
        <v>4274</v>
      </c>
      <c r="H213" s="60">
        <v>121</v>
      </c>
      <c r="I213" s="60">
        <v>39</v>
      </c>
      <c r="J213" s="60">
        <v>17</v>
      </c>
      <c r="K213" s="60">
        <v>2</v>
      </c>
      <c r="L213" s="60">
        <v>742</v>
      </c>
      <c r="M213" s="60">
        <v>535</v>
      </c>
      <c r="N213" s="60">
        <v>501</v>
      </c>
      <c r="O213" s="60">
        <v>15</v>
      </c>
      <c r="P213" s="60">
        <v>65</v>
      </c>
      <c r="Q213" s="60">
        <v>14</v>
      </c>
      <c r="R213" s="60">
        <v>0</v>
      </c>
      <c r="S213" s="60">
        <v>391</v>
      </c>
      <c r="T213" s="60">
        <v>1</v>
      </c>
      <c r="U213" s="60">
        <v>0</v>
      </c>
      <c r="V213" s="60">
        <v>0</v>
      </c>
      <c r="W213" s="60">
        <v>0</v>
      </c>
      <c r="X213" s="60">
        <v>0</v>
      </c>
      <c r="Y213" s="60">
        <v>0</v>
      </c>
      <c r="Z213" s="60">
        <v>7</v>
      </c>
      <c r="AA213" s="60">
        <v>2</v>
      </c>
      <c r="AB213" s="60">
        <v>4</v>
      </c>
      <c r="AC213" s="60">
        <v>2</v>
      </c>
      <c r="AD213" s="60">
        <v>26</v>
      </c>
      <c r="AE213" s="60">
        <v>4</v>
      </c>
      <c r="AF213" s="60">
        <v>0</v>
      </c>
      <c r="AG213" s="60">
        <v>0</v>
      </c>
      <c r="AH213" s="60">
        <v>2</v>
      </c>
      <c r="AI213" s="60">
        <v>0</v>
      </c>
      <c r="AJ213" s="60">
        <v>5</v>
      </c>
      <c r="AK213" s="60">
        <v>3</v>
      </c>
      <c r="AL213" s="60">
        <v>0</v>
      </c>
      <c r="AM213" s="60">
        <v>7</v>
      </c>
      <c r="AN213" s="60">
        <v>0</v>
      </c>
      <c r="AO213" s="60">
        <v>1</v>
      </c>
      <c r="AP213" s="60">
        <v>0</v>
      </c>
      <c r="AQ213" s="60">
        <v>4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60">
        <v>0</v>
      </c>
      <c r="AY213" s="60">
        <v>8</v>
      </c>
      <c r="AZ213" s="60">
        <v>0</v>
      </c>
      <c r="BA213" s="60">
        <v>0</v>
      </c>
      <c r="BB213" s="60">
        <v>0</v>
      </c>
      <c r="BC213" s="60">
        <v>0</v>
      </c>
      <c r="BD213" s="60">
        <v>2</v>
      </c>
      <c r="BE213" s="60">
        <v>0</v>
      </c>
      <c r="BF213" s="60">
        <v>0</v>
      </c>
      <c r="BG213" s="60">
        <v>4</v>
      </c>
      <c r="BH213" s="60">
        <v>0</v>
      </c>
      <c r="BI213" s="60">
        <v>2</v>
      </c>
      <c r="BJ213" s="60">
        <v>0</v>
      </c>
      <c r="BK213" s="60">
        <v>0</v>
      </c>
      <c r="BL213" s="60">
        <v>0</v>
      </c>
      <c r="BM213" s="60">
        <v>0</v>
      </c>
      <c r="BN213" s="60">
        <v>0</v>
      </c>
      <c r="BO213" s="60">
        <v>0</v>
      </c>
      <c r="BP213" s="60">
        <v>0</v>
      </c>
      <c r="BQ213" s="60">
        <v>0</v>
      </c>
      <c r="BR213" s="60">
        <v>0</v>
      </c>
      <c r="BS213" s="60">
        <v>0</v>
      </c>
      <c r="BT213" s="60">
        <v>0</v>
      </c>
      <c r="BU213" s="60">
        <v>0</v>
      </c>
      <c r="BV213" s="60">
        <v>0</v>
      </c>
      <c r="BW213" s="60">
        <v>0</v>
      </c>
    </row>
    <row r="214" spans="1:75" x14ac:dyDescent="0.25">
      <c r="A214" s="53" t="str">
        <f t="shared" si="3"/>
        <v xml:space="preserve">SCHLEICHER </v>
      </c>
      <c r="B214" s="53" t="str" cm="1">
        <f t="array" ref="B214:C214">_xlfn.TEXTSPLIT(D214,"County")</f>
        <v xml:space="preserve">Schleicher </v>
      </c>
      <c r="C214" s="53" t="str">
        <v>, Texas</v>
      </c>
      <c r="D214" s="54" t="s">
        <v>2647</v>
      </c>
      <c r="E214" s="55">
        <v>2451</v>
      </c>
      <c r="F214" s="55">
        <v>2096</v>
      </c>
      <c r="G214" s="55">
        <v>1368</v>
      </c>
      <c r="H214" s="60">
        <v>26</v>
      </c>
      <c r="I214" s="60">
        <v>24</v>
      </c>
      <c r="J214" s="60">
        <v>10</v>
      </c>
      <c r="K214" s="60">
        <v>3</v>
      </c>
      <c r="L214" s="60">
        <v>665</v>
      </c>
      <c r="M214" s="60">
        <v>355</v>
      </c>
      <c r="N214" s="60">
        <v>334</v>
      </c>
      <c r="O214" s="60">
        <v>1</v>
      </c>
      <c r="P214" s="60">
        <v>20</v>
      </c>
      <c r="Q214" s="60">
        <v>3</v>
      </c>
      <c r="R214" s="60">
        <v>3</v>
      </c>
      <c r="S214" s="60">
        <v>292</v>
      </c>
      <c r="T214" s="60">
        <v>3</v>
      </c>
      <c r="U214" s="60">
        <v>1</v>
      </c>
      <c r="V214" s="60">
        <v>0</v>
      </c>
      <c r="W214" s="60">
        <v>1</v>
      </c>
      <c r="X214" s="60">
        <v>5</v>
      </c>
      <c r="Y214" s="60">
        <v>0</v>
      </c>
      <c r="Z214" s="60">
        <v>0</v>
      </c>
      <c r="AA214" s="60">
        <v>1</v>
      </c>
      <c r="AB214" s="60">
        <v>3</v>
      </c>
      <c r="AC214" s="60">
        <v>1</v>
      </c>
      <c r="AD214" s="60">
        <v>16</v>
      </c>
      <c r="AE214" s="60">
        <v>3</v>
      </c>
      <c r="AF214" s="60">
        <v>0</v>
      </c>
      <c r="AG214" s="60">
        <v>0</v>
      </c>
      <c r="AH214" s="60">
        <v>5</v>
      </c>
      <c r="AI214" s="60">
        <v>1</v>
      </c>
      <c r="AJ214" s="60">
        <v>1</v>
      </c>
      <c r="AK214" s="60">
        <v>3</v>
      </c>
      <c r="AL214" s="60">
        <v>0</v>
      </c>
      <c r="AM214" s="60">
        <v>0</v>
      </c>
      <c r="AN214" s="60">
        <v>3</v>
      </c>
      <c r="AO214" s="60">
        <v>0</v>
      </c>
      <c r="AP214" s="60">
        <v>0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60">
        <v>0</v>
      </c>
      <c r="AY214" s="60">
        <v>2</v>
      </c>
      <c r="AZ214" s="60">
        <v>0</v>
      </c>
      <c r="BA214" s="60">
        <v>0</v>
      </c>
      <c r="BB214" s="60">
        <v>1</v>
      </c>
      <c r="BC214" s="60">
        <v>0</v>
      </c>
      <c r="BD214" s="60">
        <v>0</v>
      </c>
      <c r="BE214" s="60">
        <v>0</v>
      </c>
      <c r="BF214" s="60">
        <v>0</v>
      </c>
      <c r="BG214" s="60">
        <v>0</v>
      </c>
      <c r="BH214" s="60">
        <v>0</v>
      </c>
      <c r="BI214" s="60">
        <v>0</v>
      </c>
      <c r="BJ214" s="60">
        <v>0</v>
      </c>
      <c r="BK214" s="60">
        <v>0</v>
      </c>
      <c r="BL214" s="60">
        <v>0</v>
      </c>
      <c r="BM214" s="60">
        <v>0</v>
      </c>
      <c r="BN214" s="60">
        <v>1</v>
      </c>
      <c r="BO214" s="60">
        <v>3</v>
      </c>
      <c r="BP214" s="60">
        <v>0</v>
      </c>
      <c r="BQ214" s="60">
        <v>2</v>
      </c>
      <c r="BR214" s="60">
        <v>0</v>
      </c>
      <c r="BS214" s="60">
        <v>1</v>
      </c>
      <c r="BT214" s="60">
        <v>0</v>
      </c>
      <c r="BU214" s="60">
        <v>0</v>
      </c>
      <c r="BV214" s="60">
        <v>0</v>
      </c>
      <c r="BW214" s="60">
        <v>0</v>
      </c>
    </row>
    <row r="215" spans="1:75" x14ac:dyDescent="0.25">
      <c r="A215" s="53" t="str">
        <f t="shared" si="3"/>
        <v xml:space="preserve">SCURRY </v>
      </c>
      <c r="B215" s="53" t="str" cm="1">
        <f t="array" ref="B215:C215">_xlfn.TEXTSPLIT(D215,"County")</f>
        <v xml:space="preserve">Scurry </v>
      </c>
      <c r="C215" s="53" t="str">
        <v>, Texas</v>
      </c>
      <c r="D215" s="54" t="s">
        <v>2648</v>
      </c>
      <c r="E215" s="55">
        <v>16932</v>
      </c>
      <c r="F215" s="55">
        <v>14567</v>
      </c>
      <c r="G215" s="55">
        <v>10867</v>
      </c>
      <c r="H215" s="60">
        <v>637</v>
      </c>
      <c r="I215" s="60">
        <v>126</v>
      </c>
      <c r="J215" s="60">
        <v>83</v>
      </c>
      <c r="K215" s="60">
        <v>8</v>
      </c>
      <c r="L215" s="55">
        <v>2846</v>
      </c>
      <c r="M215" s="55">
        <v>2365</v>
      </c>
      <c r="N215" s="55">
        <v>2307</v>
      </c>
      <c r="O215" s="60">
        <v>119</v>
      </c>
      <c r="P215" s="60">
        <v>218</v>
      </c>
      <c r="Q215" s="60">
        <v>24</v>
      </c>
      <c r="R215" s="60">
        <v>3</v>
      </c>
      <c r="S215" s="55">
        <v>1894</v>
      </c>
      <c r="T215" s="60">
        <v>1</v>
      </c>
      <c r="U215" s="60">
        <v>8</v>
      </c>
      <c r="V215" s="60">
        <v>0</v>
      </c>
      <c r="W215" s="60">
        <v>13</v>
      </c>
      <c r="X215" s="60">
        <v>0</v>
      </c>
      <c r="Y215" s="60">
        <v>0</v>
      </c>
      <c r="Z215" s="60">
        <v>18</v>
      </c>
      <c r="AA215" s="60">
        <v>2</v>
      </c>
      <c r="AB215" s="60">
        <v>1</v>
      </c>
      <c r="AC215" s="60">
        <v>6</v>
      </c>
      <c r="AD215" s="60">
        <v>53</v>
      </c>
      <c r="AE215" s="60">
        <v>11</v>
      </c>
      <c r="AF215" s="60">
        <v>0</v>
      </c>
      <c r="AG215" s="60">
        <v>0</v>
      </c>
      <c r="AH215" s="60">
        <v>10</v>
      </c>
      <c r="AI215" s="60">
        <v>5</v>
      </c>
      <c r="AJ215" s="60">
        <v>0</v>
      </c>
      <c r="AK215" s="60">
        <v>15</v>
      </c>
      <c r="AL215" s="60">
        <v>0</v>
      </c>
      <c r="AM215" s="60">
        <v>1</v>
      </c>
      <c r="AN215" s="60">
        <v>0</v>
      </c>
      <c r="AO215" s="60">
        <v>9</v>
      </c>
      <c r="AP215" s="60">
        <v>0</v>
      </c>
      <c r="AQ215" s="60">
        <v>0</v>
      </c>
      <c r="AR215" s="60">
        <v>1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60">
        <v>1</v>
      </c>
      <c r="AY215" s="60">
        <v>2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60">
        <v>0</v>
      </c>
      <c r="BH215" s="60">
        <v>0</v>
      </c>
      <c r="BI215" s="60">
        <v>2</v>
      </c>
      <c r="BJ215" s="60">
        <v>0</v>
      </c>
      <c r="BK215" s="60">
        <v>0</v>
      </c>
      <c r="BL215" s="60">
        <v>0</v>
      </c>
      <c r="BM215" s="60">
        <v>0</v>
      </c>
      <c r="BN215" s="60">
        <v>0</v>
      </c>
      <c r="BO215" s="60">
        <v>3</v>
      </c>
      <c r="BP215" s="60">
        <v>0</v>
      </c>
      <c r="BQ215" s="60">
        <v>3</v>
      </c>
      <c r="BR215" s="60">
        <v>0</v>
      </c>
      <c r="BS215" s="60">
        <v>0</v>
      </c>
      <c r="BT215" s="60">
        <v>0</v>
      </c>
      <c r="BU215" s="60">
        <v>0</v>
      </c>
      <c r="BV215" s="60">
        <v>0</v>
      </c>
      <c r="BW215" s="60">
        <v>0</v>
      </c>
    </row>
    <row r="216" spans="1:75" x14ac:dyDescent="0.25">
      <c r="A216" s="53" t="str">
        <f t="shared" si="3"/>
        <v xml:space="preserve">SHACKELFORD </v>
      </c>
      <c r="B216" s="53" t="str" cm="1">
        <f t="array" ref="B216:C216">_xlfn.TEXTSPLIT(D216,"County")</f>
        <v xml:space="preserve">Shackelford </v>
      </c>
      <c r="C216" s="53" t="str">
        <v>, Texas</v>
      </c>
      <c r="D216" s="54" t="s">
        <v>2649</v>
      </c>
      <c r="E216" s="55">
        <v>3105</v>
      </c>
      <c r="F216" s="55">
        <v>2910</v>
      </c>
      <c r="G216" s="55">
        <v>2731</v>
      </c>
      <c r="H216" s="60">
        <v>23</v>
      </c>
      <c r="I216" s="60">
        <v>10</v>
      </c>
      <c r="J216" s="60">
        <v>18</v>
      </c>
      <c r="K216" s="60">
        <v>0</v>
      </c>
      <c r="L216" s="60">
        <v>128</v>
      </c>
      <c r="M216" s="60">
        <v>195</v>
      </c>
      <c r="N216" s="60">
        <v>173</v>
      </c>
      <c r="O216" s="60">
        <v>9</v>
      </c>
      <c r="P216" s="60">
        <v>50</v>
      </c>
      <c r="Q216" s="60">
        <v>5</v>
      </c>
      <c r="R216" s="60">
        <v>3</v>
      </c>
      <c r="S216" s="60">
        <v>95</v>
      </c>
      <c r="T216" s="60">
        <v>2</v>
      </c>
      <c r="U216" s="60">
        <v>0</v>
      </c>
      <c r="V216" s="60">
        <v>0</v>
      </c>
      <c r="W216" s="60">
        <v>0</v>
      </c>
      <c r="X216" s="60">
        <v>4</v>
      </c>
      <c r="Y216" s="60">
        <v>0</v>
      </c>
      <c r="Z216" s="60">
        <v>5</v>
      </c>
      <c r="AA216" s="60">
        <v>0</v>
      </c>
      <c r="AB216" s="60">
        <v>0</v>
      </c>
      <c r="AC216" s="60">
        <v>0</v>
      </c>
      <c r="AD216" s="60">
        <v>17</v>
      </c>
      <c r="AE216" s="60">
        <v>0</v>
      </c>
      <c r="AF216" s="60">
        <v>0</v>
      </c>
      <c r="AG216" s="60">
        <v>2</v>
      </c>
      <c r="AH216" s="60">
        <v>0</v>
      </c>
      <c r="AI216" s="60">
        <v>0</v>
      </c>
      <c r="AJ216" s="60">
        <v>1</v>
      </c>
      <c r="AK216" s="60">
        <v>4</v>
      </c>
      <c r="AL216" s="60">
        <v>0</v>
      </c>
      <c r="AM216" s="60">
        <v>0</v>
      </c>
      <c r="AN216" s="60">
        <v>1</v>
      </c>
      <c r="AO216" s="60">
        <v>3</v>
      </c>
      <c r="AP216" s="60">
        <v>0</v>
      </c>
      <c r="AQ216" s="60">
        <v>0</v>
      </c>
      <c r="AR216" s="60">
        <v>0</v>
      </c>
      <c r="AS216" s="60">
        <v>2</v>
      </c>
      <c r="AT216" s="60">
        <v>0</v>
      </c>
      <c r="AU216" s="60">
        <v>0</v>
      </c>
      <c r="AV216" s="60">
        <v>0</v>
      </c>
      <c r="AW216" s="60">
        <v>4</v>
      </c>
      <c r="AX216" s="60">
        <v>0</v>
      </c>
      <c r="AY216" s="60">
        <v>5</v>
      </c>
      <c r="AZ216" s="60">
        <v>0</v>
      </c>
      <c r="BA216" s="60">
        <v>1</v>
      </c>
      <c r="BB216" s="60">
        <v>3</v>
      </c>
      <c r="BC216" s="60">
        <v>0</v>
      </c>
      <c r="BD216" s="60">
        <v>1</v>
      </c>
      <c r="BE216" s="60">
        <v>0</v>
      </c>
      <c r="BF216" s="60">
        <v>0</v>
      </c>
      <c r="BG216" s="60">
        <v>0</v>
      </c>
      <c r="BH216" s="60">
        <v>0</v>
      </c>
      <c r="BI216" s="60">
        <v>0</v>
      </c>
      <c r="BJ216" s="60">
        <v>0</v>
      </c>
      <c r="BK216" s="60">
        <v>0</v>
      </c>
      <c r="BL216" s="60">
        <v>0</v>
      </c>
      <c r="BM216" s="60">
        <v>0</v>
      </c>
      <c r="BN216" s="60">
        <v>0</v>
      </c>
      <c r="BO216" s="60">
        <v>0</v>
      </c>
      <c r="BP216" s="60">
        <v>0</v>
      </c>
      <c r="BQ216" s="60">
        <v>0</v>
      </c>
      <c r="BR216" s="60">
        <v>0</v>
      </c>
      <c r="BS216" s="60">
        <v>0</v>
      </c>
      <c r="BT216" s="60">
        <v>0</v>
      </c>
      <c r="BU216" s="60">
        <v>0</v>
      </c>
      <c r="BV216" s="60">
        <v>0</v>
      </c>
      <c r="BW216" s="60">
        <v>0</v>
      </c>
    </row>
    <row r="217" spans="1:75" x14ac:dyDescent="0.25">
      <c r="A217" s="53" t="str">
        <f t="shared" si="3"/>
        <v xml:space="preserve">SHELBY </v>
      </c>
      <c r="B217" s="53" t="str" cm="1">
        <f t="array" ref="B217:C217">_xlfn.TEXTSPLIT(D217,"County")</f>
        <v xml:space="preserve">Shelby </v>
      </c>
      <c r="C217" s="53" t="str">
        <v>, Texas</v>
      </c>
      <c r="D217" s="54" t="s">
        <v>2650</v>
      </c>
      <c r="E217" s="55">
        <v>24022</v>
      </c>
      <c r="F217" s="55">
        <v>22008</v>
      </c>
      <c r="G217" s="55">
        <v>15111</v>
      </c>
      <c r="H217" s="55">
        <v>3836</v>
      </c>
      <c r="I217" s="60">
        <v>139</v>
      </c>
      <c r="J217" s="60">
        <v>370</v>
      </c>
      <c r="K217" s="60">
        <v>14</v>
      </c>
      <c r="L217" s="55">
        <v>2538</v>
      </c>
      <c r="M217" s="55">
        <v>2014</v>
      </c>
      <c r="N217" s="55">
        <v>1926</v>
      </c>
      <c r="O217" s="60">
        <v>172</v>
      </c>
      <c r="P217" s="60">
        <v>284</v>
      </c>
      <c r="Q217" s="60">
        <v>37</v>
      </c>
      <c r="R217" s="60">
        <v>4</v>
      </c>
      <c r="S217" s="55">
        <v>1338</v>
      </c>
      <c r="T217" s="60">
        <v>10</v>
      </c>
      <c r="U217" s="60">
        <v>3</v>
      </c>
      <c r="V217" s="60">
        <v>0</v>
      </c>
      <c r="W217" s="60">
        <v>32</v>
      </c>
      <c r="X217" s="60">
        <v>3</v>
      </c>
      <c r="Y217" s="60">
        <v>0</v>
      </c>
      <c r="Z217" s="60">
        <v>33</v>
      </c>
      <c r="AA217" s="60">
        <v>3</v>
      </c>
      <c r="AB217" s="60">
        <v>3</v>
      </c>
      <c r="AC217" s="60">
        <v>4</v>
      </c>
      <c r="AD217" s="60">
        <v>72</v>
      </c>
      <c r="AE217" s="60">
        <v>13</v>
      </c>
      <c r="AF217" s="60">
        <v>1</v>
      </c>
      <c r="AG217" s="60">
        <v>1</v>
      </c>
      <c r="AH217" s="60">
        <v>5</v>
      </c>
      <c r="AI217" s="60">
        <v>10</v>
      </c>
      <c r="AJ217" s="60">
        <v>0</v>
      </c>
      <c r="AK217" s="60">
        <v>21</v>
      </c>
      <c r="AL217" s="60">
        <v>9</v>
      </c>
      <c r="AM217" s="60">
        <v>4</v>
      </c>
      <c r="AN217" s="60">
        <v>0</v>
      </c>
      <c r="AO217" s="60">
        <v>4</v>
      </c>
      <c r="AP217" s="60">
        <v>0</v>
      </c>
      <c r="AQ217" s="60">
        <v>4</v>
      </c>
      <c r="AR217" s="60">
        <v>0</v>
      </c>
      <c r="AS217" s="60">
        <v>0</v>
      </c>
      <c r="AT217" s="60">
        <v>0</v>
      </c>
      <c r="AU217" s="60">
        <v>0</v>
      </c>
      <c r="AV217" s="60">
        <v>0</v>
      </c>
      <c r="AW217" s="60">
        <v>0</v>
      </c>
      <c r="AX217" s="60">
        <v>0</v>
      </c>
      <c r="AY217" s="60">
        <v>12</v>
      </c>
      <c r="AZ217" s="60">
        <v>0</v>
      </c>
      <c r="BA217" s="60">
        <v>0</v>
      </c>
      <c r="BB217" s="60">
        <v>1</v>
      </c>
      <c r="BC217" s="60">
        <v>0</v>
      </c>
      <c r="BD217" s="60">
        <v>7</v>
      </c>
      <c r="BE217" s="60">
        <v>3</v>
      </c>
      <c r="BF217" s="60">
        <v>1</v>
      </c>
      <c r="BG217" s="60">
        <v>0</v>
      </c>
      <c r="BH217" s="60">
        <v>0</v>
      </c>
      <c r="BI217" s="60">
        <v>0</v>
      </c>
      <c r="BJ217" s="60">
        <v>0</v>
      </c>
      <c r="BK217" s="60">
        <v>0</v>
      </c>
      <c r="BL217" s="60">
        <v>0</v>
      </c>
      <c r="BM217" s="60">
        <v>0</v>
      </c>
      <c r="BN217" s="60">
        <v>0</v>
      </c>
      <c r="BO217" s="60">
        <v>4</v>
      </c>
      <c r="BP217" s="60">
        <v>2</v>
      </c>
      <c r="BQ217" s="60">
        <v>0</v>
      </c>
      <c r="BR217" s="60">
        <v>1</v>
      </c>
      <c r="BS217" s="60">
        <v>0</v>
      </c>
      <c r="BT217" s="60">
        <v>1</v>
      </c>
      <c r="BU217" s="60">
        <v>0</v>
      </c>
      <c r="BV217" s="60">
        <v>0</v>
      </c>
      <c r="BW217" s="60">
        <v>0</v>
      </c>
    </row>
    <row r="218" spans="1:75" x14ac:dyDescent="0.25">
      <c r="A218" s="53" t="str">
        <f t="shared" si="3"/>
        <v xml:space="preserve">SHERMAN </v>
      </c>
      <c r="B218" s="53" t="str" cm="1">
        <f t="array" ref="B218:C218">_xlfn.TEXTSPLIT(D218,"County")</f>
        <v xml:space="preserve">Sherman </v>
      </c>
      <c r="C218" s="53" t="str">
        <v>, Texas</v>
      </c>
      <c r="D218" s="54" t="s">
        <v>2651</v>
      </c>
      <c r="E218" s="55">
        <v>2782</v>
      </c>
      <c r="F218" s="55">
        <v>2188</v>
      </c>
      <c r="G218" s="55">
        <v>1612</v>
      </c>
      <c r="H218" s="60">
        <v>12</v>
      </c>
      <c r="I218" s="60">
        <v>37</v>
      </c>
      <c r="J218" s="60">
        <v>3</v>
      </c>
      <c r="K218" s="60">
        <v>0</v>
      </c>
      <c r="L218" s="60">
        <v>524</v>
      </c>
      <c r="M218" s="60">
        <v>594</v>
      </c>
      <c r="N218" s="60">
        <v>557</v>
      </c>
      <c r="O218" s="60">
        <v>11</v>
      </c>
      <c r="P218" s="60">
        <v>33</v>
      </c>
      <c r="Q218" s="60">
        <v>4</v>
      </c>
      <c r="R218" s="60">
        <v>0</v>
      </c>
      <c r="S218" s="60">
        <v>491</v>
      </c>
      <c r="T218" s="60">
        <v>3</v>
      </c>
      <c r="U218" s="60">
        <v>4</v>
      </c>
      <c r="V218" s="60">
        <v>3</v>
      </c>
      <c r="W218" s="60">
        <v>3</v>
      </c>
      <c r="X218" s="60">
        <v>0</v>
      </c>
      <c r="Y218" s="60">
        <v>0</v>
      </c>
      <c r="Z218" s="60">
        <v>4</v>
      </c>
      <c r="AA218" s="60">
        <v>1</v>
      </c>
      <c r="AB218" s="60">
        <v>0</v>
      </c>
      <c r="AC218" s="60">
        <v>0</v>
      </c>
      <c r="AD218" s="60">
        <v>24</v>
      </c>
      <c r="AE218" s="60">
        <v>2</v>
      </c>
      <c r="AF218" s="60">
        <v>0</v>
      </c>
      <c r="AG218" s="60">
        <v>4</v>
      </c>
      <c r="AH218" s="60">
        <v>4</v>
      </c>
      <c r="AI218" s="60">
        <v>1</v>
      </c>
      <c r="AJ218" s="60">
        <v>0</v>
      </c>
      <c r="AK218" s="60">
        <v>2</v>
      </c>
      <c r="AL218" s="60">
        <v>1</v>
      </c>
      <c r="AM218" s="60">
        <v>1</v>
      </c>
      <c r="AN218" s="60">
        <v>0</v>
      </c>
      <c r="AO218" s="60">
        <v>0</v>
      </c>
      <c r="AP218" s="60">
        <v>0</v>
      </c>
      <c r="AQ218" s="60">
        <v>6</v>
      </c>
      <c r="AR218" s="60">
        <v>1</v>
      </c>
      <c r="AS218" s="60">
        <v>0</v>
      </c>
      <c r="AT218" s="60">
        <v>0</v>
      </c>
      <c r="AU218" s="60">
        <v>1</v>
      </c>
      <c r="AV218" s="60">
        <v>0</v>
      </c>
      <c r="AW218" s="60">
        <v>0</v>
      </c>
      <c r="AX218" s="60">
        <v>1</v>
      </c>
      <c r="AY218" s="60">
        <v>12</v>
      </c>
      <c r="AZ218" s="60">
        <v>0</v>
      </c>
      <c r="BA218" s="60">
        <v>0</v>
      </c>
      <c r="BB218" s="60">
        <v>6</v>
      </c>
      <c r="BC218" s="60">
        <v>0</v>
      </c>
      <c r="BD218" s="60">
        <v>0</v>
      </c>
      <c r="BE218" s="60">
        <v>0</v>
      </c>
      <c r="BF218" s="60">
        <v>3</v>
      </c>
      <c r="BG218" s="60">
        <v>0</v>
      </c>
      <c r="BH218" s="60">
        <v>1</v>
      </c>
      <c r="BI218" s="60">
        <v>1</v>
      </c>
      <c r="BJ218" s="60">
        <v>0</v>
      </c>
      <c r="BK218" s="60">
        <v>0</v>
      </c>
      <c r="BL218" s="60">
        <v>0</v>
      </c>
      <c r="BM218" s="60">
        <v>1</v>
      </c>
      <c r="BN218" s="60">
        <v>0</v>
      </c>
      <c r="BO218" s="60">
        <v>1</v>
      </c>
      <c r="BP218" s="60">
        <v>0</v>
      </c>
      <c r="BQ218" s="60">
        <v>0</v>
      </c>
      <c r="BR218" s="60">
        <v>0</v>
      </c>
      <c r="BS218" s="60">
        <v>0</v>
      </c>
      <c r="BT218" s="60">
        <v>1</v>
      </c>
      <c r="BU218" s="60">
        <v>0</v>
      </c>
      <c r="BV218" s="60">
        <v>0</v>
      </c>
      <c r="BW218" s="60">
        <v>0</v>
      </c>
    </row>
    <row r="219" spans="1:75" x14ac:dyDescent="0.25">
      <c r="A219" s="53" t="str">
        <f t="shared" si="3"/>
        <v xml:space="preserve">SMITH </v>
      </c>
      <c r="B219" s="53" t="str" cm="1">
        <f t="array" ref="B219:C219">_xlfn.TEXTSPLIT(D219,"County")</f>
        <v xml:space="preserve">Smith </v>
      </c>
      <c r="C219" s="53" t="str">
        <v>, Texas</v>
      </c>
      <c r="D219" s="54" t="s">
        <v>2652</v>
      </c>
      <c r="E219" s="55">
        <v>233479</v>
      </c>
      <c r="F219" s="55">
        <v>211043</v>
      </c>
      <c r="G219" s="55">
        <v>144539</v>
      </c>
      <c r="H219" s="55">
        <v>38593</v>
      </c>
      <c r="I219" s="55">
        <v>1656</v>
      </c>
      <c r="J219" s="55">
        <v>4188</v>
      </c>
      <c r="K219" s="60">
        <v>106</v>
      </c>
      <c r="L219" s="55">
        <v>21961</v>
      </c>
      <c r="M219" s="55">
        <v>22436</v>
      </c>
      <c r="N219" s="55">
        <v>21669</v>
      </c>
      <c r="O219" s="55">
        <v>2173</v>
      </c>
      <c r="P219" s="55">
        <v>3568</v>
      </c>
      <c r="Q219" s="60">
        <v>878</v>
      </c>
      <c r="R219" s="60">
        <v>53</v>
      </c>
      <c r="S219" s="55">
        <v>14046</v>
      </c>
      <c r="T219" s="60">
        <v>250</v>
      </c>
      <c r="U219" s="60">
        <v>74</v>
      </c>
      <c r="V219" s="60">
        <v>19</v>
      </c>
      <c r="W219" s="60">
        <v>287</v>
      </c>
      <c r="X219" s="60">
        <v>16</v>
      </c>
      <c r="Y219" s="60">
        <v>3</v>
      </c>
      <c r="Z219" s="60">
        <v>239</v>
      </c>
      <c r="AA219" s="60">
        <v>30</v>
      </c>
      <c r="AB219" s="60">
        <v>33</v>
      </c>
      <c r="AC219" s="60">
        <v>0</v>
      </c>
      <c r="AD219" s="60">
        <v>695</v>
      </c>
      <c r="AE219" s="60">
        <v>193</v>
      </c>
      <c r="AF219" s="60">
        <v>28</v>
      </c>
      <c r="AG219" s="60">
        <v>1</v>
      </c>
      <c r="AH219" s="60">
        <v>122</v>
      </c>
      <c r="AI219" s="60">
        <v>37</v>
      </c>
      <c r="AJ219" s="60">
        <v>9</v>
      </c>
      <c r="AK219" s="60">
        <v>210</v>
      </c>
      <c r="AL219" s="60">
        <v>30</v>
      </c>
      <c r="AM219" s="60">
        <v>32</v>
      </c>
      <c r="AN219" s="60">
        <v>5</v>
      </c>
      <c r="AO219" s="60">
        <v>0</v>
      </c>
      <c r="AP219" s="60">
        <v>0</v>
      </c>
      <c r="AQ219" s="60">
        <v>16</v>
      </c>
      <c r="AR219" s="60">
        <v>0</v>
      </c>
      <c r="AS219" s="60">
        <v>0</v>
      </c>
      <c r="AT219" s="60">
        <v>0</v>
      </c>
      <c r="AU219" s="60">
        <v>0</v>
      </c>
      <c r="AV219" s="60">
        <v>6</v>
      </c>
      <c r="AW219" s="60">
        <v>0</v>
      </c>
      <c r="AX219" s="60">
        <v>6</v>
      </c>
      <c r="AY219" s="60">
        <v>66</v>
      </c>
      <c r="AZ219" s="60">
        <v>4</v>
      </c>
      <c r="BA219" s="60">
        <v>2</v>
      </c>
      <c r="BB219" s="60">
        <v>24</v>
      </c>
      <c r="BC219" s="60">
        <v>9</v>
      </c>
      <c r="BD219" s="60">
        <v>2</v>
      </c>
      <c r="BE219" s="60">
        <v>0</v>
      </c>
      <c r="BF219" s="60">
        <v>0</v>
      </c>
      <c r="BG219" s="60">
        <v>2</v>
      </c>
      <c r="BH219" s="60">
        <v>2</v>
      </c>
      <c r="BI219" s="60">
        <v>5</v>
      </c>
      <c r="BJ219" s="60">
        <v>7</v>
      </c>
      <c r="BK219" s="60">
        <v>0</v>
      </c>
      <c r="BL219" s="60">
        <v>0</v>
      </c>
      <c r="BM219" s="60">
        <v>9</v>
      </c>
      <c r="BN219" s="60">
        <v>0</v>
      </c>
      <c r="BO219" s="60">
        <v>6</v>
      </c>
      <c r="BP219" s="60">
        <v>5</v>
      </c>
      <c r="BQ219" s="60">
        <v>0</v>
      </c>
      <c r="BR219" s="60">
        <v>0</v>
      </c>
      <c r="BS219" s="60">
        <v>1</v>
      </c>
      <c r="BT219" s="60">
        <v>0</v>
      </c>
      <c r="BU219" s="60">
        <v>0</v>
      </c>
      <c r="BV219" s="60">
        <v>0</v>
      </c>
      <c r="BW219" s="60">
        <v>0</v>
      </c>
    </row>
    <row r="220" spans="1:75" x14ac:dyDescent="0.25">
      <c r="A220" s="53" t="str">
        <f t="shared" si="3"/>
        <v xml:space="preserve">SOMERVELL </v>
      </c>
      <c r="B220" s="53" t="str" cm="1">
        <f t="array" ref="B220:C220">_xlfn.TEXTSPLIT(D220,"County")</f>
        <v xml:space="preserve">Somervell </v>
      </c>
      <c r="C220" s="53" t="str">
        <v>, Texas</v>
      </c>
      <c r="D220" s="54" t="s">
        <v>2653</v>
      </c>
      <c r="E220" s="55">
        <v>9205</v>
      </c>
      <c r="F220" s="55">
        <v>8088</v>
      </c>
      <c r="G220" s="55">
        <v>7373</v>
      </c>
      <c r="H220" s="60">
        <v>45</v>
      </c>
      <c r="I220" s="60">
        <v>78</v>
      </c>
      <c r="J220" s="60">
        <v>58</v>
      </c>
      <c r="K220" s="60">
        <v>0</v>
      </c>
      <c r="L220" s="60">
        <v>534</v>
      </c>
      <c r="M220" s="55">
        <v>1117</v>
      </c>
      <c r="N220" s="55">
        <v>1067</v>
      </c>
      <c r="O220" s="60">
        <v>29</v>
      </c>
      <c r="P220" s="60">
        <v>222</v>
      </c>
      <c r="Q220" s="60">
        <v>12</v>
      </c>
      <c r="R220" s="60">
        <v>1</v>
      </c>
      <c r="S220" s="60">
        <v>775</v>
      </c>
      <c r="T220" s="60">
        <v>5</v>
      </c>
      <c r="U220" s="60">
        <v>1</v>
      </c>
      <c r="V220" s="60">
        <v>0</v>
      </c>
      <c r="W220" s="60">
        <v>11</v>
      </c>
      <c r="X220" s="60">
        <v>0</v>
      </c>
      <c r="Y220" s="60">
        <v>0</v>
      </c>
      <c r="Z220" s="60">
        <v>9</v>
      </c>
      <c r="AA220" s="60">
        <v>0</v>
      </c>
      <c r="AB220" s="60">
        <v>0</v>
      </c>
      <c r="AC220" s="60">
        <v>2</v>
      </c>
      <c r="AD220" s="60">
        <v>40</v>
      </c>
      <c r="AE220" s="60">
        <v>10</v>
      </c>
      <c r="AF220" s="60">
        <v>0</v>
      </c>
      <c r="AG220" s="60">
        <v>5</v>
      </c>
      <c r="AH220" s="60">
        <v>0</v>
      </c>
      <c r="AI220" s="60">
        <v>0</v>
      </c>
      <c r="AJ220" s="60">
        <v>0</v>
      </c>
      <c r="AK220" s="60">
        <v>9</v>
      </c>
      <c r="AL220" s="60">
        <v>7</v>
      </c>
      <c r="AM220" s="60">
        <v>0</v>
      </c>
      <c r="AN220" s="60">
        <v>0</v>
      </c>
      <c r="AO220" s="60">
        <v>0</v>
      </c>
      <c r="AP220" s="60">
        <v>0</v>
      </c>
      <c r="AQ220" s="60">
        <v>4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60">
        <v>5</v>
      </c>
      <c r="AY220" s="60">
        <v>6</v>
      </c>
      <c r="AZ220" s="60">
        <v>1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5</v>
      </c>
      <c r="BG220" s="60">
        <v>0</v>
      </c>
      <c r="BH220" s="60">
        <v>0</v>
      </c>
      <c r="BI220" s="60">
        <v>0</v>
      </c>
      <c r="BJ220" s="60">
        <v>0</v>
      </c>
      <c r="BK220" s="60">
        <v>0</v>
      </c>
      <c r="BL220" s="60">
        <v>0</v>
      </c>
      <c r="BM220" s="60">
        <v>0</v>
      </c>
      <c r="BN220" s="60">
        <v>0</v>
      </c>
      <c r="BO220" s="60">
        <v>4</v>
      </c>
      <c r="BP220" s="60">
        <v>2</v>
      </c>
      <c r="BQ220" s="60">
        <v>2</v>
      </c>
      <c r="BR220" s="60">
        <v>0</v>
      </c>
      <c r="BS220" s="60">
        <v>0</v>
      </c>
      <c r="BT220" s="60">
        <v>0</v>
      </c>
      <c r="BU220" s="60">
        <v>0</v>
      </c>
      <c r="BV220" s="60">
        <v>0</v>
      </c>
      <c r="BW220" s="60">
        <v>0</v>
      </c>
    </row>
    <row r="221" spans="1:75" x14ac:dyDescent="0.25">
      <c r="A221" s="53" t="str">
        <f t="shared" si="3"/>
        <v xml:space="preserve">STARR </v>
      </c>
      <c r="B221" s="53" t="str" cm="1">
        <f t="array" ref="B221:C221">_xlfn.TEXTSPLIT(D221,"County")</f>
        <v xml:space="preserve">Starr </v>
      </c>
      <c r="C221" s="53" t="str">
        <v>, Texas</v>
      </c>
      <c r="D221" s="54" t="s">
        <v>2654</v>
      </c>
      <c r="E221" s="55">
        <v>65920</v>
      </c>
      <c r="F221" s="55">
        <v>34893</v>
      </c>
      <c r="G221" s="55">
        <v>21839</v>
      </c>
      <c r="H221" s="60">
        <v>66</v>
      </c>
      <c r="I221" s="60">
        <v>253</v>
      </c>
      <c r="J221" s="60">
        <v>111</v>
      </c>
      <c r="K221" s="60">
        <v>1</v>
      </c>
      <c r="L221" s="55">
        <v>12623</v>
      </c>
      <c r="M221" s="55">
        <v>31027</v>
      </c>
      <c r="N221" s="55">
        <v>30929</v>
      </c>
      <c r="O221" s="60">
        <v>42</v>
      </c>
      <c r="P221" s="60">
        <v>57</v>
      </c>
      <c r="Q221" s="60">
        <v>2</v>
      </c>
      <c r="R221" s="60">
        <v>0</v>
      </c>
      <c r="S221" s="55">
        <v>30679</v>
      </c>
      <c r="T221" s="60">
        <v>1</v>
      </c>
      <c r="U221" s="60">
        <v>1</v>
      </c>
      <c r="V221" s="60">
        <v>6</v>
      </c>
      <c r="W221" s="60">
        <v>21</v>
      </c>
      <c r="X221" s="60">
        <v>0</v>
      </c>
      <c r="Y221" s="60">
        <v>0</v>
      </c>
      <c r="Z221" s="60">
        <v>94</v>
      </c>
      <c r="AA221" s="60">
        <v>0</v>
      </c>
      <c r="AB221" s="60">
        <v>21</v>
      </c>
      <c r="AC221" s="60">
        <v>5</v>
      </c>
      <c r="AD221" s="60">
        <v>81</v>
      </c>
      <c r="AE221" s="60">
        <v>4</v>
      </c>
      <c r="AF221" s="60">
        <v>0</v>
      </c>
      <c r="AG221" s="60">
        <v>0</v>
      </c>
      <c r="AH221" s="60">
        <v>9</v>
      </c>
      <c r="AI221" s="60">
        <v>6</v>
      </c>
      <c r="AJ221" s="60">
        <v>1</v>
      </c>
      <c r="AK221" s="60">
        <v>47</v>
      </c>
      <c r="AL221" s="60">
        <v>1</v>
      </c>
      <c r="AM221" s="60">
        <v>2</v>
      </c>
      <c r="AN221" s="60">
        <v>7</v>
      </c>
      <c r="AO221" s="60">
        <v>0</v>
      </c>
      <c r="AP221" s="60">
        <v>0</v>
      </c>
      <c r="AQ221" s="60">
        <v>0</v>
      </c>
      <c r="AR221" s="60">
        <v>3</v>
      </c>
      <c r="AS221" s="60">
        <v>0</v>
      </c>
      <c r="AT221" s="60">
        <v>0</v>
      </c>
      <c r="AU221" s="60">
        <v>0</v>
      </c>
      <c r="AV221" s="60">
        <v>0</v>
      </c>
      <c r="AW221" s="60">
        <v>0</v>
      </c>
      <c r="AX221" s="60">
        <v>1</v>
      </c>
      <c r="AY221" s="60">
        <v>16</v>
      </c>
      <c r="AZ221" s="60">
        <v>0</v>
      </c>
      <c r="BA221" s="60">
        <v>3</v>
      </c>
      <c r="BB221" s="60">
        <v>6</v>
      </c>
      <c r="BC221" s="60">
        <v>0</v>
      </c>
      <c r="BD221" s="60">
        <v>0</v>
      </c>
      <c r="BE221" s="60">
        <v>0</v>
      </c>
      <c r="BF221" s="60">
        <v>1</v>
      </c>
      <c r="BG221" s="60">
        <v>0</v>
      </c>
      <c r="BH221" s="60">
        <v>4</v>
      </c>
      <c r="BI221" s="60">
        <v>2</v>
      </c>
      <c r="BJ221" s="60">
        <v>0</v>
      </c>
      <c r="BK221" s="60">
        <v>0</v>
      </c>
      <c r="BL221" s="60">
        <v>0</v>
      </c>
      <c r="BM221" s="60">
        <v>0</v>
      </c>
      <c r="BN221" s="60">
        <v>0</v>
      </c>
      <c r="BO221" s="60">
        <v>1</v>
      </c>
      <c r="BP221" s="60">
        <v>0</v>
      </c>
      <c r="BQ221" s="60">
        <v>0</v>
      </c>
      <c r="BR221" s="60">
        <v>0</v>
      </c>
      <c r="BS221" s="60">
        <v>0</v>
      </c>
      <c r="BT221" s="60">
        <v>1</v>
      </c>
      <c r="BU221" s="60">
        <v>0</v>
      </c>
      <c r="BV221" s="60">
        <v>0</v>
      </c>
      <c r="BW221" s="60">
        <v>0</v>
      </c>
    </row>
    <row r="222" spans="1:75" x14ac:dyDescent="0.25">
      <c r="A222" s="53" t="str">
        <f t="shared" si="3"/>
        <v xml:space="preserve">STEPHENS </v>
      </c>
      <c r="B222" s="53" t="str" cm="1">
        <f t="array" ref="B222:C222">_xlfn.TEXTSPLIT(D222,"County")</f>
        <v xml:space="preserve">Stephens </v>
      </c>
      <c r="C222" s="53" t="str">
        <v>, Texas</v>
      </c>
      <c r="D222" s="54" t="s">
        <v>2655</v>
      </c>
      <c r="E222" s="55">
        <v>9101</v>
      </c>
      <c r="F222" s="55">
        <v>8280</v>
      </c>
      <c r="G222" s="55">
        <v>7013</v>
      </c>
      <c r="H222" s="60">
        <v>246</v>
      </c>
      <c r="I222" s="60">
        <v>61</v>
      </c>
      <c r="J222" s="60">
        <v>63</v>
      </c>
      <c r="K222" s="60">
        <v>1</v>
      </c>
      <c r="L222" s="60">
        <v>896</v>
      </c>
      <c r="M222" s="60">
        <v>821</v>
      </c>
      <c r="N222" s="60">
        <v>757</v>
      </c>
      <c r="O222" s="60">
        <v>39</v>
      </c>
      <c r="P222" s="60">
        <v>151</v>
      </c>
      <c r="Q222" s="60">
        <v>8</v>
      </c>
      <c r="R222" s="60">
        <v>4</v>
      </c>
      <c r="S222" s="60">
        <v>524</v>
      </c>
      <c r="T222" s="60">
        <v>0</v>
      </c>
      <c r="U222" s="60">
        <v>0</v>
      </c>
      <c r="V222" s="60">
        <v>2</v>
      </c>
      <c r="W222" s="60">
        <v>10</v>
      </c>
      <c r="X222" s="60">
        <v>0</v>
      </c>
      <c r="Y222" s="60">
        <v>3</v>
      </c>
      <c r="Z222" s="60">
        <v>7</v>
      </c>
      <c r="AA222" s="60">
        <v>0</v>
      </c>
      <c r="AB222" s="60">
        <v>5</v>
      </c>
      <c r="AC222" s="60">
        <v>4</v>
      </c>
      <c r="AD222" s="60">
        <v>45</v>
      </c>
      <c r="AE222" s="60">
        <v>12</v>
      </c>
      <c r="AF222" s="60">
        <v>2</v>
      </c>
      <c r="AG222" s="60">
        <v>0</v>
      </c>
      <c r="AH222" s="60">
        <v>2</v>
      </c>
      <c r="AI222" s="60">
        <v>0</v>
      </c>
      <c r="AJ222" s="60">
        <v>5</v>
      </c>
      <c r="AK222" s="60">
        <v>22</v>
      </c>
      <c r="AL222" s="60">
        <v>0</v>
      </c>
      <c r="AM222" s="60">
        <v>0</v>
      </c>
      <c r="AN222" s="60">
        <v>0</v>
      </c>
      <c r="AO222" s="60">
        <v>0</v>
      </c>
      <c r="AP222" s="60">
        <v>0</v>
      </c>
      <c r="AQ222" s="60">
        <v>1</v>
      </c>
      <c r="AR222" s="60">
        <v>1</v>
      </c>
      <c r="AS222" s="60">
        <v>0</v>
      </c>
      <c r="AT222" s="60">
        <v>0</v>
      </c>
      <c r="AU222" s="60">
        <v>0</v>
      </c>
      <c r="AV222" s="60">
        <v>0</v>
      </c>
      <c r="AW222" s="60">
        <v>0</v>
      </c>
      <c r="AX222" s="60">
        <v>0</v>
      </c>
      <c r="AY222" s="60">
        <v>19</v>
      </c>
      <c r="AZ222" s="60">
        <v>3</v>
      </c>
      <c r="BA222" s="60">
        <v>0</v>
      </c>
      <c r="BB222" s="60">
        <v>9</v>
      </c>
      <c r="BC222" s="60">
        <v>0</v>
      </c>
      <c r="BD222" s="60">
        <v>0</v>
      </c>
      <c r="BE222" s="60">
        <v>0</v>
      </c>
      <c r="BF222" s="60">
        <v>7</v>
      </c>
      <c r="BG222" s="60">
        <v>0</v>
      </c>
      <c r="BH222" s="60">
        <v>0</v>
      </c>
      <c r="BI222" s="60">
        <v>0</v>
      </c>
      <c r="BJ222" s="60">
        <v>0</v>
      </c>
      <c r="BK222" s="60">
        <v>0</v>
      </c>
      <c r="BL222" s="60">
        <v>0</v>
      </c>
      <c r="BM222" s="60">
        <v>0</v>
      </c>
      <c r="BN222" s="60">
        <v>0</v>
      </c>
      <c r="BO222" s="60">
        <v>0</v>
      </c>
      <c r="BP222" s="60">
        <v>0</v>
      </c>
      <c r="BQ222" s="60">
        <v>0</v>
      </c>
      <c r="BR222" s="60">
        <v>0</v>
      </c>
      <c r="BS222" s="60">
        <v>0</v>
      </c>
      <c r="BT222" s="60">
        <v>0</v>
      </c>
      <c r="BU222" s="60">
        <v>0</v>
      </c>
      <c r="BV222" s="60">
        <v>0</v>
      </c>
      <c r="BW222" s="60">
        <v>0</v>
      </c>
    </row>
    <row r="223" spans="1:75" x14ac:dyDescent="0.25">
      <c r="A223" s="53" t="str">
        <f t="shared" si="3"/>
        <v xml:space="preserve">STERLING </v>
      </c>
      <c r="B223" s="53" t="str" cm="1">
        <f t="array" ref="B223:C223">_xlfn.TEXTSPLIT(D223,"County")</f>
        <v xml:space="preserve">Sterling </v>
      </c>
      <c r="C223" s="53" t="str">
        <v>, Texas</v>
      </c>
      <c r="D223" s="54" t="s">
        <v>2656</v>
      </c>
      <c r="E223" s="55">
        <v>1372</v>
      </c>
      <c r="F223" s="55">
        <v>1196</v>
      </c>
      <c r="G223" s="55">
        <v>1064</v>
      </c>
      <c r="H223" s="60">
        <v>3</v>
      </c>
      <c r="I223" s="60">
        <v>6</v>
      </c>
      <c r="J223" s="60">
        <v>1</v>
      </c>
      <c r="K223" s="60">
        <v>2</v>
      </c>
      <c r="L223" s="60">
        <v>120</v>
      </c>
      <c r="M223" s="60">
        <v>176</v>
      </c>
      <c r="N223" s="60">
        <v>162</v>
      </c>
      <c r="O223" s="60">
        <v>10</v>
      </c>
      <c r="P223" s="60">
        <v>21</v>
      </c>
      <c r="Q223" s="60">
        <v>9</v>
      </c>
      <c r="R223" s="60">
        <v>0</v>
      </c>
      <c r="S223" s="60">
        <v>115</v>
      </c>
      <c r="T223" s="60">
        <v>0</v>
      </c>
      <c r="U223" s="60">
        <v>2</v>
      </c>
      <c r="V223" s="60">
        <v>0</v>
      </c>
      <c r="W223" s="60">
        <v>0</v>
      </c>
      <c r="X223" s="60">
        <v>2</v>
      </c>
      <c r="Y223" s="60">
        <v>0</v>
      </c>
      <c r="Z223" s="60">
        <v>0</v>
      </c>
      <c r="AA223" s="60">
        <v>0</v>
      </c>
      <c r="AB223" s="60">
        <v>3</v>
      </c>
      <c r="AC223" s="60">
        <v>0</v>
      </c>
      <c r="AD223" s="60">
        <v>6</v>
      </c>
      <c r="AE223" s="60">
        <v>0</v>
      </c>
      <c r="AF223" s="60">
        <v>0</v>
      </c>
      <c r="AG223" s="60">
        <v>1</v>
      </c>
      <c r="AH223" s="60">
        <v>1</v>
      </c>
      <c r="AI223" s="60">
        <v>0</v>
      </c>
      <c r="AJ223" s="60">
        <v>0</v>
      </c>
      <c r="AK223" s="60">
        <v>0</v>
      </c>
      <c r="AL223" s="60">
        <v>4</v>
      </c>
      <c r="AM223" s="60">
        <v>0</v>
      </c>
      <c r="AN223" s="60">
        <v>0</v>
      </c>
      <c r="AO223" s="60">
        <v>0</v>
      </c>
      <c r="AP223" s="60">
        <v>0</v>
      </c>
      <c r="AQ223" s="60">
        <v>0</v>
      </c>
      <c r="AR223" s="60">
        <v>0</v>
      </c>
      <c r="AS223" s="60">
        <v>0</v>
      </c>
      <c r="AT223" s="60">
        <v>0</v>
      </c>
      <c r="AU223" s="60">
        <v>0</v>
      </c>
      <c r="AV223" s="60">
        <v>0</v>
      </c>
      <c r="AW223" s="60">
        <v>0</v>
      </c>
      <c r="AX223" s="60">
        <v>0</v>
      </c>
      <c r="AY223" s="60">
        <v>7</v>
      </c>
      <c r="AZ223" s="60">
        <v>4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60">
        <v>2</v>
      </c>
      <c r="BH223" s="60">
        <v>0</v>
      </c>
      <c r="BI223" s="60">
        <v>0</v>
      </c>
      <c r="BJ223" s="60">
        <v>0</v>
      </c>
      <c r="BK223" s="60">
        <v>0</v>
      </c>
      <c r="BL223" s="60">
        <v>0</v>
      </c>
      <c r="BM223" s="60">
        <v>0</v>
      </c>
      <c r="BN223" s="60">
        <v>1</v>
      </c>
      <c r="BO223" s="60">
        <v>1</v>
      </c>
      <c r="BP223" s="60">
        <v>0</v>
      </c>
      <c r="BQ223" s="60">
        <v>0</v>
      </c>
      <c r="BR223" s="60">
        <v>0</v>
      </c>
      <c r="BS223" s="60">
        <v>0</v>
      </c>
      <c r="BT223" s="60">
        <v>0</v>
      </c>
      <c r="BU223" s="60">
        <v>1</v>
      </c>
      <c r="BV223" s="60">
        <v>0</v>
      </c>
      <c r="BW223" s="60">
        <v>0</v>
      </c>
    </row>
    <row r="224" spans="1:75" x14ac:dyDescent="0.25">
      <c r="A224" s="53" t="str">
        <f t="shared" si="3"/>
        <v xml:space="preserve">STONEWALL </v>
      </c>
      <c r="B224" s="53" t="str" cm="1">
        <f t="array" ref="B224:C224">_xlfn.TEXTSPLIT(D224,"County")</f>
        <v xml:space="preserve">Stonewall </v>
      </c>
      <c r="C224" s="53" t="str">
        <v>, Texas</v>
      </c>
      <c r="D224" s="54" t="s">
        <v>2657</v>
      </c>
      <c r="E224" s="55">
        <v>1245</v>
      </c>
      <c r="F224" s="55">
        <v>1133</v>
      </c>
      <c r="G224" s="55">
        <v>1032</v>
      </c>
      <c r="H224" s="60">
        <v>20</v>
      </c>
      <c r="I224" s="60">
        <v>10</v>
      </c>
      <c r="J224" s="60">
        <v>5</v>
      </c>
      <c r="K224" s="60">
        <v>0</v>
      </c>
      <c r="L224" s="60">
        <v>66</v>
      </c>
      <c r="M224" s="60">
        <v>112</v>
      </c>
      <c r="N224" s="60">
        <v>100</v>
      </c>
      <c r="O224" s="60">
        <v>9</v>
      </c>
      <c r="P224" s="60">
        <v>15</v>
      </c>
      <c r="Q224" s="60">
        <v>1</v>
      </c>
      <c r="R224" s="60">
        <v>0</v>
      </c>
      <c r="S224" s="60">
        <v>72</v>
      </c>
      <c r="T224" s="60">
        <v>0</v>
      </c>
      <c r="U224" s="60">
        <v>0</v>
      </c>
      <c r="V224" s="60">
        <v>1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2</v>
      </c>
      <c r="AD224" s="60">
        <v>8</v>
      </c>
      <c r="AE224" s="60">
        <v>2</v>
      </c>
      <c r="AF224" s="60">
        <v>0</v>
      </c>
      <c r="AG224" s="60">
        <v>0</v>
      </c>
      <c r="AH224" s="60">
        <v>4</v>
      </c>
      <c r="AI224" s="60">
        <v>0</v>
      </c>
      <c r="AJ224" s="60">
        <v>0</v>
      </c>
      <c r="AK224" s="60">
        <v>1</v>
      </c>
      <c r="AL224" s="60">
        <v>0</v>
      </c>
      <c r="AM224" s="60">
        <v>0</v>
      </c>
      <c r="AN224" s="60">
        <v>0</v>
      </c>
      <c r="AO224" s="60">
        <v>0</v>
      </c>
      <c r="AP224" s="60">
        <v>0</v>
      </c>
      <c r="AQ224" s="60">
        <v>1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60">
        <v>0</v>
      </c>
      <c r="AY224" s="60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  <c r="BH224" s="60">
        <v>0</v>
      </c>
      <c r="BI224" s="60">
        <v>0</v>
      </c>
      <c r="BJ224" s="60">
        <v>0</v>
      </c>
      <c r="BK224" s="60">
        <v>0</v>
      </c>
      <c r="BL224" s="60">
        <v>0</v>
      </c>
      <c r="BM224" s="60">
        <v>0</v>
      </c>
      <c r="BN224" s="60">
        <v>0</v>
      </c>
      <c r="BO224" s="60">
        <v>4</v>
      </c>
      <c r="BP224" s="60">
        <v>2</v>
      </c>
      <c r="BQ224" s="60">
        <v>0</v>
      </c>
      <c r="BR224" s="60">
        <v>1</v>
      </c>
      <c r="BS224" s="60">
        <v>0</v>
      </c>
      <c r="BT224" s="60">
        <v>0</v>
      </c>
      <c r="BU224" s="60">
        <v>1</v>
      </c>
      <c r="BV224" s="60">
        <v>0</v>
      </c>
      <c r="BW224" s="60">
        <v>0</v>
      </c>
    </row>
    <row r="225" spans="1:75" x14ac:dyDescent="0.25">
      <c r="A225" s="53" t="str">
        <f t="shared" si="3"/>
        <v xml:space="preserve">SUTTON </v>
      </c>
      <c r="B225" s="53" t="str" cm="1">
        <f t="array" ref="B225:C225">_xlfn.TEXTSPLIT(D225,"County")</f>
        <v xml:space="preserve">Sutton </v>
      </c>
      <c r="C225" s="53" t="str">
        <v>, Texas</v>
      </c>
      <c r="D225" s="54" t="s">
        <v>2658</v>
      </c>
      <c r="E225" s="55">
        <v>3372</v>
      </c>
      <c r="F225" s="55">
        <v>2514</v>
      </c>
      <c r="G225" s="55">
        <v>1959</v>
      </c>
      <c r="H225" s="60">
        <v>10</v>
      </c>
      <c r="I225" s="60">
        <v>16</v>
      </c>
      <c r="J225" s="60">
        <v>8</v>
      </c>
      <c r="K225" s="60">
        <v>2</v>
      </c>
      <c r="L225" s="60">
        <v>519</v>
      </c>
      <c r="M225" s="60">
        <v>858</v>
      </c>
      <c r="N225" s="60">
        <v>840</v>
      </c>
      <c r="O225" s="60">
        <v>4</v>
      </c>
      <c r="P225" s="60">
        <v>19</v>
      </c>
      <c r="Q225" s="60">
        <v>8</v>
      </c>
      <c r="R225" s="60">
        <v>0</v>
      </c>
      <c r="S225" s="60">
        <v>800</v>
      </c>
      <c r="T225" s="60">
        <v>1</v>
      </c>
      <c r="U225" s="60">
        <v>1</v>
      </c>
      <c r="V225" s="60">
        <v>2</v>
      </c>
      <c r="W225" s="60">
        <v>4</v>
      </c>
      <c r="X225" s="60">
        <v>0</v>
      </c>
      <c r="Y225" s="60">
        <v>0</v>
      </c>
      <c r="Z225" s="60">
        <v>1</v>
      </c>
      <c r="AA225" s="60">
        <v>0</v>
      </c>
      <c r="AB225" s="60">
        <v>0</v>
      </c>
      <c r="AC225" s="60">
        <v>0</v>
      </c>
      <c r="AD225" s="60">
        <v>8</v>
      </c>
      <c r="AE225" s="60">
        <v>1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6</v>
      </c>
      <c r="AL225" s="60">
        <v>1</v>
      </c>
      <c r="AM225" s="60">
        <v>0</v>
      </c>
      <c r="AN225" s="60">
        <v>0</v>
      </c>
      <c r="AO225" s="60">
        <v>0</v>
      </c>
      <c r="AP225" s="60">
        <v>0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60">
        <v>0</v>
      </c>
      <c r="AY225" s="60">
        <v>9</v>
      </c>
      <c r="AZ225" s="60">
        <v>0</v>
      </c>
      <c r="BA225" s="60">
        <v>4</v>
      </c>
      <c r="BB225" s="60">
        <v>0</v>
      </c>
      <c r="BC225" s="60">
        <v>2</v>
      </c>
      <c r="BD225" s="60">
        <v>0</v>
      </c>
      <c r="BE225" s="60">
        <v>0</v>
      </c>
      <c r="BF225" s="60">
        <v>0</v>
      </c>
      <c r="BG225" s="60">
        <v>1</v>
      </c>
      <c r="BH225" s="60">
        <v>0</v>
      </c>
      <c r="BI225" s="60">
        <v>0</v>
      </c>
      <c r="BJ225" s="60">
        <v>1</v>
      </c>
      <c r="BK225" s="60">
        <v>0</v>
      </c>
      <c r="BL225" s="60">
        <v>0</v>
      </c>
      <c r="BM225" s="60">
        <v>1</v>
      </c>
      <c r="BN225" s="60">
        <v>0</v>
      </c>
      <c r="BO225" s="60">
        <v>1</v>
      </c>
      <c r="BP225" s="60">
        <v>1</v>
      </c>
      <c r="BQ225" s="60">
        <v>0</v>
      </c>
      <c r="BR225" s="60">
        <v>0</v>
      </c>
      <c r="BS225" s="60">
        <v>0</v>
      </c>
      <c r="BT225" s="60">
        <v>0</v>
      </c>
      <c r="BU225" s="60">
        <v>0</v>
      </c>
      <c r="BV225" s="60">
        <v>0</v>
      </c>
      <c r="BW225" s="60">
        <v>0</v>
      </c>
    </row>
    <row r="226" spans="1:75" x14ac:dyDescent="0.25">
      <c r="A226" s="53" t="str">
        <f t="shared" si="3"/>
        <v xml:space="preserve">SWISHER </v>
      </c>
      <c r="B226" s="53" t="str" cm="1">
        <f t="array" ref="B226:C226">_xlfn.TEXTSPLIT(D226,"County")</f>
        <v xml:space="preserve">Swisher </v>
      </c>
      <c r="C226" s="53" t="str">
        <v>, Texas</v>
      </c>
      <c r="D226" s="54" t="s">
        <v>2659</v>
      </c>
      <c r="E226" s="55">
        <v>6971</v>
      </c>
      <c r="F226" s="55">
        <v>5834</v>
      </c>
      <c r="G226" s="55">
        <v>4182</v>
      </c>
      <c r="H226" s="60">
        <v>438</v>
      </c>
      <c r="I226" s="60">
        <v>49</v>
      </c>
      <c r="J226" s="60">
        <v>12</v>
      </c>
      <c r="K226" s="60">
        <v>3</v>
      </c>
      <c r="L226" s="55">
        <v>1150</v>
      </c>
      <c r="M226" s="55">
        <v>1137</v>
      </c>
      <c r="N226" s="55">
        <v>1105</v>
      </c>
      <c r="O226" s="60">
        <v>44</v>
      </c>
      <c r="P226" s="60">
        <v>91</v>
      </c>
      <c r="Q226" s="60">
        <v>10</v>
      </c>
      <c r="R226" s="60">
        <v>2</v>
      </c>
      <c r="S226" s="60">
        <v>923</v>
      </c>
      <c r="T226" s="60">
        <v>5</v>
      </c>
      <c r="U226" s="60">
        <v>0</v>
      </c>
      <c r="V226" s="60">
        <v>2</v>
      </c>
      <c r="W226" s="60">
        <v>23</v>
      </c>
      <c r="X226" s="60">
        <v>0</v>
      </c>
      <c r="Y226" s="60">
        <v>1</v>
      </c>
      <c r="Z226" s="60">
        <v>1</v>
      </c>
      <c r="AA226" s="60">
        <v>0</v>
      </c>
      <c r="AB226" s="60">
        <v>3</v>
      </c>
      <c r="AC226" s="60">
        <v>0</v>
      </c>
      <c r="AD226" s="60">
        <v>21</v>
      </c>
      <c r="AE226" s="60">
        <v>5</v>
      </c>
      <c r="AF226" s="60">
        <v>0</v>
      </c>
      <c r="AG226" s="60">
        <v>1</v>
      </c>
      <c r="AH226" s="60">
        <v>0</v>
      </c>
      <c r="AI226" s="60">
        <v>5</v>
      </c>
      <c r="AJ226" s="60">
        <v>0</v>
      </c>
      <c r="AK226" s="60">
        <v>5</v>
      </c>
      <c r="AL226" s="60">
        <v>0</v>
      </c>
      <c r="AM226" s="60">
        <v>3</v>
      </c>
      <c r="AN226" s="60">
        <v>1</v>
      </c>
      <c r="AO226" s="60">
        <v>0</v>
      </c>
      <c r="AP226" s="60">
        <v>0</v>
      </c>
      <c r="AQ226" s="60">
        <v>1</v>
      </c>
      <c r="AR226" s="60">
        <v>0</v>
      </c>
      <c r="AS226" s="60">
        <v>0</v>
      </c>
      <c r="AT226" s="60">
        <v>0</v>
      </c>
      <c r="AU226" s="60">
        <v>0</v>
      </c>
      <c r="AV226" s="60">
        <v>0</v>
      </c>
      <c r="AW226" s="60">
        <v>0</v>
      </c>
      <c r="AX226" s="60">
        <v>0</v>
      </c>
      <c r="AY226" s="60">
        <v>11</v>
      </c>
      <c r="AZ226" s="60">
        <v>0</v>
      </c>
      <c r="BA226" s="60">
        <v>0</v>
      </c>
      <c r="BB226" s="60">
        <v>0</v>
      </c>
      <c r="BC226" s="60">
        <v>1</v>
      </c>
      <c r="BD226" s="60">
        <v>4</v>
      </c>
      <c r="BE226" s="60">
        <v>0</v>
      </c>
      <c r="BF226" s="60">
        <v>0</v>
      </c>
      <c r="BG226" s="60">
        <v>0</v>
      </c>
      <c r="BH226" s="60">
        <v>0</v>
      </c>
      <c r="BI226" s="60">
        <v>6</v>
      </c>
      <c r="BJ226" s="60">
        <v>0</v>
      </c>
      <c r="BK226" s="60">
        <v>0</v>
      </c>
      <c r="BL226" s="60">
        <v>0</v>
      </c>
      <c r="BM226" s="60">
        <v>0</v>
      </c>
      <c r="BN226" s="60">
        <v>0</v>
      </c>
      <c r="BO226" s="60">
        <v>0</v>
      </c>
      <c r="BP226" s="60">
        <v>0</v>
      </c>
      <c r="BQ226" s="60">
        <v>0</v>
      </c>
      <c r="BR226" s="60">
        <v>0</v>
      </c>
      <c r="BS226" s="60">
        <v>0</v>
      </c>
      <c r="BT226" s="60">
        <v>0</v>
      </c>
      <c r="BU226" s="60">
        <v>0</v>
      </c>
      <c r="BV226" s="60">
        <v>0</v>
      </c>
      <c r="BW226" s="60">
        <v>0</v>
      </c>
    </row>
    <row r="227" spans="1:75" x14ac:dyDescent="0.25">
      <c r="A227" s="53" t="str">
        <f t="shared" si="3"/>
        <v xml:space="preserve">TARRANT </v>
      </c>
      <c r="B227" s="53" t="str" cm="1">
        <f t="array" ref="B227:C227">_xlfn.TEXTSPLIT(D227,"County")</f>
        <v xml:space="preserve">Tarrant </v>
      </c>
      <c r="C227" s="53" t="str">
        <v>, Texas</v>
      </c>
      <c r="D227" s="54" t="s">
        <v>2660</v>
      </c>
      <c r="E227" s="55">
        <v>2110640</v>
      </c>
      <c r="F227" s="55">
        <v>1814445</v>
      </c>
      <c r="G227" s="55">
        <v>1044549</v>
      </c>
      <c r="H227" s="55">
        <v>366727</v>
      </c>
      <c r="I227" s="55">
        <v>18690</v>
      </c>
      <c r="J227" s="55">
        <v>129437</v>
      </c>
      <c r="K227" s="55">
        <v>4551</v>
      </c>
      <c r="L227" s="55">
        <v>250491</v>
      </c>
      <c r="M227" s="55">
        <v>296195</v>
      </c>
      <c r="N227" s="55">
        <v>283000</v>
      </c>
      <c r="O227" s="55">
        <v>20189</v>
      </c>
      <c r="P227" s="55">
        <v>26304</v>
      </c>
      <c r="Q227" s="55">
        <v>15172</v>
      </c>
      <c r="R227" s="55">
        <v>1076</v>
      </c>
      <c r="S227" s="55">
        <v>204088</v>
      </c>
      <c r="T227" s="55">
        <v>3109</v>
      </c>
      <c r="U227" s="55">
        <v>1797</v>
      </c>
      <c r="V227" s="60">
        <v>321</v>
      </c>
      <c r="W227" s="55">
        <v>5267</v>
      </c>
      <c r="X227" s="60">
        <v>241</v>
      </c>
      <c r="Y227" s="60">
        <v>39</v>
      </c>
      <c r="Z227" s="55">
        <v>3329</v>
      </c>
      <c r="AA227" s="60">
        <v>683</v>
      </c>
      <c r="AB227" s="55">
        <v>1124</v>
      </c>
      <c r="AC227" s="60">
        <v>261</v>
      </c>
      <c r="AD227" s="55">
        <v>11874</v>
      </c>
      <c r="AE227" s="55">
        <v>2391</v>
      </c>
      <c r="AF227" s="60">
        <v>827</v>
      </c>
      <c r="AG227" s="60">
        <v>132</v>
      </c>
      <c r="AH227" s="55">
        <v>2120</v>
      </c>
      <c r="AI227" s="60">
        <v>529</v>
      </c>
      <c r="AJ227" s="60">
        <v>93</v>
      </c>
      <c r="AK227" s="55">
        <v>3808</v>
      </c>
      <c r="AL227" s="60">
        <v>534</v>
      </c>
      <c r="AM227" s="60">
        <v>934</v>
      </c>
      <c r="AN227" s="60">
        <v>87</v>
      </c>
      <c r="AO227" s="60">
        <v>62</v>
      </c>
      <c r="AP227" s="60">
        <v>2</v>
      </c>
      <c r="AQ227" s="60">
        <v>211</v>
      </c>
      <c r="AR227" s="60">
        <v>52</v>
      </c>
      <c r="AS227" s="60">
        <v>46</v>
      </c>
      <c r="AT227" s="60">
        <v>7</v>
      </c>
      <c r="AU227" s="60">
        <v>4</v>
      </c>
      <c r="AV227" s="60">
        <v>16</v>
      </c>
      <c r="AW227" s="60">
        <v>12</v>
      </c>
      <c r="AX227" s="60">
        <v>7</v>
      </c>
      <c r="AY227" s="55">
        <v>1209</v>
      </c>
      <c r="AZ227" s="60">
        <v>159</v>
      </c>
      <c r="BA227" s="60">
        <v>28</v>
      </c>
      <c r="BB227" s="60">
        <v>718</v>
      </c>
      <c r="BC227" s="60">
        <v>31</v>
      </c>
      <c r="BD227" s="60">
        <v>75</v>
      </c>
      <c r="BE227" s="60">
        <v>4</v>
      </c>
      <c r="BF227" s="60">
        <v>57</v>
      </c>
      <c r="BG227" s="60">
        <v>97</v>
      </c>
      <c r="BH227" s="60">
        <v>3</v>
      </c>
      <c r="BI227" s="60">
        <v>19</v>
      </c>
      <c r="BJ227" s="60">
        <v>11</v>
      </c>
      <c r="BK227" s="60">
        <v>7</v>
      </c>
      <c r="BL227" s="60">
        <v>0</v>
      </c>
      <c r="BM227" s="60">
        <v>0</v>
      </c>
      <c r="BN227" s="60">
        <v>0</v>
      </c>
      <c r="BO227" s="60">
        <v>97</v>
      </c>
      <c r="BP227" s="60">
        <v>41</v>
      </c>
      <c r="BQ227" s="60">
        <v>50</v>
      </c>
      <c r="BR227" s="60">
        <v>5</v>
      </c>
      <c r="BS227" s="60">
        <v>0</v>
      </c>
      <c r="BT227" s="60">
        <v>1</v>
      </c>
      <c r="BU227" s="60">
        <v>0</v>
      </c>
      <c r="BV227" s="60">
        <v>15</v>
      </c>
      <c r="BW227" s="60">
        <v>15</v>
      </c>
    </row>
    <row r="228" spans="1:75" x14ac:dyDescent="0.25">
      <c r="A228" s="53" t="str">
        <f t="shared" si="3"/>
        <v xml:space="preserve">TAYLOR </v>
      </c>
      <c r="B228" s="53" t="str" cm="1">
        <f t="array" ref="B228:C228">_xlfn.TEXTSPLIT(D228,"County")</f>
        <v xml:space="preserve">Taylor </v>
      </c>
      <c r="C228" s="53" t="str">
        <v>, Texas</v>
      </c>
      <c r="D228" s="54" t="s">
        <v>2661</v>
      </c>
      <c r="E228" s="55">
        <v>143208</v>
      </c>
      <c r="F228" s="55">
        <v>126033</v>
      </c>
      <c r="G228" s="55">
        <v>99225</v>
      </c>
      <c r="H228" s="55">
        <v>11771</v>
      </c>
      <c r="I228" s="55">
        <v>1262</v>
      </c>
      <c r="J228" s="55">
        <v>2924</v>
      </c>
      <c r="K228" s="60">
        <v>189</v>
      </c>
      <c r="L228" s="55">
        <v>10662</v>
      </c>
      <c r="M228" s="55">
        <v>17175</v>
      </c>
      <c r="N228" s="55">
        <v>16301</v>
      </c>
      <c r="O228" s="55">
        <v>1865</v>
      </c>
      <c r="P228" s="55">
        <v>2505</v>
      </c>
      <c r="Q228" s="60">
        <v>900</v>
      </c>
      <c r="R228" s="60">
        <v>62</v>
      </c>
      <c r="S228" s="55">
        <v>10172</v>
      </c>
      <c r="T228" s="60">
        <v>128</v>
      </c>
      <c r="U228" s="60">
        <v>95</v>
      </c>
      <c r="V228" s="60">
        <v>8</v>
      </c>
      <c r="W228" s="60">
        <v>308</v>
      </c>
      <c r="X228" s="60">
        <v>16</v>
      </c>
      <c r="Y228" s="60">
        <v>3</v>
      </c>
      <c r="Z228" s="60">
        <v>116</v>
      </c>
      <c r="AA228" s="60">
        <v>71</v>
      </c>
      <c r="AB228" s="60">
        <v>29</v>
      </c>
      <c r="AC228" s="60">
        <v>23</v>
      </c>
      <c r="AD228" s="60">
        <v>796</v>
      </c>
      <c r="AE228" s="60">
        <v>169</v>
      </c>
      <c r="AF228" s="60">
        <v>70</v>
      </c>
      <c r="AG228" s="60">
        <v>12</v>
      </c>
      <c r="AH228" s="60">
        <v>138</v>
      </c>
      <c r="AI228" s="60">
        <v>44</v>
      </c>
      <c r="AJ228" s="60">
        <v>11</v>
      </c>
      <c r="AK228" s="60">
        <v>241</v>
      </c>
      <c r="AL228" s="60">
        <v>26</v>
      </c>
      <c r="AM228" s="60">
        <v>40</v>
      </c>
      <c r="AN228" s="60">
        <v>0</v>
      </c>
      <c r="AO228" s="60">
        <v>0</v>
      </c>
      <c r="AP228" s="60">
        <v>0</v>
      </c>
      <c r="AQ228" s="60">
        <v>7</v>
      </c>
      <c r="AR228" s="60">
        <v>20</v>
      </c>
      <c r="AS228" s="60">
        <v>13</v>
      </c>
      <c r="AT228" s="60">
        <v>0</v>
      </c>
      <c r="AU228" s="60">
        <v>1</v>
      </c>
      <c r="AV228" s="60">
        <v>0</v>
      </c>
      <c r="AW228" s="60">
        <v>0</v>
      </c>
      <c r="AX228" s="60">
        <v>4</v>
      </c>
      <c r="AY228" s="60">
        <v>75</v>
      </c>
      <c r="AZ228" s="60">
        <v>10</v>
      </c>
      <c r="BA228" s="60">
        <v>4</v>
      </c>
      <c r="BB228" s="60">
        <v>28</v>
      </c>
      <c r="BC228" s="60">
        <v>5</v>
      </c>
      <c r="BD228" s="60">
        <v>0</v>
      </c>
      <c r="BE228" s="60">
        <v>0</v>
      </c>
      <c r="BF228" s="60">
        <v>6</v>
      </c>
      <c r="BG228" s="60">
        <v>15</v>
      </c>
      <c r="BH228" s="60">
        <v>0</v>
      </c>
      <c r="BI228" s="60">
        <v>6</v>
      </c>
      <c r="BJ228" s="60">
        <v>0</v>
      </c>
      <c r="BK228" s="60">
        <v>1</v>
      </c>
      <c r="BL228" s="60">
        <v>0</v>
      </c>
      <c r="BM228" s="60">
        <v>0</v>
      </c>
      <c r="BN228" s="60">
        <v>0</v>
      </c>
      <c r="BO228" s="60">
        <v>3</v>
      </c>
      <c r="BP228" s="60">
        <v>2</v>
      </c>
      <c r="BQ228" s="60">
        <v>1</v>
      </c>
      <c r="BR228" s="60">
        <v>0</v>
      </c>
      <c r="BS228" s="60">
        <v>0</v>
      </c>
      <c r="BT228" s="60">
        <v>0</v>
      </c>
      <c r="BU228" s="60">
        <v>0</v>
      </c>
      <c r="BV228" s="60">
        <v>0</v>
      </c>
      <c r="BW228" s="60">
        <v>0</v>
      </c>
    </row>
    <row r="229" spans="1:75" x14ac:dyDescent="0.25">
      <c r="A229" s="53" t="str">
        <f t="shared" si="3"/>
        <v xml:space="preserve">TERRELL </v>
      </c>
      <c r="B229" s="53" t="str" cm="1">
        <f t="array" ref="B229:C229">_xlfn.TEXTSPLIT(D229,"County")</f>
        <v xml:space="preserve">Terrell </v>
      </c>
      <c r="C229" s="53" t="str">
        <v>, Texas</v>
      </c>
      <c r="D229" s="54" t="s">
        <v>2662</v>
      </c>
      <c r="E229" s="56">
        <v>760</v>
      </c>
      <c r="F229" s="60">
        <v>646</v>
      </c>
      <c r="G229" s="60">
        <v>480</v>
      </c>
      <c r="H229" s="60">
        <v>8</v>
      </c>
      <c r="I229" s="60">
        <v>0</v>
      </c>
      <c r="J229" s="60">
        <v>5</v>
      </c>
      <c r="K229" s="60">
        <v>0</v>
      </c>
      <c r="L229" s="60">
        <v>153</v>
      </c>
      <c r="M229" s="60">
        <v>114</v>
      </c>
      <c r="N229" s="60">
        <v>98</v>
      </c>
      <c r="O229" s="60">
        <v>6</v>
      </c>
      <c r="P229" s="60">
        <v>3</v>
      </c>
      <c r="Q229" s="60">
        <v>0</v>
      </c>
      <c r="R229" s="60">
        <v>2</v>
      </c>
      <c r="S229" s="60">
        <v>86</v>
      </c>
      <c r="T229" s="60">
        <v>0</v>
      </c>
      <c r="U229" s="60">
        <v>0</v>
      </c>
      <c r="V229" s="60">
        <v>0</v>
      </c>
      <c r="W229" s="60">
        <v>1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6</v>
      </c>
      <c r="AE229" s="60">
        <v>0</v>
      </c>
      <c r="AF229" s="60">
        <v>0</v>
      </c>
      <c r="AG229" s="60">
        <v>0</v>
      </c>
      <c r="AH229" s="60">
        <v>0</v>
      </c>
      <c r="AI229" s="60">
        <v>1</v>
      </c>
      <c r="AJ229" s="60">
        <v>0</v>
      </c>
      <c r="AK229" s="60">
        <v>3</v>
      </c>
      <c r="AL229" s="60">
        <v>0</v>
      </c>
      <c r="AM229" s="60">
        <v>0</v>
      </c>
      <c r="AN229" s="60">
        <v>0</v>
      </c>
      <c r="AO229" s="60">
        <v>1</v>
      </c>
      <c r="AP229" s="60">
        <v>0</v>
      </c>
      <c r="AQ229" s="60">
        <v>0</v>
      </c>
      <c r="AR229" s="60">
        <v>0</v>
      </c>
      <c r="AS229" s="60">
        <v>0</v>
      </c>
      <c r="AT229" s="60">
        <v>1</v>
      </c>
      <c r="AU229" s="60">
        <v>0</v>
      </c>
      <c r="AV229" s="60">
        <v>0</v>
      </c>
      <c r="AW229" s="60">
        <v>0</v>
      </c>
      <c r="AX229" s="60">
        <v>0</v>
      </c>
      <c r="AY229" s="60">
        <v>8</v>
      </c>
      <c r="AZ229" s="60">
        <v>0</v>
      </c>
      <c r="BA229" s="60">
        <v>2</v>
      </c>
      <c r="BB229" s="60">
        <v>1</v>
      </c>
      <c r="BC229" s="60">
        <v>0</v>
      </c>
      <c r="BD229" s="60">
        <v>1</v>
      </c>
      <c r="BE229" s="60">
        <v>0</v>
      </c>
      <c r="BF229" s="60">
        <v>3</v>
      </c>
      <c r="BG229" s="60">
        <v>0</v>
      </c>
      <c r="BH229" s="60">
        <v>1</v>
      </c>
      <c r="BI229" s="60">
        <v>0</v>
      </c>
      <c r="BJ229" s="60">
        <v>0</v>
      </c>
      <c r="BK229" s="60">
        <v>0</v>
      </c>
      <c r="BL229" s="60">
        <v>0</v>
      </c>
      <c r="BM229" s="60">
        <v>0</v>
      </c>
      <c r="BN229" s="60">
        <v>0</v>
      </c>
      <c r="BO229" s="60">
        <v>2</v>
      </c>
      <c r="BP229" s="60">
        <v>1</v>
      </c>
      <c r="BQ229" s="60">
        <v>0</v>
      </c>
      <c r="BR229" s="60">
        <v>0</v>
      </c>
      <c r="BS229" s="60">
        <v>0</v>
      </c>
      <c r="BT229" s="60">
        <v>1</v>
      </c>
      <c r="BU229" s="60">
        <v>0</v>
      </c>
      <c r="BV229" s="60">
        <v>0</v>
      </c>
      <c r="BW229" s="60">
        <v>0</v>
      </c>
    </row>
    <row r="230" spans="1:75" x14ac:dyDescent="0.25">
      <c r="A230" s="53" t="str">
        <f t="shared" si="3"/>
        <v xml:space="preserve">TERRY </v>
      </c>
      <c r="B230" s="53" t="str" cm="1">
        <f t="array" ref="B230:C230">_xlfn.TEXTSPLIT(D230,"County")</f>
        <v xml:space="preserve">Terry </v>
      </c>
      <c r="C230" s="53" t="str">
        <v>, Texas</v>
      </c>
      <c r="D230" s="54" t="s">
        <v>2663</v>
      </c>
      <c r="E230" s="55">
        <v>11831</v>
      </c>
      <c r="F230" s="55">
        <v>9250</v>
      </c>
      <c r="G230" s="55">
        <v>6930</v>
      </c>
      <c r="H230" s="60">
        <v>454</v>
      </c>
      <c r="I230" s="60">
        <v>76</v>
      </c>
      <c r="J230" s="60">
        <v>40</v>
      </c>
      <c r="K230" s="60">
        <v>0</v>
      </c>
      <c r="L230" s="55">
        <v>1750</v>
      </c>
      <c r="M230" s="55">
        <v>2581</v>
      </c>
      <c r="N230" s="55">
        <v>2540</v>
      </c>
      <c r="O230" s="60">
        <v>40</v>
      </c>
      <c r="P230" s="60">
        <v>110</v>
      </c>
      <c r="Q230" s="60">
        <v>11</v>
      </c>
      <c r="R230" s="60">
        <v>16</v>
      </c>
      <c r="S230" s="55">
        <v>2314</v>
      </c>
      <c r="T230" s="60">
        <v>0</v>
      </c>
      <c r="U230" s="60">
        <v>0</v>
      </c>
      <c r="V230" s="60">
        <v>0</v>
      </c>
      <c r="W230" s="60">
        <v>14</v>
      </c>
      <c r="X230" s="60">
        <v>1</v>
      </c>
      <c r="Y230" s="60">
        <v>0</v>
      </c>
      <c r="Z230" s="60">
        <v>23</v>
      </c>
      <c r="AA230" s="60">
        <v>7</v>
      </c>
      <c r="AB230" s="60">
        <v>4</v>
      </c>
      <c r="AC230" s="60">
        <v>0</v>
      </c>
      <c r="AD230" s="60">
        <v>31</v>
      </c>
      <c r="AE230" s="60">
        <v>9</v>
      </c>
      <c r="AF230" s="60">
        <v>0</v>
      </c>
      <c r="AG230" s="60">
        <v>5</v>
      </c>
      <c r="AH230" s="60">
        <v>8</v>
      </c>
      <c r="AI230" s="60">
        <v>5</v>
      </c>
      <c r="AJ230" s="60">
        <v>0</v>
      </c>
      <c r="AK230" s="60">
        <v>4</v>
      </c>
      <c r="AL230" s="60">
        <v>0</v>
      </c>
      <c r="AM230" s="60">
        <v>0</v>
      </c>
      <c r="AN230" s="60">
        <v>0</v>
      </c>
      <c r="AO230" s="60">
        <v>0</v>
      </c>
      <c r="AP230" s="60">
        <v>0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60">
        <v>0</v>
      </c>
      <c r="AY230" s="60">
        <v>6</v>
      </c>
      <c r="AZ230" s="60">
        <v>0</v>
      </c>
      <c r="BA230" s="60">
        <v>0</v>
      </c>
      <c r="BB230" s="60">
        <v>0</v>
      </c>
      <c r="BC230" s="60">
        <v>4</v>
      </c>
      <c r="BD230" s="60">
        <v>0</v>
      </c>
      <c r="BE230" s="60">
        <v>0</v>
      </c>
      <c r="BF230" s="60">
        <v>0</v>
      </c>
      <c r="BG230" s="60">
        <v>0</v>
      </c>
      <c r="BH230" s="60">
        <v>0</v>
      </c>
      <c r="BI230" s="60">
        <v>0</v>
      </c>
      <c r="BJ230" s="60">
        <v>0</v>
      </c>
      <c r="BK230" s="60">
        <v>2</v>
      </c>
      <c r="BL230" s="60">
        <v>0</v>
      </c>
      <c r="BM230" s="60">
        <v>0</v>
      </c>
      <c r="BN230" s="60">
        <v>0</v>
      </c>
      <c r="BO230" s="60">
        <v>4</v>
      </c>
      <c r="BP230" s="60">
        <v>4</v>
      </c>
      <c r="BQ230" s="60">
        <v>0</v>
      </c>
      <c r="BR230" s="60">
        <v>0</v>
      </c>
      <c r="BS230" s="60">
        <v>0</v>
      </c>
      <c r="BT230" s="60">
        <v>0</v>
      </c>
      <c r="BU230" s="60">
        <v>0</v>
      </c>
      <c r="BV230" s="60">
        <v>0</v>
      </c>
      <c r="BW230" s="60">
        <v>0</v>
      </c>
    </row>
    <row r="231" spans="1:75" x14ac:dyDescent="0.25">
      <c r="A231" s="53" t="str">
        <f t="shared" si="3"/>
        <v xml:space="preserve">THROCKMORTON </v>
      </c>
      <c r="B231" s="53" t="str" cm="1">
        <f t="array" ref="B231:C231">_xlfn.TEXTSPLIT(D231,"County")</f>
        <v xml:space="preserve">Throckmorton </v>
      </c>
      <c r="C231" s="53" t="str">
        <v>, Texas</v>
      </c>
      <c r="D231" s="54" t="s">
        <v>2664</v>
      </c>
      <c r="E231" s="55">
        <v>1440</v>
      </c>
      <c r="F231" s="55">
        <v>1336</v>
      </c>
      <c r="G231" s="55">
        <v>1294</v>
      </c>
      <c r="H231" s="60">
        <v>2</v>
      </c>
      <c r="I231" s="60">
        <v>5</v>
      </c>
      <c r="J231" s="60">
        <v>3</v>
      </c>
      <c r="K231" s="60">
        <v>0</v>
      </c>
      <c r="L231" s="60">
        <v>32</v>
      </c>
      <c r="M231" s="60">
        <v>104</v>
      </c>
      <c r="N231" s="60">
        <v>85</v>
      </c>
      <c r="O231" s="60">
        <v>6</v>
      </c>
      <c r="P231" s="60">
        <v>27</v>
      </c>
      <c r="Q231" s="60">
        <v>0</v>
      </c>
      <c r="R231" s="60">
        <v>1</v>
      </c>
      <c r="S231" s="60">
        <v>47</v>
      </c>
      <c r="T231" s="60">
        <v>1</v>
      </c>
      <c r="U231" s="60">
        <v>0</v>
      </c>
      <c r="V231" s="60">
        <v>0</v>
      </c>
      <c r="W231" s="60">
        <v>1</v>
      </c>
      <c r="X231" s="60">
        <v>0</v>
      </c>
      <c r="Y231" s="60">
        <v>0</v>
      </c>
      <c r="Z231" s="60">
        <v>0</v>
      </c>
      <c r="AA231" s="60">
        <v>0</v>
      </c>
      <c r="AB231" s="60">
        <v>2</v>
      </c>
      <c r="AC231" s="60">
        <v>0</v>
      </c>
      <c r="AD231" s="60">
        <v>18</v>
      </c>
      <c r="AE231" s="60">
        <v>0</v>
      </c>
      <c r="AF231" s="60">
        <v>2</v>
      </c>
      <c r="AG231" s="60">
        <v>0</v>
      </c>
      <c r="AH231" s="60">
        <v>4</v>
      </c>
      <c r="AI231" s="60">
        <v>0</v>
      </c>
      <c r="AJ231" s="60">
        <v>4</v>
      </c>
      <c r="AK231" s="60">
        <v>8</v>
      </c>
      <c r="AL231" s="60">
        <v>0</v>
      </c>
      <c r="AM231" s="60">
        <v>0</v>
      </c>
      <c r="AN231" s="60">
        <v>0</v>
      </c>
      <c r="AO231" s="60">
        <v>0</v>
      </c>
      <c r="AP231" s="60">
        <v>0</v>
      </c>
      <c r="AQ231" s="60">
        <v>0</v>
      </c>
      <c r="AR231" s="60">
        <v>0</v>
      </c>
      <c r="AS231" s="60">
        <v>0</v>
      </c>
      <c r="AT231" s="60">
        <v>0</v>
      </c>
      <c r="AU231" s="60">
        <v>0</v>
      </c>
      <c r="AV231" s="60">
        <v>0</v>
      </c>
      <c r="AW231" s="60">
        <v>0</v>
      </c>
      <c r="AX231" s="60">
        <v>0</v>
      </c>
      <c r="AY231" s="60">
        <v>1</v>
      </c>
      <c r="AZ231" s="60">
        <v>0</v>
      </c>
      <c r="BA231" s="60">
        <v>0</v>
      </c>
      <c r="BB231" s="60">
        <v>0</v>
      </c>
      <c r="BC231" s="60">
        <v>0</v>
      </c>
      <c r="BD231" s="60">
        <v>1</v>
      </c>
      <c r="BE231" s="60">
        <v>0</v>
      </c>
      <c r="BF231" s="60">
        <v>0</v>
      </c>
      <c r="BG231" s="60">
        <v>0</v>
      </c>
      <c r="BH231" s="60">
        <v>0</v>
      </c>
      <c r="BI231" s="60">
        <v>0</v>
      </c>
      <c r="BJ231" s="60">
        <v>0</v>
      </c>
      <c r="BK231" s="60">
        <v>0</v>
      </c>
      <c r="BL231" s="60">
        <v>0</v>
      </c>
      <c r="BM231" s="60">
        <v>0</v>
      </c>
      <c r="BN231" s="60">
        <v>0</v>
      </c>
      <c r="BO231" s="60">
        <v>0</v>
      </c>
      <c r="BP231" s="60">
        <v>0</v>
      </c>
      <c r="BQ231" s="60">
        <v>0</v>
      </c>
      <c r="BR231" s="60">
        <v>0</v>
      </c>
      <c r="BS231" s="60">
        <v>0</v>
      </c>
      <c r="BT231" s="60">
        <v>0</v>
      </c>
      <c r="BU231" s="60">
        <v>0</v>
      </c>
      <c r="BV231" s="60">
        <v>0</v>
      </c>
      <c r="BW231" s="60">
        <v>0</v>
      </c>
    </row>
    <row r="232" spans="1:75" x14ac:dyDescent="0.25">
      <c r="A232" s="53" t="str">
        <f t="shared" si="3"/>
        <v xml:space="preserve">TITUS </v>
      </c>
      <c r="B232" s="53" t="str" cm="1">
        <f t="array" ref="B232:C232">_xlfn.TEXTSPLIT(D232,"County")</f>
        <v xml:space="preserve">Titus </v>
      </c>
      <c r="C232" s="53" t="str">
        <v>, Texas</v>
      </c>
      <c r="D232" s="54" t="s">
        <v>2665</v>
      </c>
      <c r="E232" s="55">
        <v>31247</v>
      </c>
      <c r="F232" s="55">
        <v>26265</v>
      </c>
      <c r="G232" s="55">
        <v>16188</v>
      </c>
      <c r="H232" s="55">
        <v>2992</v>
      </c>
      <c r="I232" s="60">
        <v>377</v>
      </c>
      <c r="J232" s="60">
        <v>278</v>
      </c>
      <c r="K232" s="60">
        <v>9</v>
      </c>
      <c r="L232" s="55">
        <v>6421</v>
      </c>
      <c r="M232" s="55">
        <v>4982</v>
      </c>
      <c r="N232" s="55">
        <v>4894</v>
      </c>
      <c r="O232" s="60">
        <v>230</v>
      </c>
      <c r="P232" s="60">
        <v>486</v>
      </c>
      <c r="Q232" s="60">
        <v>30</v>
      </c>
      <c r="R232" s="60">
        <v>2</v>
      </c>
      <c r="S232" s="55">
        <v>3970</v>
      </c>
      <c r="T232" s="60">
        <v>29</v>
      </c>
      <c r="U232" s="60">
        <v>5</v>
      </c>
      <c r="V232" s="60">
        <v>0</v>
      </c>
      <c r="W232" s="60">
        <v>51</v>
      </c>
      <c r="X232" s="60">
        <v>0</v>
      </c>
      <c r="Y232" s="60">
        <v>0</v>
      </c>
      <c r="Z232" s="60">
        <v>70</v>
      </c>
      <c r="AA232" s="60">
        <v>4</v>
      </c>
      <c r="AB232" s="60">
        <v>8</v>
      </c>
      <c r="AC232" s="60">
        <v>9</v>
      </c>
      <c r="AD232" s="60">
        <v>87</v>
      </c>
      <c r="AE232" s="60">
        <v>23</v>
      </c>
      <c r="AF232" s="60">
        <v>0</v>
      </c>
      <c r="AG232" s="60">
        <v>1</v>
      </c>
      <c r="AH232" s="60">
        <v>11</v>
      </c>
      <c r="AI232" s="60">
        <v>0</v>
      </c>
      <c r="AJ232" s="60">
        <v>3</v>
      </c>
      <c r="AK232" s="60">
        <v>43</v>
      </c>
      <c r="AL232" s="60">
        <v>0</v>
      </c>
      <c r="AM232" s="60">
        <v>0</v>
      </c>
      <c r="AN232" s="60">
        <v>2</v>
      </c>
      <c r="AO232" s="60">
        <v>0</v>
      </c>
      <c r="AP232" s="60">
        <v>0</v>
      </c>
      <c r="AQ232" s="60">
        <v>1</v>
      </c>
      <c r="AR232" s="60">
        <v>0</v>
      </c>
      <c r="AS232" s="60">
        <v>3</v>
      </c>
      <c r="AT232" s="60">
        <v>0</v>
      </c>
      <c r="AU232" s="60">
        <v>0</v>
      </c>
      <c r="AV232" s="60">
        <v>0</v>
      </c>
      <c r="AW232" s="60">
        <v>0</v>
      </c>
      <c r="AX232" s="60">
        <v>0</v>
      </c>
      <c r="AY232" s="60">
        <v>1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60">
        <v>0</v>
      </c>
      <c r="BH232" s="60">
        <v>0</v>
      </c>
      <c r="BI232" s="60">
        <v>0</v>
      </c>
      <c r="BJ232" s="60">
        <v>0</v>
      </c>
      <c r="BK232" s="60">
        <v>1</v>
      </c>
      <c r="BL232" s="60">
        <v>0</v>
      </c>
      <c r="BM232" s="60">
        <v>0</v>
      </c>
      <c r="BN232" s="60">
        <v>0</v>
      </c>
      <c r="BO232" s="60">
        <v>0</v>
      </c>
      <c r="BP232" s="60">
        <v>0</v>
      </c>
      <c r="BQ232" s="60">
        <v>0</v>
      </c>
      <c r="BR232" s="60">
        <v>0</v>
      </c>
      <c r="BS232" s="60">
        <v>0</v>
      </c>
      <c r="BT232" s="60">
        <v>0</v>
      </c>
      <c r="BU232" s="60">
        <v>0</v>
      </c>
      <c r="BV232" s="60">
        <v>0</v>
      </c>
      <c r="BW232" s="60">
        <v>0</v>
      </c>
    </row>
    <row r="233" spans="1:75" x14ac:dyDescent="0.25">
      <c r="A233" s="53" t="str">
        <f t="shared" si="3"/>
        <v xml:space="preserve">TOM GREEN </v>
      </c>
      <c r="B233" s="53" t="str" cm="1">
        <f t="array" ref="B233:C233">_xlfn.TEXTSPLIT(D233,"County")</f>
        <v xml:space="preserve">Tom Green </v>
      </c>
      <c r="C233" s="53" t="str">
        <v>, Texas</v>
      </c>
      <c r="D233" s="54" t="s">
        <v>2666</v>
      </c>
      <c r="E233" s="55">
        <v>120003</v>
      </c>
      <c r="F233" s="55">
        <v>98664</v>
      </c>
      <c r="G233" s="55">
        <v>78548</v>
      </c>
      <c r="H233" s="55">
        <v>4544</v>
      </c>
      <c r="I233" s="55">
        <v>1050</v>
      </c>
      <c r="J233" s="55">
        <v>1801</v>
      </c>
      <c r="K233" s="60">
        <v>175</v>
      </c>
      <c r="L233" s="55">
        <v>12546</v>
      </c>
      <c r="M233" s="55">
        <v>21339</v>
      </c>
      <c r="N233" s="55">
        <v>20636</v>
      </c>
      <c r="O233" s="60">
        <v>888</v>
      </c>
      <c r="P233" s="55">
        <v>1827</v>
      </c>
      <c r="Q233" s="60">
        <v>659</v>
      </c>
      <c r="R233" s="60">
        <v>64</v>
      </c>
      <c r="S233" s="55">
        <v>16665</v>
      </c>
      <c r="T233" s="60">
        <v>66</v>
      </c>
      <c r="U233" s="60">
        <v>50</v>
      </c>
      <c r="V233" s="60">
        <v>8</v>
      </c>
      <c r="W233" s="60">
        <v>183</v>
      </c>
      <c r="X233" s="60">
        <v>1</v>
      </c>
      <c r="Y233" s="60">
        <v>0</v>
      </c>
      <c r="Z233" s="60">
        <v>125</v>
      </c>
      <c r="AA233" s="60">
        <v>32</v>
      </c>
      <c r="AB233" s="60">
        <v>63</v>
      </c>
      <c r="AC233" s="60">
        <v>5</v>
      </c>
      <c r="AD233" s="60">
        <v>662</v>
      </c>
      <c r="AE233" s="60">
        <v>141</v>
      </c>
      <c r="AF233" s="60">
        <v>25</v>
      </c>
      <c r="AG233" s="60">
        <v>16</v>
      </c>
      <c r="AH233" s="60">
        <v>96</v>
      </c>
      <c r="AI233" s="60">
        <v>17</v>
      </c>
      <c r="AJ233" s="60">
        <v>0</v>
      </c>
      <c r="AK233" s="60">
        <v>278</v>
      </c>
      <c r="AL233" s="60">
        <v>20</v>
      </c>
      <c r="AM233" s="60">
        <v>52</v>
      </c>
      <c r="AN233" s="60">
        <v>1</v>
      </c>
      <c r="AO233" s="60">
        <v>0</v>
      </c>
      <c r="AP233" s="60">
        <v>0</v>
      </c>
      <c r="AQ233" s="60">
        <v>8</v>
      </c>
      <c r="AR233" s="60">
        <v>7</v>
      </c>
      <c r="AS233" s="60">
        <v>0</v>
      </c>
      <c r="AT233" s="60">
        <v>0</v>
      </c>
      <c r="AU233" s="60">
        <v>0</v>
      </c>
      <c r="AV233" s="60">
        <v>1</v>
      </c>
      <c r="AW233" s="60">
        <v>0</v>
      </c>
      <c r="AX233" s="60">
        <v>0</v>
      </c>
      <c r="AY233" s="60">
        <v>31</v>
      </c>
      <c r="AZ233" s="60">
        <v>0</v>
      </c>
      <c r="BA233" s="60">
        <v>0</v>
      </c>
      <c r="BB233" s="60">
        <v>17</v>
      </c>
      <c r="BC233" s="60">
        <v>4</v>
      </c>
      <c r="BD233" s="60">
        <v>7</v>
      </c>
      <c r="BE233" s="60">
        <v>0</v>
      </c>
      <c r="BF233" s="60">
        <v>2</v>
      </c>
      <c r="BG233" s="60">
        <v>1</v>
      </c>
      <c r="BH233" s="60">
        <v>0</v>
      </c>
      <c r="BI233" s="60">
        <v>0</v>
      </c>
      <c r="BJ233" s="60">
        <v>0</v>
      </c>
      <c r="BK233" s="60">
        <v>0</v>
      </c>
      <c r="BL233" s="60">
        <v>0</v>
      </c>
      <c r="BM233" s="60">
        <v>0</v>
      </c>
      <c r="BN233" s="60">
        <v>0</v>
      </c>
      <c r="BO233" s="60">
        <v>6</v>
      </c>
      <c r="BP233" s="60">
        <v>3</v>
      </c>
      <c r="BQ233" s="60">
        <v>1</v>
      </c>
      <c r="BR233" s="60">
        <v>0</v>
      </c>
      <c r="BS233" s="60">
        <v>2</v>
      </c>
      <c r="BT233" s="60">
        <v>0</v>
      </c>
      <c r="BU233" s="60">
        <v>0</v>
      </c>
      <c r="BV233" s="60">
        <v>4</v>
      </c>
      <c r="BW233" s="60">
        <v>4</v>
      </c>
    </row>
    <row r="234" spans="1:75" x14ac:dyDescent="0.25">
      <c r="A234" s="53" t="str">
        <f t="shared" si="3"/>
        <v xml:space="preserve">TRAVIS </v>
      </c>
      <c r="B234" s="53" t="str" cm="1">
        <f t="array" ref="B234:C234">_xlfn.TEXTSPLIT(D234,"County")</f>
        <v xml:space="preserve">Travis </v>
      </c>
      <c r="C234" s="53" t="str">
        <v>, Texas</v>
      </c>
      <c r="D234" s="54" t="s">
        <v>2667</v>
      </c>
      <c r="E234" s="55">
        <v>1290188</v>
      </c>
      <c r="F234" s="55">
        <v>1079633</v>
      </c>
      <c r="G234" s="55">
        <v>709447</v>
      </c>
      <c r="H234" s="55">
        <v>101267</v>
      </c>
      <c r="I234" s="55">
        <v>12463</v>
      </c>
      <c r="J234" s="55">
        <v>101038</v>
      </c>
      <c r="K234" s="55">
        <v>1019</v>
      </c>
      <c r="L234" s="55">
        <v>154399</v>
      </c>
      <c r="M234" s="55">
        <v>210555</v>
      </c>
      <c r="N234" s="55">
        <v>200874</v>
      </c>
      <c r="O234" s="55">
        <v>9967</v>
      </c>
      <c r="P234" s="55">
        <v>13879</v>
      </c>
      <c r="Q234" s="55">
        <v>16142</v>
      </c>
      <c r="R234" s="60">
        <v>764</v>
      </c>
      <c r="S234" s="55">
        <v>151216</v>
      </c>
      <c r="T234" s="60">
        <v>935</v>
      </c>
      <c r="U234" s="60">
        <v>954</v>
      </c>
      <c r="V234" s="60">
        <v>90</v>
      </c>
      <c r="W234" s="55">
        <v>3046</v>
      </c>
      <c r="X234" s="60">
        <v>199</v>
      </c>
      <c r="Y234" s="60">
        <v>12</v>
      </c>
      <c r="Z234" s="55">
        <v>2291</v>
      </c>
      <c r="AA234" s="60">
        <v>532</v>
      </c>
      <c r="AB234" s="60">
        <v>733</v>
      </c>
      <c r="AC234" s="60">
        <v>114</v>
      </c>
      <c r="AD234" s="55">
        <v>8719</v>
      </c>
      <c r="AE234" s="55">
        <v>1224</v>
      </c>
      <c r="AF234" s="60">
        <v>461</v>
      </c>
      <c r="AG234" s="60">
        <v>29</v>
      </c>
      <c r="AH234" s="55">
        <v>1389</v>
      </c>
      <c r="AI234" s="60">
        <v>476</v>
      </c>
      <c r="AJ234" s="60">
        <v>27</v>
      </c>
      <c r="AK234" s="55">
        <v>3500</v>
      </c>
      <c r="AL234" s="60">
        <v>461</v>
      </c>
      <c r="AM234" s="60">
        <v>859</v>
      </c>
      <c r="AN234" s="60">
        <v>70</v>
      </c>
      <c r="AO234" s="60">
        <v>57</v>
      </c>
      <c r="AP234" s="60">
        <v>0</v>
      </c>
      <c r="AQ234" s="60">
        <v>76</v>
      </c>
      <c r="AR234" s="60">
        <v>25</v>
      </c>
      <c r="AS234" s="60">
        <v>44</v>
      </c>
      <c r="AT234" s="60">
        <v>0</v>
      </c>
      <c r="AU234" s="60">
        <v>0</v>
      </c>
      <c r="AV234" s="60">
        <v>16</v>
      </c>
      <c r="AW234" s="60">
        <v>4</v>
      </c>
      <c r="AX234" s="60">
        <v>1</v>
      </c>
      <c r="AY234" s="60">
        <v>873</v>
      </c>
      <c r="AZ234" s="60">
        <v>147</v>
      </c>
      <c r="BA234" s="60">
        <v>5</v>
      </c>
      <c r="BB234" s="60">
        <v>490</v>
      </c>
      <c r="BC234" s="60">
        <v>2</v>
      </c>
      <c r="BD234" s="60">
        <v>63</v>
      </c>
      <c r="BE234" s="60">
        <v>9</v>
      </c>
      <c r="BF234" s="60">
        <v>44</v>
      </c>
      <c r="BG234" s="60">
        <v>81</v>
      </c>
      <c r="BH234" s="60">
        <v>5</v>
      </c>
      <c r="BI234" s="60">
        <v>19</v>
      </c>
      <c r="BJ234" s="60">
        <v>0</v>
      </c>
      <c r="BK234" s="60">
        <v>0</v>
      </c>
      <c r="BL234" s="60">
        <v>0</v>
      </c>
      <c r="BM234" s="60">
        <v>2</v>
      </c>
      <c r="BN234" s="60">
        <v>6</v>
      </c>
      <c r="BO234" s="60">
        <v>80</v>
      </c>
      <c r="BP234" s="60">
        <v>31</v>
      </c>
      <c r="BQ234" s="60">
        <v>43</v>
      </c>
      <c r="BR234" s="60">
        <v>4</v>
      </c>
      <c r="BS234" s="60">
        <v>1</v>
      </c>
      <c r="BT234" s="60">
        <v>1</v>
      </c>
      <c r="BU234" s="60">
        <v>0</v>
      </c>
      <c r="BV234" s="60">
        <v>9</v>
      </c>
      <c r="BW234" s="60">
        <v>9</v>
      </c>
    </row>
    <row r="235" spans="1:75" x14ac:dyDescent="0.25">
      <c r="A235" s="53" t="str">
        <f t="shared" si="3"/>
        <v xml:space="preserve">TRINITY </v>
      </c>
      <c r="B235" s="53" t="str" cm="1">
        <f t="array" ref="B235:C235">_xlfn.TEXTSPLIT(D235,"County")</f>
        <v xml:space="preserve">Trinity </v>
      </c>
      <c r="C235" s="53" t="str">
        <v>, Texas</v>
      </c>
      <c r="D235" s="54" t="s">
        <v>2668</v>
      </c>
      <c r="E235" s="55">
        <v>13602</v>
      </c>
      <c r="F235" s="55">
        <v>12576</v>
      </c>
      <c r="G235" s="55">
        <v>10833</v>
      </c>
      <c r="H235" s="55">
        <v>1092</v>
      </c>
      <c r="I235" s="60">
        <v>54</v>
      </c>
      <c r="J235" s="60">
        <v>34</v>
      </c>
      <c r="K235" s="60">
        <v>5</v>
      </c>
      <c r="L235" s="60">
        <v>558</v>
      </c>
      <c r="M235" s="55">
        <v>1026</v>
      </c>
      <c r="N235" s="60">
        <v>938</v>
      </c>
      <c r="O235" s="60">
        <v>110</v>
      </c>
      <c r="P235" s="60">
        <v>289</v>
      </c>
      <c r="Q235" s="60">
        <v>20</v>
      </c>
      <c r="R235" s="60">
        <v>2</v>
      </c>
      <c r="S235" s="60">
        <v>489</v>
      </c>
      <c r="T235" s="60">
        <v>8</v>
      </c>
      <c r="U235" s="60">
        <v>3</v>
      </c>
      <c r="V235" s="60">
        <v>0</v>
      </c>
      <c r="W235" s="60">
        <v>1</v>
      </c>
      <c r="X235" s="60">
        <v>1</v>
      </c>
      <c r="Y235" s="60">
        <v>0</v>
      </c>
      <c r="Z235" s="60">
        <v>11</v>
      </c>
      <c r="AA235" s="60">
        <v>0</v>
      </c>
      <c r="AB235" s="60">
        <v>4</v>
      </c>
      <c r="AC235" s="60">
        <v>0</v>
      </c>
      <c r="AD235" s="60">
        <v>66</v>
      </c>
      <c r="AE235" s="60">
        <v>13</v>
      </c>
      <c r="AF235" s="60">
        <v>5</v>
      </c>
      <c r="AG235" s="60">
        <v>0</v>
      </c>
      <c r="AH235" s="60">
        <v>12</v>
      </c>
      <c r="AI235" s="60">
        <v>3</v>
      </c>
      <c r="AJ235" s="60">
        <v>6</v>
      </c>
      <c r="AK235" s="60">
        <v>10</v>
      </c>
      <c r="AL235" s="60">
        <v>8</v>
      </c>
      <c r="AM235" s="60">
        <v>2</v>
      </c>
      <c r="AN235" s="60">
        <v>0</v>
      </c>
      <c r="AO235" s="60">
        <v>0</v>
      </c>
      <c r="AP235" s="60">
        <v>0</v>
      </c>
      <c r="AQ235" s="60">
        <v>3</v>
      </c>
      <c r="AR235" s="60">
        <v>0</v>
      </c>
      <c r="AS235" s="60">
        <v>0</v>
      </c>
      <c r="AT235" s="60">
        <v>0</v>
      </c>
      <c r="AU235" s="60">
        <v>0</v>
      </c>
      <c r="AV235" s="60">
        <v>4</v>
      </c>
      <c r="AW235" s="60">
        <v>0</v>
      </c>
      <c r="AX235" s="60">
        <v>0</v>
      </c>
      <c r="AY235" s="60">
        <v>17</v>
      </c>
      <c r="AZ235" s="60">
        <v>0</v>
      </c>
      <c r="BA235" s="60">
        <v>0</v>
      </c>
      <c r="BB235" s="60">
        <v>5</v>
      </c>
      <c r="BC235" s="60">
        <v>4</v>
      </c>
      <c r="BD235" s="60">
        <v>7</v>
      </c>
      <c r="BE235" s="60">
        <v>1</v>
      </c>
      <c r="BF235" s="60">
        <v>0</v>
      </c>
      <c r="BG235" s="60">
        <v>0</v>
      </c>
      <c r="BH235" s="60">
        <v>0</v>
      </c>
      <c r="BI235" s="60">
        <v>0</v>
      </c>
      <c r="BJ235" s="60">
        <v>0</v>
      </c>
      <c r="BK235" s="60">
        <v>0</v>
      </c>
      <c r="BL235" s="60">
        <v>0</v>
      </c>
      <c r="BM235" s="60">
        <v>0</v>
      </c>
      <c r="BN235" s="60">
        <v>0</v>
      </c>
      <c r="BO235" s="60">
        <v>5</v>
      </c>
      <c r="BP235" s="60">
        <v>4</v>
      </c>
      <c r="BQ235" s="60">
        <v>1</v>
      </c>
      <c r="BR235" s="60">
        <v>0</v>
      </c>
      <c r="BS235" s="60">
        <v>0</v>
      </c>
      <c r="BT235" s="60">
        <v>0</v>
      </c>
      <c r="BU235" s="60">
        <v>0</v>
      </c>
      <c r="BV235" s="60">
        <v>0</v>
      </c>
      <c r="BW235" s="60">
        <v>0</v>
      </c>
    </row>
    <row r="236" spans="1:75" x14ac:dyDescent="0.25">
      <c r="A236" s="53" t="str">
        <f t="shared" si="3"/>
        <v xml:space="preserve">TYLER </v>
      </c>
      <c r="B236" s="53" t="str" cm="1">
        <f t="array" ref="B236:C236">_xlfn.TEXTSPLIT(D236,"County")</f>
        <v xml:space="preserve">Tyler </v>
      </c>
      <c r="C236" s="53" t="str">
        <v>, Texas</v>
      </c>
      <c r="D236" s="54" t="s">
        <v>2669</v>
      </c>
      <c r="E236" s="55">
        <v>19798</v>
      </c>
      <c r="F236" s="55">
        <v>18841</v>
      </c>
      <c r="G236" s="55">
        <v>15621</v>
      </c>
      <c r="H236" s="55">
        <v>2059</v>
      </c>
      <c r="I236" s="60">
        <v>120</v>
      </c>
      <c r="J236" s="60">
        <v>100</v>
      </c>
      <c r="K236" s="60">
        <v>3</v>
      </c>
      <c r="L236" s="60">
        <v>938</v>
      </c>
      <c r="M236" s="60">
        <v>957</v>
      </c>
      <c r="N236" s="60">
        <v>918</v>
      </c>
      <c r="O236" s="60">
        <v>184</v>
      </c>
      <c r="P236" s="60">
        <v>302</v>
      </c>
      <c r="Q236" s="60">
        <v>22</v>
      </c>
      <c r="R236" s="60">
        <v>0</v>
      </c>
      <c r="S236" s="60">
        <v>363</v>
      </c>
      <c r="T236" s="60">
        <v>2</v>
      </c>
      <c r="U236" s="60">
        <v>0</v>
      </c>
      <c r="V236" s="60">
        <v>0</v>
      </c>
      <c r="W236" s="60">
        <v>14</v>
      </c>
      <c r="X236" s="60">
        <v>0</v>
      </c>
      <c r="Y236" s="60">
        <v>4</v>
      </c>
      <c r="Z236" s="60">
        <v>9</v>
      </c>
      <c r="AA236" s="60">
        <v>1</v>
      </c>
      <c r="AB236" s="60">
        <v>12</v>
      </c>
      <c r="AC236" s="60">
        <v>5</v>
      </c>
      <c r="AD236" s="60">
        <v>35</v>
      </c>
      <c r="AE236" s="60">
        <v>9</v>
      </c>
      <c r="AF236" s="60">
        <v>4</v>
      </c>
      <c r="AG236" s="60">
        <v>4</v>
      </c>
      <c r="AH236" s="60">
        <v>2</v>
      </c>
      <c r="AI236" s="60">
        <v>0</v>
      </c>
      <c r="AJ236" s="60">
        <v>0</v>
      </c>
      <c r="AK236" s="60">
        <v>11</v>
      </c>
      <c r="AL236" s="60">
        <v>0</v>
      </c>
      <c r="AM236" s="60">
        <v>3</v>
      </c>
      <c r="AN236" s="60">
        <v>0</v>
      </c>
      <c r="AO236" s="60">
        <v>0</v>
      </c>
      <c r="AP236" s="60">
        <v>1</v>
      </c>
      <c r="AQ236" s="60">
        <v>1</v>
      </c>
      <c r="AR236" s="60">
        <v>0</v>
      </c>
      <c r="AS236" s="60">
        <v>0</v>
      </c>
      <c r="AT236" s="60">
        <v>0</v>
      </c>
      <c r="AU236" s="60">
        <v>0</v>
      </c>
      <c r="AV236" s="60">
        <v>0</v>
      </c>
      <c r="AW236" s="60">
        <v>0</v>
      </c>
      <c r="AX236" s="60">
        <v>0</v>
      </c>
      <c r="AY236" s="60">
        <v>3</v>
      </c>
      <c r="AZ236" s="60">
        <v>0</v>
      </c>
      <c r="BA236" s="60">
        <v>0</v>
      </c>
      <c r="BB236" s="60">
        <v>0</v>
      </c>
      <c r="BC236" s="60">
        <v>0</v>
      </c>
      <c r="BD236" s="60">
        <v>0</v>
      </c>
      <c r="BE236" s="60">
        <v>0</v>
      </c>
      <c r="BF236" s="60">
        <v>0</v>
      </c>
      <c r="BG236" s="60">
        <v>2</v>
      </c>
      <c r="BH236" s="60">
        <v>0</v>
      </c>
      <c r="BI236" s="60">
        <v>0</v>
      </c>
      <c r="BJ236" s="60">
        <v>1</v>
      </c>
      <c r="BK236" s="60">
        <v>0</v>
      </c>
      <c r="BL236" s="60">
        <v>0</v>
      </c>
      <c r="BM236" s="60">
        <v>0</v>
      </c>
      <c r="BN236" s="60">
        <v>0</v>
      </c>
      <c r="BO236" s="60">
        <v>0</v>
      </c>
      <c r="BP236" s="60">
        <v>0</v>
      </c>
      <c r="BQ236" s="60">
        <v>0</v>
      </c>
      <c r="BR236" s="60">
        <v>0</v>
      </c>
      <c r="BS236" s="60">
        <v>0</v>
      </c>
      <c r="BT236" s="60">
        <v>0</v>
      </c>
      <c r="BU236" s="60">
        <v>0</v>
      </c>
      <c r="BV236" s="60">
        <v>1</v>
      </c>
      <c r="BW236" s="60">
        <v>1</v>
      </c>
    </row>
    <row r="237" spans="1:75" x14ac:dyDescent="0.25">
      <c r="A237" s="53" t="str">
        <f t="shared" si="3"/>
        <v xml:space="preserve">UPSHUR </v>
      </c>
      <c r="B237" s="53" t="str" cm="1">
        <f t="array" ref="B237:C237">_xlfn.TEXTSPLIT(D237,"County")</f>
        <v xml:space="preserve">Upshur </v>
      </c>
      <c r="C237" s="53" t="str">
        <v>, Texas</v>
      </c>
      <c r="D237" s="54" t="s">
        <v>2670</v>
      </c>
      <c r="E237" s="55">
        <v>40892</v>
      </c>
      <c r="F237" s="55">
        <v>37542</v>
      </c>
      <c r="G237" s="55">
        <v>32238</v>
      </c>
      <c r="H237" s="55">
        <v>2958</v>
      </c>
      <c r="I237" s="60">
        <v>340</v>
      </c>
      <c r="J237" s="60">
        <v>177</v>
      </c>
      <c r="K237" s="60">
        <v>13</v>
      </c>
      <c r="L237" s="55">
        <v>1816</v>
      </c>
      <c r="M237" s="55">
        <v>3350</v>
      </c>
      <c r="N237" s="55">
        <v>3190</v>
      </c>
      <c r="O237" s="60">
        <v>464</v>
      </c>
      <c r="P237" s="55">
        <v>1100</v>
      </c>
      <c r="Q237" s="60">
        <v>95</v>
      </c>
      <c r="R237" s="60">
        <v>15</v>
      </c>
      <c r="S237" s="55">
        <v>1401</v>
      </c>
      <c r="T237" s="60">
        <v>40</v>
      </c>
      <c r="U237" s="60">
        <v>0</v>
      </c>
      <c r="V237" s="60">
        <v>4</v>
      </c>
      <c r="W237" s="60">
        <v>34</v>
      </c>
      <c r="X237" s="60">
        <v>3</v>
      </c>
      <c r="Y237" s="60">
        <v>7</v>
      </c>
      <c r="Z237" s="60">
        <v>25</v>
      </c>
      <c r="AA237" s="60">
        <v>2</v>
      </c>
      <c r="AB237" s="60">
        <v>0</v>
      </c>
      <c r="AC237" s="60">
        <v>0</v>
      </c>
      <c r="AD237" s="60">
        <v>137</v>
      </c>
      <c r="AE237" s="60">
        <v>61</v>
      </c>
      <c r="AF237" s="60">
        <v>1</v>
      </c>
      <c r="AG237" s="60">
        <v>0</v>
      </c>
      <c r="AH237" s="60">
        <v>16</v>
      </c>
      <c r="AI237" s="60">
        <v>0</v>
      </c>
      <c r="AJ237" s="60">
        <v>10</v>
      </c>
      <c r="AK237" s="60">
        <v>26</v>
      </c>
      <c r="AL237" s="60">
        <v>13</v>
      </c>
      <c r="AM237" s="60">
        <v>3</v>
      </c>
      <c r="AN237" s="60">
        <v>0</v>
      </c>
      <c r="AO237" s="60">
        <v>0</v>
      </c>
      <c r="AP237" s="60">
        <v>0</v>
      </c>
      <c r="AQ237" s="60">
        <v>0</v>
      </c>
      <c r="AR237" s="60">
        <v>0</v>
      </c>
      <c r="AS237" s="60">
        <v>1</v>
      </c>
      <c r="AT237" s="60">
        <v>0</v>
      </c>
      <c r="AU237" s="60">
        <v>0</v>
      </c>
      <c r="AV237" s="60">
        <v>6</v>
      </c>
      <c r="AW237" s="60">
        <v>0</v>
      </c>
      <c r="AX237" s="60">
        <v>0</v>
      </c>
      <c r="AY237" s="60">
        <v>21</v>
      </c>
      <c r="AZ237" s="60">
        <v>5</v>
      </c>
      <c r="BA237" s="60">
        <v>0</v>
      </c>
      <c r="BB237" s="60">
        <v>4</v>
      </c>
      <c r="BC237" s="60">
        <v>3</v>
      </c>
      <c r="BD237" s="60">
        <v>0</v>
      </c>
      <c r="BE237" s="60">
        <v>0</v>
      </c>
      <c r="BF237" s="60">
        <v>7</v>
      </c>
      <c r="BG237" s="60">
        <v>0</v>
      </c>
      <c r="BH237" s="60">
        <v>0</v>
      </c>
      <c r="BI237" s="60">
        <v>2</v>
      </c>
      <c r="BJ237" s="60">
        <v>0</v>
      </c>
      <c r="BK237" s="60">
        <v>0</v>
      </c>
      <c r="BL237" s="60">
        <v>0</v>
      </c>
      <c r="BM237" s="60">
        <v>0</v>
      </c>
      <c r="BN237" s="60">
        <v>0</v>
      </c>
      <c r="BO237" s="60">
        <v>2</v>
      </c>
      <c r="BP237" s="60">
        <v>0</v>
      </c>
      <c r="BQ237" s="60">
        <v>0</v>
      </c>
      <c r="BR237" s="60">
        <v>1</v>
      </c>
      <c r="BS237" s="60">
        <v>0</v>
      </c>
      <c r="BT237" s="60">
        <v>1</v>
      </c>
      <c r="BU237" s="60">
        <v>0</v>
      </c>
      <c r="BV237" s="60">
        <v>0</v>
      </c>
      <c r="BW237" s="60">
        <v>0</v>
      </c>
    </row>
    <row r="238" spans="1:75" x14ac:dyDescent="0.25">
      <c r="A238" s="53" t="str">
        <f t="shared" si="3"/>
        <v xml:space="preserve">UPTON </v>
      </c>
      <c r="B238" s="53" t="str" cm="1">
        <f t="array" ref="B238:C238">_xlfn.TEXTSPLIT(D238,"County")</f>
        <v xml:space="preserve">Upton </v>
      </c>
      <c r="C238" s="53" t="str">
        <v>, Texas</v>
      </c>
      <c r="D238" s="54" t="s">
        <v>2671</v>
      </c>
      <c r="E238" s="55">
        <v>3308</v>
      </c>
      <c r="F238" s="55">
        <v>2321</v>
      </c>
      <c r="G238" s="55">
        <v>1849</v>
      </c>
      <c r="H238" s="60">
        <v>74</v>
      </c>
      <c r="I238" s="60">
        <v>13</v>
      </c>
      <c r="J238" s="60">
        <v>5</v>
      </c>
      <c r="K238" s="60">
        <v>0</v>
      </c>
      <c r="L238" s="60">
        <v>380</v>
      </c>
      <c r="M238" s="60">
        <v>987</v>
      </c>
      <c r="N238" s="60">
        <v>964</v>
      </c>
      <c r="O238" s="60">
        <v>17</v>
      </c>
      <c r="P238" s="60">
        <v>70</v>
      </c>
      <c r="Q238" s="60">
        <v>5</v>
      </c>
      <c r="R238" s="60">
        <v>2</v>
      </c>
      <c r="S238" s="60">
        <v>847</v>
      </c>
      <c r="T238" s="60">
        <v>5</v>
      </c>
      <c r="U238" s="60">
        <v>4</v>
      </c>
      <c r="V238" s="60">
        <v>0</v>
      </c>
      <c r="W238" s="60">
        <v>7</v>
      </c>
      <c r="X238" s="60">
        <v>0</v>
      </c>
      <c r="Y238" s="60">
        <v>0</v>
      </c>
      <c r="Z238" s="60">
        <v>3</v>
      </c>
      <c r="AA238" s="60">
        <v>4</v>
      </c>
      <c r="AB238" s="60">
        <v>0</v>
      </c>
      <c r="AC238" s="60">
        <v>0</v>
      </c>
      <c r="AD238" s="60">
        <v>20</v>
      </c>
      <c r="AE238" s="60">
        <v>4</v>
      </c>
      <c r="AF238" s="60">
        <v>4</v>
      </c>
      <c r="AG238" s="60">
        <v>0</v>
      </c>
      <c r="AH238" s="60">
        <v>1</v>
      </c>
      <c r="AI238" s="60">
        <v>0</v>
      </c>
      <c r="AJ238" s="60">
        <v>1</v>
      </c>
      <c r="AK238" s="60">
        <v>3</v>
      </c>
      <c r="AL238" s="60">
        <v>2</v>
      </c>
      <c r="AM238" s="60">
        <v>4</v>
      </c>
      <c r="AN238" s="60">
        <v>0</v>
      </c>
      <c r="AO238" s="60">
        <v>1</v>
      </c>
      <c r="AP238" s="60">
        <v>0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60">
        <v>0</v>
      </c>
      <c r="AY238" s="60">
        <v>2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0</v>
      </c>
      <c r="BG238" s="60">
        <v>0</v>
      </c>
      <c r="BH238" s="60">
        <v>0</v>
      </c>
      <c r="BI238" s="60">
        <v>0</v>
      </c>
      <c r="BJ238" s="60">
        <v>0</v>
      </c>
      <c r="BK238" s="60">
        <v>2</v>
      </c>
      <c r="BL238" s="60">
        <v>0</v>
      </c>
      <c r="BM238" s="60">
        <v>0</v>
      </c>
      <c r="BN238" s="60">
        <v>0</v>
      </c>
      <c r="BO238" s="60">
        <v>1</v>
      </c>
      <c r="BP238" s="60">
        <v>1</v>
      </c>
      <c r="BQ238" s="60">
        <v>0</v>
      </c>
      <c r="BR238" s="60">
        <v>0</v>
      </c>
      <c r="BS238" s="60">
        <v>0</v>
      </c>
      <c r="BT238" s="60">
        <v>0</v>
      </c>
      <c r="BU238" s="60">
        <v>0</v>
      </c>
      <c r="BV238" s="60">
        <v>0</v>
      </c>
      <c r="BW238" s="60">
        <v>0</v>
      </c>
    </row>
    <row r="239" spans="1:75" x14ac:dyDescent="0.25">
      <c r="A239" s="53" t="str">
        <f t="shared" si="3"/>
        <v xml:space="preserve">UVALDE </v>
      </c>
      <c r="B239" s="53" t="str" cm="1">
        <f t="array" ref="B239:C239">_xlfn.TEXTSPLIT(D239,"County")</f>
        <v xml:space="preserve">Uvalde </v>
      </c>
      <c r="C239" s="53" t="str">
        <v>, Texas</v>
      </c>
      <c r="D239" s="54" t="s">
        <v>2672</v>
      </c>
      <c r="E239" s="55">
        <v>24564</v>
      </c>
      <c r="F239" s="55">
        <v>17058</v>
      </c>
      <c r="G239" s="55">
        <v>12584</v>
      </c>
      <c r="H239" s="60">
        <v>159</v>
      </c>
      <c r="I239" s="60">
        <v>133</v>
      </c>
      <c r="J239" s="60">
        <v>162</v>
      </c>
      <c r="K239" s="60">
        <v>8</v>
      </c>
      <c r="L239" s="55">
        <v>4012</v>
      </c>
      <c r="M239" s="55">
        <v>7506</v>
      </c>
      <c r="N239" s="55">
        <v>7414</v>
      </c>
      <c r="O239" s="60">
        <v>27</v>
      </c>
      <c r="P239" s="60">
        <v>204</v>
      </c>
      <c r="Q239" s="60">
        <v>14</v>
      </c>
      <c r="R239" s="60">
        <v>7</v>
      </c>
      <c r="S239" s="55">
        <v>7069</v>
      </c>
      <c r="T239" s="60">
        <v>4</v>
      </c>
      <c r="U239" s="60">
        <v>1</v>
      </c>
      <c r="V239" s="60">
        <v>5</v>
      </c>
      <c r="W239" s="60">
        <v>29</v>
      </c>
      <c r="X239" s="60">
        <v>0</v>
      </c>
      <c r="Y239" s="60">
        <v>3</v>
      </c>
      <c r="Z239" s="60">
        <v>37</v>
      </c>
      <c r="AA239" s="60">
        <v>3</v>
      </c>
      <c r="AB239" s="60">
        <v>11</v>
      </c>
      <c r="AC239" s="60">
        <v>0</v>
      </c>
      <c r="AD239" s="60">
        <v>74</v>
      </c>
      <c r="AE239" s="60">
        <v>12</v>
      </c>
      <c r="AF239" s="60">
        <v>1</v>
      </c>
      <c r="AG239" s="60">
        <v>0</v>
      </c>
      <c r="AH239" s="60">
        <v>19</v>
      </c>
      <c r="AI239" s="60">
        <v>2</v>
      </c>
      <c r="AJ239" s="60">
        <v>2</v>
      </c>
      <c r="AK239" s="60">
        <v>36</v>
      </c>
      <c r="AL239" s="60">
        <v>0</v>
      </c>
      <c r="AM239" s="60">
        <v>1</v>
      </c>
      <c r="AN239" s="60">
        <v>1</v>
      </c>
      <c r="AO239" s="60">
        <v>0</v>
      </c>
      <c r="AP239" s="60">
        <v>0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60">
        <v>0</v>
      </c>
      <c r="AY239" s="60">
        <v>15</v>
      </c>
      <c r="AZ239" s="60">
        <v>0</v>
      </c>
      <c r="BA239" s="60">
        <v>0</v>
      </c>
      <c r="BB239" s="60">
        <v>6</v>
      </c>
      <c r="BC239" s="60">
        <v>0</v>
      </c>
      <c r="BD239" s="60">
        <v>2</v>
      </c>
      <c r="BE239" s="60">
        <v>0</v>
      </c>
      <c r="BF239" s="60">
        <v>0</v>
      </c>
      <c r="BG239" s="60">
        <v>2</v>
      </c>
      <c r="BH239" s="60">
        <v>0</v>
      </c>
      <c r="BI239" s="60">
        <v>5</v>
      </c>
      <c r="BJ239" s="60">
        <v>0</v>
      </c>
      <c r="BK239" s="60">
        <v>0</v>
      </c>
      <c r="BL239" s="60">
        <v>0</v>
      </c>
      <c r="BM239" s="60">
        <v>0</v>
      </c>
      <c r="BN239" s="60">
        <v>0</v>
      </c>
      <c r="BO239" s="60">
        <v>3</v>
      </c>
      <c r="BP239" s="60">
        <v>0</v>
      </c>
      <c r="BQ239" s="60">
        <v>2</v>
      </c>
      <c r="BR239" s="60">
        <v>1</v>
      </c>
      <c r="BS239" s="60">
        <v>0</v>
      </c>
      <c r="BT239" s="60">
        <v>0</v>
      </c>
      <c r="BU239" s="60">
        <v>0</v>
      </c>
      <c r="BV239" s="60">
        <v>0</v>
      </c>
      <c r="BW239" s="60">
        <v>0</v>
      </c>
    </row>
    <row r="240" spans="1:75" x14ac:dyDescent="0.25">
      <c r="A240" s="53" t="str">
        <f t="shared" si="3"/>
        <v xml:space="preserve">VAL VERDE </v>
      </c>
      <c r="B240" s="53" t="str" cm="1">
        <f t="array" ref="B240:C240">_xlfn.TEXTSPLIT(D240,"County")</f>
        <v xml:space="preserve">Val Verde </v>
      </c>
      <c r="C240" s="53" t="str">
        <v>, Texas</v>
      </c>
      <c r="D240" s="54" t="s">
        <v>2673</v>
      </c>
      <c r="E240" s="55">
        <v>47586</v>
      </c>
      <c r="F240" s="55">
        <v>30969</v>
      </c>
      <c r="G240" s="55">
        <v>21218</v>
      </c>
      <c r="H240" s="60">
        <v>665</v>
      </c>
      <c r="I240" s="60">
        <v>337</v>
      </c>
      <c r="J240" s="60">
        <v>379</v>
      </c>
      <c r="K240" s="60">
        <v>47</v>
      </c>
      <c r="L240" s="55">
        <v>8323</v>
      </c>
      <c r="M240" s="55">
        <v>16617</v>
      </c>
      <c r="N240" s="55">
        <v>16401</v>
      </c>
      <c r="O240" s="60">
        <v>115</v>
      </c>
      <c r="P240" s="60">
        <v>262</v>
      </c>
      <c r="Q240" s="60">
        <v>135</v>
      </c>
      <c r="R240" s="60">
        <v>1</v>
      </c>
      <c r="S240" s="55">
        <v>15640</v>
      </c>
      <c r="T240" s="60">
        <v>43</v>
      </c>
      <c r="U240" s="60">
        <v>3</v>
      </c>
      <c r="V240" s="60">
        <v>6</v>
      </c>
      <c r="W240" s="60">
        <v>66</v>
      </c>
      <c r="X240" s="60">
        <v>0</v>
      </c>
      <c r="Y240" s="60">
        <v>0</v>
      </c>
      <c r="Z240" s="60">
        <v>94</v>
      </c>
      <c r="AA240" s="60">
        <v>6</v>
      </c>
      <c r="AB240" s="60">
        <v>13</v>
      </c>
      <c r="AC240" s="60">
        <v>17</v>
      </c>
      <c r="AD240" s="60">
        <v>206</v>
      </c>
      <c r="AE240" s="60">
        <v>14</v>
      </c>
      <c r="AF240" s="60">
        <v>0</v>
      </c>
      <c r="AG240" s="60">
        <v>0</v>
      </c>
      <c r="AH240" s="60">
        <v>32</v>
      </c>
      <c r="AI240" s="60">
        <v>3</v>
      </c>
      <c r="AJ240" s="60">
        <v>7</v>
      </c>
      <c r="AK240" s="60">
        <v>106</v>
      </c>
      <c r="AL240" s="60">
        <v>10</v>
      </c>
      <c r="AM240" s="60">
        <v>15</v>
      </c>
      <c r="AN240" s="60">
        <v>6</v>
      </c>
      <c r="AO240" s="60">
        <v>0</v>
      </c>
      <c r="AP240" s="60">
        <v>0</v>
      </c>
      <c r="AQ240" s="60">
        <v>10</v>
      </c>
      <c r="AR240" s="60">
        <v>3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60">
        <v>0</v>
      </c>
      <c r="AY240" s="60">
        <v>8</v>
      </c>
      <c r="AZ240" s="60">
        <v>0</v>
      </c>
      <c r="BA240" s="60">
        <v>1</v>
      </c>
      <c r="BB240" s="60">
        <v>2</v>
      </c>
      <c r="BC240" s="60">
        <v>0</v>
      </c>
      <c r="BD240" s="60">
        <v>0</v>
      </c>
      <c r="BE240" s="60">
        <v>0</v>
      </c>
      <c r="BF240" s="60">
        <v>2</v>
      </c>
      <c r="BG240" s="60">
        <v>1</v>
      </c>
      <c r="BH240" s="60">
        <v>0</v>
      </c>
      <c r="BI240" s="60">
        <v>2</v>
      </c>
      <c r="BJ240" s="60">
        <v>0</v>
      </c>
      <c r="BK240" s="60">
        <v>0</v>
      </c>
      <c r="BL240" s="60">
        <v>0</v>
      </c>
      <c r="BM240" s="60">
        <v>0</v>
      </c>
      <c r="BN240" s="60">
        <v>0</v>
      </c>
      <c r="BO240" s="60">
        <v>1</v>
      </c>
      <c r="BP240" s="60">
        <v>0</v>
      </c>
      <c r="BQ240" s="60">
        <v>1</v>
      </c>
      <c r="BR240" s="60">
        <v>0</v>
      </c>
      <c r="BS240" s="60">
        <v>0</v>
      </c>
      <c r="BT240" s="60">
        <v>0</v>
      </c>
      <c r="BU240" s="60">
        <v>0</v>
      </c>
      <c r="BV240" s="60">
        <v>1</v>
      </c>
      <c r="BW240" s="60">
        <v>1</v>
      </c>
    </row>
    <row r="241" spans="1:75" x14ac:dyDescent="0.25">
      <c r="A241" s="53" t="str">
        <f t="shared" si="3"/>
        <v xml:space="preserve">VAN ZANDT </v>
      </c>
      <c r="B241" s="53" t="str" cm="1">
        <f t="array" ref="B241:C241">_xlfn.TEXTSPLIT(D241,"County")</f>
        <v xml:space="preserve">Van Zandt </v>
      </c>
      <c r="C241" s="53" t="str">
        <v>, Texas</v>
      </c>
      <c r="D241" s="54" t="s">
        <v>2674</v>
      </c>
      <c r="E241" s="55">
        <v>59541</v>
      </c>
      <c r="F241" s="55">
        <v>54766</v>
      </c>
      <c r="G241" s="55">
        <v>49904</v>
      </c>
      <c r="H241" s="55">
        <v>1542</v>
      </c>
      <c r="I241" s="60">
        <v>473</v>
      </c>
      <c r="J241" s="60">
        <v>275</v>
      </c>
      <c r="K241" s="60">
        <v>30</v>
      </c>
      <c r="L241" s="55">
        <v>2542</v>
      </c>
      <c r="M241" s="55">
        <v>4775</v>
      </c>
      <c r="N241" s="55">
        <v>4596</v>
      </c>
      <c r="O241" s="60">
        <v>349</v>
      </c>
      <c r="P241" s="55">
        <v>1283</v>
      </c>
      <c r="Q241" s="60">
        <v>160</v>
      </c>
      <c r="R241" s="60">
        <v>12</v>
      </c>
      <c r="S241" s="55">
        <v>2710</v>
      </c>
      <c r="T241" s="60">
        <v>20</v>
      </c>
      <c r="U241" s="60">
        <v>2</v>
      </c>
      <c r="V241" s="60">
        <v>1</v>
      </c>
      <c r="W241" s="60">
        <v>10</v>
      </c>
      <c r="X241" s="60">
        <v>3</v>
      </c>
      <c r="Y241" s="60">
        <v>1</v>
      </c>
      <c r="Z241" s="60">
        <v>37</v>
      </c>
      <c r="AA241" s="60">
        <v>2</v>
      </c>
      <c r="AB241" s="60">
        <v>6</v>
      </c>
      <c r="AC241" s="60">
        <v>0</v>
      </c>
      <c r="AD241" s="60">
        <v>169</v>
      </c>
      <c r="AE241" s="60">
        <v>51</v>
      </c>
      <c r="AF241" s="60">
        <v>0</v>
      </c>
      <c r="AG241" s="60">
        <v>0</v>
      </c>
      <c r="AH241" s="60">
        <v>18</v>
      </c>
      <c r="AI241" s="60">
        <v>17</v>
      </c>
      <c r="AJ241" s="60">
        <v>1</v>
      </c>
      <c r="AK241" s="60">
        <v>61</v>
      </c>
      <c r="AL241" s="60">
        <v>2</v>
      </c>
      <c r="AM241" s="60">
        <v>3</v>
      </c>
      <c r="AN241" s="60">
        <v>0</v>
      </c>
      <c r="AO241" s="60">
        <v>0</v>
      </c>
      <c r="AP241" s="60">
        <v>0</v>
      </c>
      <c r="AQ241" s="60">
        <v>8</v>
      </c>
      <c r="AR241" s="60">
        <v>5</v>
      </c>
      <c r="AS241" s="60">
        <v>0</v>
      </c>
      <c r="AT241" s="60">
        <v>2</v>
      </c>
      <c r="AU241" s="60">
        <v>0</v>
      </c>
      <c r="AV241" s="60">
        <v>0</v>
      </c>
      <c r="AW241" s="60">
        <v>1</v>
      </c>
      <c r="AX241" s="60">
        <v>0</v>
      </c>
      <c r="AY241" s="60">
        <v>8</v>
      </c>
      <c r="AZ241" s="60">
        <v>2</v>
      </c>
      <c r="BA241" s="60">
        <v>1</v>
      </c>
      <c r="BB241" s="60">
        <v>3</v>
      </c>
      <c r="BC241" s="60">
        <v>0</v>
      </c>
      <c r="BD241" s="60">
        <v>0</v>
      </c>
      <c r="BE241" s="60">
        <v>0</v>
      </c>
      <c r="BF241" s="60">
        <v>0</v>
      </c>
      <c r="BG241" s="60">
        <v>0</v>
      </c>
      <c r="BH241" s="60">
        <v>0</v>
      </c>
      <c r="BI241" s="60">
        <v>0</v>
      </c>
      <c r="BJ241" s="60">
        <v>2</v>
      </c>
      <c r="BK241" s="60">
        <v>0</v>
      </c>
      <c r="BL241" s="60">
        <v>0</v>
      </c>
      <c r="BM241" s="60">
        <v>0</v>
      </c>
      <c r="BN241" s="60">
        <v>0</v>
      </c>
      <c r="BO241" s="60">
        <v>1</v>
      </c>
      <c r="BP241" s="60">
        <v>1</v>
      </c>
      <c r="BQ241" s="60">
        <v>0</v>
      </c>
      <c r="BR241" s="60">
        <v>0</v>
      </c>
      <c r="BS241" s="60">
        <v>0</v>
      </c>
      <c r="BT241" s="60">
        <v>0</v>
      </c>
      <c r="BU241" s="60">
        <v>0</v>
      </c>
      <c r="BV241" s="60">
        <v>1</v>
      </c>
      <c r="BW241" s="60">
        <v>1</v>
      </c>
    </row>
    <row r="242" spans="1:75" x14ac:dyDescent="0.25">
      <c r="A242" s="53" t="str">
        <f t="shared" si="3"/>
        <v xml:space="preserve">VICTORIA </v>
      </c>
      <c r="B242" s="53" t="str" cm="1">
        <f t="array" ref="B242:C242">_xlfn.TEXTSPLIT(D242,"County")</f>
        <v xml:space="preserve">Victoria </v>
      </c>
      <c r="C242" s="53" t="str">
        <v>, Texas</v>
      </c>
      <c r="D242" s="54" t="s">
        <v>2675</v>
      </c>
      <c r="E242" s="55">
        <v>91319</v>
      </c>
      <c r="F242" s="55">
        <v>72846</v>
      </c>
      <c r="G242" s="55">
        <v>53085</v>
      </c>
      <c r="H242" s="55">
        <v>5729</v>
      </c>
      <c r="I242" s="60">
        <v>726</v>
      </c>
      <c r="J242" s="55">
        <v>1431</v>
      </c>
      <c r="K242" s="60">
        <v>43</v>
      </c>
      <c r="L242" s="55">
        <v>11832</v>
      </c>
      <c r="M242" s="55">
        <v>18473</v>
      </c>
      <c r="N242" s="55">
        <v>18077</v>
      </c>
      <c r="O242" s="60">
        <v>643</v>
      </c>
      <c r="P242" s="60">
        <v>954</v>
      </c>
      <c r="Q242" s="60">
        <v>207</v>
      </c>
      <c r="R242" s="60">
        <v>25</v>
      </c>
      <c r="S242" s="55">
        <v>15856</v>
      </c>
      <c r="T242" s="60">
        <v>41</v>
      </c>
      <c r="U242" s="60">
        <v>14</v>
      </c>
      <c r="V242" s="60">
        <v>0</v>
      </c>
      <c r="W242" s="60">
        <v>213</v>
      </c>
      <c r="X242" s="60">
        <v>3</v>
      </c>
      <c r="Y242" s="60">
        <v>0</v>
      </c>
      <c r="Z242" s="60">
        <v>85</v>
      </c>
      <c r="AA242" s="60">
        <v>7</v>
      </c>
      <c r="AB242" s="60">
        <v>24</v>
      </c>
      <c r="AC242" s="60">
        <v>5</v>
      </c>
      <c r="AD242" s="60">
        <v>371</v>
      </c>
      <c r="AE242" s="60">
        <v>30</v>
      </c>
      <c r="AF242" s="60">
        <v>4</v>
      </c>
      <c r="AG242" s="60">
        <v>0</v>
      </c>
      <c r="AH242" s="60">
        <v>129</v>
      </c>
      <c r="AI242" s="60">
        <v>3</v>
      </c>
      <c r="AJ242" s="60">
        <v>0</v>
      </c>
      <c r="AK242" s="60">
        <v>131</v>
      </c>
      <c r="AL242" s="60">
        <v>11</v>
      </c>
      <c r="AM242" s="60">
        <v>34</v>
      </c>
      <c r="AN242" s="60">
        <v>14</v>
      </c>
      <c r="AO242" s="60">
        <v>0</v>
      </c>
      <c r="AP242" s="60">
        <v>0</v>
      </c>
      <c r="AQ242" s="60">
        <v>13</v>
      </c>
      <c r="AR242" s="60">
        <v>0</v>
      </c>
      <c r="AS242" s="60">
        <v>2</v>
      </c>
      <c r="AT242" s="60">
        <v>0</v>
      </c>
      <c r="AU242" s="60">
        <v>0</v>
      </c>
      <c r="AV242" s="60">
        <v>0</v>
      </c>
      <c r="AW242" s="60">
        <v>0</v>
      </c>
      <c r="AX242" s="60">
        <v>0</v>
      </c>
      <c r="AY242" s="60">
        <v>25</v>
      </c>
      <c r="AZ242" s="60">
        <v>15</v>
      </c>
      <c r="BA242" s="60">
        <v>0</v>
      </c>
      <c r="BB242" s="60">
        <v>7</v>
      </c>
      <c r="BC242" s="60">
        <v>1</v>
      </c>
      <c r="BD242" s="60">
        <v>0</v>
      </c>
      <c r="BE242" s="60">
        <v>0</v>
      </c>
      <c r="BF242" s="60">
        <v>0</v>
      </c>
      <c r="BG242" s="60">
        <v>0</v>
      </c>
      <c r="BH242" s="60">
        <v>0</v>
      </c>
      <c r="BI242" s="60">
        <v>0</v>
      </c>
      <c r="BJ242" s="60">
        <v>2</v>
      </c>
      <c r="BK242" s="60">
        <v>0</v>
      </c>
      <c r="BL242" s="60">
        <v>0</v>
      </c>
      <c r="BM242" s="60">
        <v>0</v>
      </c>
      <c r="BN242" s="60">
        <v>0</v>
      </c>
      <c r="BO242" s="60">
        <v>0</v>
      </c>
      <c r="BP242" s="60">
        <v>0</v>
      </c>
      <c r="BQ242" s="60">
        <v>0</v>
      </c>
      <c r="BR242" s="60">
        <v>0</v>
      </c>
      <c r="BS242" s="60">
        <v>0</v>
      </c>
      <c r="BT242" s="60">
        <v>0</v>
      </c>
      <c r="BU242" s="60">
        <v>0</v>
      </c>
      <c r="BV242" s="60">
        <v>0</v>
      </c>
      <c r="BW242" s="60">
        <v>0</v>
      </c>
    </row>
    <row r="243" spans="1:75" x14ac:dyDescent="0.25">
      <c r="A243" s="53" t="str">
        <f t="shared" si="3"/>
        <v xml:space="preserve">WALKER </v>
      </c>
      <c r="B243" s="53" t="str" cm="1">
        <f t="array" ref="B243:C243">_xlfn.TEXTSPLIT(D243,"County")</f>
        <v xml:space="preserve">Walker </v>
      </c>
      <c r="C243" s="53" t="str">
        <v>, Texas</v>
      </c>
      <c r="D243" s="54" t="s">
        <v>2676</v>
      </c>
      <c r="E243" s="55">
        <v>76400</v>
      </c>
      <c r="F243" s="55">
        <v>71212</v>
      </c>
      <c r="G243" s="55">
        <v>42800</v>
      </c>
      <c r="H243" s="55">
        <v>16638</v>
      </c>
      <c r="I243" s="60">
        <v>468</v>
      </c>
      <c r="J243" s="55">
        <v>1148</v>
      </c>
      <c r="K243" s="60">
        <v>42</v>
      </c>
      <c r="L243" s="55">
        <v>10116</v>
      </c>
      <c r="M243" s="55">
        <v>5188</v>
      </c>
      <c r="N243" s="55">
        <v>5005</v>
      </c>
      <c r="O243" s="60">
        <v>507</v>
      </c>
      <c r="P243" s="60">
        <v>894</v>
      </c>
      <c r="Q243" s="60">
        <v>123</v>
      </c>
      <c r="R243" s="60">
        <v>16</v>
      </c>
      <c r="S243" s="55">
        <v>3267</v>
      </c>
      <c r="T243" s="60">
        <v>48</v>
      </c>
      <c r="U243" s="60">
        <v>0</v>
      </c>
      <c r="V243" s="60">
        <v>6</v>
      </c>
      <c r="W243" s="60">
        <v>64</v>
      </c>
      <c r="X243" s="60">
        <v>3</v>
      </c>
      <c r="Y243" s="60">
        <v>0</v>
      </c>
      <c r="Z243" s="60">
        <v>46</v>
      </c>
      <c r="AA243" s="60">
        <v>20</v>
      </c>
      <c r="AB243" s="60">
        <v>6</v>
      </c>
      <c r="AC243" s="60">
        <v>5</v>
      </c>
      <c r="AD243" s="60">
        <v>156</v>
      </c>
      <c r="AE243" s="60">
        <v>42</v>
      </c>
      <c r="AF243" s="60">
        <v>5</v>
      </c>
      <c r="AG243" s="60">
        <v>5</v>
      </c>
      <c r="AH243" s="60">
        <v>25</v>
      </c>
      <c r="AI243" s="60">
        <v>3</v>
      </c>
      <c r="AJ243" s="60">
        <v>0</v>
      </c>
      <c r="AK243" s="60">
        <v>54</v>
      </c>
      <c r="AL243" s="60">
        <v>11</v>
      </c>
      <c r="AM243" s="60">
        <v>5</v>
      </c>
      <c r="AN243" s="60">
        <v>4</v>
      </c>
      <c r="AO243" s="60">
        <v>0</v>
      </c>
      <c r="AP243" s="60">
        <v>0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2</v>
      </c>
      <c r="AX243" s="60">
        <v>0</v>
      </c>
      <c r="AY243" s="60">
        <v>25</v>
      </c>
      <c r="AZ243" s="60">
        <v>4</v>
      </c>
      <c r="BA243" s="60">
        <v>0</v>
      </c>
      <c r="BB243" s="60">
        <v>9</v>
      </c>
      <c r="BC243" s="60">
        <v>0</v>
      </c>
      <c r="BD243" s="60">
        <v>0</v>
      </c>
      <c r="BE243" s="60">
        <v>2</v>
      </c>
      <c r="BF243" s="60">
        <v>0</v>
      </c>
      <c r="BG243" s="60">
        <v>0</v>
      </c>
      <c r="BH243" s="60">
        <v>5</v>
      </c>
      <c r="BI243" s="60">
        <v>3</v>
      </c>
      <c r="BJ243" s="60">
        <v>0</v>
      </c>
      <c r="BK243" s="60">
        <v>2</v>
      </c>
      <c r="BL243" s="60">
        <v>0</v>
      </c>
      <c r="BM243" s="60">
        <v>0</v>
      </c>
      <c r="BN243" s="60">
        <v>0</v>
      </c>
      <c r="BO243" s="60">
        <v>2</v>
      </c>
      <c r="BP243" s="60">
        <v>0</v>
      </c>
      <c r="BQ243" s="60">
        <v>2</v>
      </c>
      <c r="BR243" s="60">
        <v>0</v>
      </c>
      <c r="BS243" s="60">
        <v>0</v>
      </c>
      <c r="BT243" s="60">
        <v>0</v>
      </c>
      <c r="BU243" s="60">
        <v>0</v>
      </c>
      <c r="BV243" s="60">
        <v>0</v>
      </c>
      <c r="BW243" s="60">
        <v>0</v>
      </c>
    </row>
    <row r="244" spans="1:75" x14ac:dyDescent="0.25">
      <c r="A244" s="53" t="str">
        <f t="shared" si="3"/>
        <v xml:space="preserve">WALLER </v>
      </c>
      <c r="B244" s="53" t="str" cm="1">
        <f t="array" ref="B244:C244">_xlfn.TEXTSPLIT(D244,"County")</f>
        <v xml:space="preserve">Waller </v>
      </c>
      <c r="C244" s="53" t="str">
        <v>, Texas</v>
      </c>
      <c r="D244" s="54" t="s">
        <v>2677</v>
      </c>
      <c r="E244" s="55">
        <v>56794</v>
      </c>
      <c r="F244" s="55">
        <v>49474</v>
      </c>
      <c r="G244" s="55">
        <v>26479</v>
      </c>
      <c r="H244" s="55">
        <v>12256</v>
      </c>
      <c r="I244" s="60">
        <v>634</v>
      </c>
      <c r="J244" s="60">
        <v>809</v>
      </c>
      <c r="K244" s="60">
        <v>20</v>
      </c>
      <c r="L244" s="55">
        <v>9276</v>
      </c>
      <c r="M244" s="55">
        <v>7320</v>
      </c>
      <c r="N244" s="55">
        <v>7097</v>
      </c>
      <c r="O244" s="60">
        <v>304</v>
      </c>
      <c r="P244" s="60">
        <v>631</v>
      </c>
      <c r="Q244" s="60">
        <v>162</v>
      </c>
      <c r="R244" s="60">
        <v>11</v>
      </c>
      <c r="S244" s="55">
        <v>5677</v>
      </c>
      <c r="T244" s="60">
        <v>47</v>
      </c>
      <c r="U244" s="60">
        <v>13</v>
      </c>
      <c r="V244" s="60">
        <v>3</v>
      </c>
      <c r="W244" s="60">
        <v>92</v>
      </c>
      <c r="X244" s="60">
        <v>6</v>
      </c>
      <c r="Y244" s="60">
        <v>3</v>
      </c>
      <c r="Z244" s="60">
        <v>124</v>
      </c>
      <c r="AA244" s="60">
        <v>7</v>
      </c>
      <c r="AB244" s="60">
        <v>13</v>
      </c>
      <c r="AC244" s="60">
        <v>4</v>
      </c>
      <c r="AD244" s="60">
        <v>207</v>
      </c>
      <c r="AE244" s="60">
        <v>38</v>
      </c>
      <c r="AF244" s="60">
        <v>14</v>
      </c>
      <c r="AG244" s="60">
        <v>0</v>
      </c>
      <c r="AH244" s="60">
        <v>39</v>
      </c>
      <c r="AI244" s="60">
        <v>1</v>
      </c>
      <c r="AJ244" s="60">
        <v>0</v>
      </c>
      <c r="AK244" s="60">
        <v>80</v>
      </c>
      <c r="AL244" s="60">
        <v>7</v>
      </c>
      <c r="AM244" s="60">
        <v>16</v>
      </c>
      <c r="AN244" s="60">
        <v>1</v>
      </c>
      <c r="AO244" s="60">
        <v>0</v>
      </c>
      <c r="AP244" s="60">
        <v>0</v>
      </c>
      <c r="AQ244" s="60">
        <v>6</v>
      </c>
      <c r="AR244" s="60">
        <v>4</v>
      </c>
      <c r="AS244" s="60">
        <v>0</v>
      </c>
      <c r="AT244" s="60">
        <v>0</v>
      </c>
      <c r="AU244" s="60">
        <v>1</v>
      </c>
      <c r="AV244" s="60">
        <v>0</v>
      </c>
      <c r="AW244" s="60">
        <v>0</v>
      </c>
      <c r="AX244" s="60">
        <v>0</v>
      </c>
      <c r="AY244" s="60">
        <v>16</v>
      </c>
      <c r="AZ244" s="60">
        <v>2</v>
      </c>
      <c r="BA244" s="60">
        <v>0</v>
      </c>
      <c r="BB244" s="60">
        <v>6</v>
      </c>
      <c r="BC244" s="60">
        <v>2</v>
      </c>
      <c r="BD244" s="60">
        <v>0</v>
      </c>
      <c r="BE244" s="60">
        <v>0</v>
      </c>
      <c r="BF244" s="60">
        <v>0</v>
      </c>
      <c r="BG244" s="60">
        <v>5</v>
      </c>
      <c r="BH244" s="60">
        <v>0</v>
      </c>
      <c r="BI244" s="60">
        <v>0</v>
      </c>
      <c r="BJ244" s="60">
        <v>1</v>
      </c>
      <c r="BK244" s="60">
        <v>0</v>
      </c>
      <c r="BL244" s="60">
        <v>0</v>
      </c>
      <c r="BM244" s="60">
        <v>0</v>
      </c>
      <c r="BN244" s="60">
        <v>0</v>
      </c>
      <c r="BO244" s="60">
        <v>0</v>
      </c>
      <c r="BP244" s="60">
        <v>0</v>
      </c>
      <c r="BQ244" s="60">
        <v>0</v>
      </c>
      <c r="BR244" s="60">
        <v>0</v>
      </c>
      <c r="BS244" s="60">
        <v>0</v>
      </c>
      <c r="BT244" s="60">
        <v>0</v>
      </c>
      <c r="BU244" s="60">
        <v>0</v>
      </c>
      <c r="BV244" s="60">
        <v>0</v>
      </c>
      <c r="BW244" s="60">
        <v>0</v>
      </c>
    </row>
    <row r="245" spans="1:75" x14ac:dyDescent="0.25">
      <c r="A245" s="53" t="str">
        <f>UPPER(B245)</f>
        <v xml:space="preserve">WARD </v>
      </c>
      <c r="B245" s="53" t="str" cm="1">
        <f t="array" ref="B245:C245">_xlfn.TEXTSPLIT(D245,"County")</f>
        <v xml:space="preserve">Ward </v>
      </c>
      <c r="C245" s="53" t="str">
        <v>, Texas</v>
      </c>
      <c r="D245" s="54" t="s">
        <v>2678</v>
      </c>
      <c r="E245" s="55">
        <v>11644</v>
      </c>
      <c r="F245" s="55">
        <v>9342</v>
      </c>
      <c r="G245" s="55">
        <v>6567</v>
      </c>
      <c r="H245" s="60">
        <v>482</v>
      </c>
      <c r="I245" s="60">
        <v>122</v>
      </c>
      <c r="J245" s="60">
        <v>69</v>
      </c>
      <c r="K245" s="60">
        <v>2</v>
      </c>
      <c r="L245" s="55">
        <v>2100</v>
      </c>
      <c r="M245" s="55">
        <v>2302</v>
      </c>
      <c r="N245" s="55">
        <v>2233</v>
      </c>
      <c r="O245" s="60">
        <v>115</v>
      </c>
      <c r="P245" s="60">
        <v>133</v>
      </c>
      <c r="Q245" s="60">
        <v>3</v>
      </c>
      <c r="R245" s="60">
        <v>5</v>
      </c>
      <c r="S245" s="55">
        <v>1918</v>
      </c>
      <c r="T245" s="60">
        <v>9</v>
      </c>
      <c r="U245" s="60">
        <v>6</v>
      </c>
      <c r="V245" s="60">
        <v>0</v>
      </c>
      <c r="W245" s="60">
        <v>21</v>
      </c>
      <c r="X245" s="60">
        <v>1</v>
      </c>
      <c r="Y245" s="60">
        <v>0</v>
      </c>
      <c r="Z245" s="60">
        <v>10</v>
      </c>
      <c r="AA245" s="60">
        <v>1</v>
      </c>
      <c r="AB245" s="60">
        <v>0</v>
      </c>
      <c r="AC245" s="60">
        <v>11</v>
      </c>
      <c r="AD245" s="60">
        <v>55</v>
      </c>
      <c r="AE245" s="60">
        <v>2</v>
      </c>
      <c r="AF245" s="60">
        <v>3</v>
      </c>
      <c r="AG245" s="60">
        <v>0</v>
      </c>
      <c r="AH245" s="60">
        <v>10</v>
      </c>
      <c r="AI245" s="60">
        <v>3</v>
      </c>
      <c r="AJ245" s="60">
        <v>0</v>
      </c>
      <c r="AK245" s="60">
        <v>21</v>
      </c>
      <c r="AL245" s="60">
        <v>6</v>
      </c>
      <c r="AM245" s="60">
        <v>3</v>
      </c>
      <c r="AN245" s="60">
        <v>0</v>
      </c>
      <c r="AO245" s="60">
        <v>0</v>
      </c>
      <c r="AP245" s="60">
        <v>0</v>
      </c>
      <c r="AQ245" s="60">
        <v>1</v>
      </c>
      <c r="AR245" s="60">
        <v>4</v>
      </c>
      <c r="AS245" s="60">
        <v>0</v>
      </c>
      <c r="AT245" s="60">
        <v>0</v>
      </c>
      <c r="AU245" s="60">
        <v>0</v>
      </c>
      <c r="AV245" s="60">
        <v>1</v>
      </c>
      <c r="AW245" s="60">
        <v>0</v>
      </c>
      <c r="AX245" s="60">
        <v>1</v>
      </c>
      <c r="AY245" s="60">
        <v>12</v>
      </c>
      <c r="AZ245" s="60">
        <v>0</v>
      </c>
      <c r="BA245" s="60">
        <v>1</v>
      </c>
      <c r="BB245" s="60">
        <v>0</v>
      </c>
      <c r="BC245" s="60">
        <v>9</v>
      </c>
      <c r="BD245" s="60">
        <v>1</v>
      </c>
      <c r="BE245" s="60">
        <v>0</v>
      </c>
      <c r="BF245" s="60">
        <v>0</v>
      </c>
      <c r="BG245" s="60">
        <v>0</v>
      </c>
      <c r="BH245" s="60">
        <v>1</v>
      </c>
      <c r="BI245" s="60">
        <v>0</v>
      </c>
      <c r="BJ245" s="60">
        <v>0</v>
      </c>
      <c r="BK245" s="60">
        <v>0</v>
      </c>
      <c r="BL245" s="60">
        <v>0</v>
      </c>
      <c r="BM245" s="60">
        <v>0</v>
      </c>
      <c r="BN245" s="60">
        <v>0</v>
      </c>
      <c r="BO245" s="60">
        <v>2</v>
      </c>
      <c r="BP245" s="60">
        <v>0</v>
      </c>
      <c r="BQ245" s="60">
        <v>0</v>
      </c>
      <c r="BR245" s="60">
        <v>0</v>
      </c>
      <c r="BS245" s="60">
        <v>2</v>
      </c>
      <c r="BT245" s="60">
        <v>0</v>
      </c>
      <c r="BU245" s="60">
        <v>0</v>
      </c>
      <c r="BV245" s="60">
        <v>0</v>
      </c>
      <c r="BW245" s="60">
        <v>0</v>
      </c>
    </row>
    <row r="246" spans="1:75" x14ac:dyDescent="0.25">
      <c r="A246" s="53" t="str">
        <f t="shared" ref="A246:A261" si="4">UPPER(B246)</f>
        <v xml:space="preserve">WASHINGTON </v>
      </c>
      <c r="B246" s="53" t="str" cm="1">
        <f t="array" ref="B246:C246">_xlfn.TEXTSPLIT(D246,"County")</f>
        <v xml:space="preserve">Washington </v>
      </c>
      <c r="C246" s="53" t="str">
        <v>, Texas</v>
      </c>
      <c r="D246" s="54" t="s">
        <v>2679</v>
      </c>
      <c r="E246" s="55">
        <v>35805</v>
      </c>
      <c r="F246" s="55">
        <v>31899</v>
      </c>
      <c r="G246" s="55">
        <v>23299</v>
      </c>
      <c r="H246" s="55">
        <v>5626</v>
      </c>
      <c r="I246" s="60">
        <v>154</v>
      </c>
      <c r="J246" s="60">
        <v>564</v>
      </c>
      <c r="K246" s="60">
        <v>18</v>
      </c>
      <c r="L246" s="55">
        <v>2238</v>
      </c>
      <c r="M246" s="55">
        <v>3906</v>
      </c>
      <c r="N246" s="55">
        <v>3791</v>
      </c>
      <c r="O246" s="60">
        <v>264</v>
      </c>
      <c r="P246" s="60">
        <v>402</v>
      </c>
      <c r="Q246" s="60">
        <v>88</v>
      </c>
      <c r="R246" s="60">
        <v>15</v>
      </c>
      <c r="S246" s="55">
        <v>2881</v>
      </c>
      <c r="T246" s="60">
        <v>20</v>
      </c>
      <c r="U246" s="60">
        <v>4</v>
      </c>
      <c r="V246" s="60">
        <v>0</v>
      </c>
      <c r="W246" s="60">
        <v>69</v>
      </c>
      <c r="X246" s="60">
        <v>4</v>
      </c>
      <c r="Y246" s="60">
        <v>8</v>
      </c>
      <c r="Z246" s="60">
        <v>32</v>
      </c>
      <c r="AA246" s="60">
        <v>0</v>
      </c>
      <c r="AB246" s="60">
        <v>2</v>
      </c>
      <c r="AC246" s="60">
        <v>2</v>
      </c>
      <c r="AD246" s="60">
        <v>102</v>
      </c>
      <c r="AE246" s="60">
        <v>21</v>
      </c>
      <c r="AF246" s="60">
        <v>1</v>
      </c>
      <c r="AG246" s="60">
        <v>0</v>
      </c>
      <c r="AH246" s="60">
        <v>17</v>
      </c>
      <c r="AI246" s="60">
        <v>7</v>
      </c>
      <c r="AJ246" s="60">
        <v>3</v>
      </c>
      <c r="AK246" s="60">
        <v>29</v>
      </c>
      <c r="AL246" s="60">
        <v>0</v>
      </c>
      <c r="AM246" s="60">
        <v>1</v>
      </c>
      <c r="AN246" s="60">
        <v>2</v>
      </c>
      <c r="AO246" s="60">
        <v>0</v>
      </c>
      <c r="AP246" s="60">
        <v>0</v>
      </c>
      <c r="AQ246" s="60">
        <v>3</v>
      </c>
      <c r="AR246" s="60">
        <v>1</v>
      </c>
      <c r="AS246" s="60">
        <v>5</v>
      </c>
      <c r="AT246" s="60">
        <v>4</v>
      </c>
      <c r="AU246" s="60">
        <v>3</v>
      </c>
      <c r="AV246" s="60">
        <v>1</v>
      </c>
      <c r="AW246" s="60">
        <v>0</v>
      </c>
      <c r="AX246" s="60">
        <v>4</v>
      </c>
      <c r="AY246" s="60">
        <v>5</v>
      </c>
      <c r="AZ246" s="60">
        <v>1</v>
      </c>
      <c r="BA246" s="60">
        <v>0</v>
      </c>
      <c r="BB246" s="60">
        <v>0</v>
      </c>
      <c r="BC246" s="60">
        <v>0</v>
      </c>
      <c r="BD246" s="60">
        <v>0</v>
      </c>
      <c r="BE246" s="60">
        <v>0</v>
      </c>
      <c r="BF246" s="60">
        <v>0</v>
      </c>
      <c r="BG246" s="60">
        <v>0</v>
      </c>
      <c r="BH246" s="60">
        <v>4</v>
      </c>
      <c r="BI246" s="60">
        <v>0</v>
      </c>
      <c r="BJ246" s="60">
        <v>0</v>
      </c>
      <c r="BK246" s="60">
        <v>0</v>
      </c>
      <c r="BL246" s="60">
        <v>0</v>
      </c>
      <c r="BM246" s="60">
        <v>0</v>
      </c>
      <c r="BN246" s="60">
        <v>0</v>
      </c>
      <c r="BO246" s="60">
        <v>6</v>
      </c>
      <c r="BP246" s="60">
        <v>2</v>
      </c>
      <c r="BQ246" s="60">
        <v>4</v>
      </c>
      <c r="BR246" s="60">
        <v>0</v>
      </c>
      <c r="BS246" s="60">
        <v>0</v>
      </c>
      <c r="BT246" s="60">
        <v>0</v>
      </c>
      <c r="BU246" s="60">
        <v>0</v>
      </c>
      <c r="BV246" s="60">
        <v>2</v>
      </c>
      <c r="BW246" s="60">
        <v>2</v>
      </c>
    </row>
    <row r="247" spans="1:75" x14ac:dyDescent="0.25">
      <c r="A247" s="53" t="str">
        <f t="shared" si="4"/>
        <v xml:space="preserve">WEBB </v>
      </c>
      <c r="B247" s="53" t="str" cm="1">
        <f t="array" ref="B247:C247">_xlfn.TEXTSPLIT(D247,"County")</f>
        <v xml:space="preserve">Webb </v>
      </c>
      <c r="C247" s="53" t="str">
        <v>, Texas</v>
      </c>
      <c r="D247" s="54" t="s">
        <v>2680</v>
      </c>
      <c r="E247" s="55">
        <v>267114</v>
      </c>
      <c r="F247" s="55">
        <v>159681</v>
      </c>
      <c r="G247" s="55">
        <v>102723</v>
      </c>
      <c r="H247" s="55">
        <v>1166</v>
      </c>
      <c r="I247" s="55">
        <v>1651</v>
      </c>
      <c r="J247" s="55">
        <v>1405</v>
      </c>
      <c r="K247" s="60">
        <v>53</v>
      </c>
      <c r="L247" s="55">
        <v>52683</v>
      </c>
      <c r="M247" s="55">
        <v>107433</v>
      </c>
      <c r="N247" s="55">
        <v>106823</v>
      </c>
      <c r="O247" s="60">
        <v>150</v>
      </c>
      <c r="P247" s="60">
        <v>397</v>
      </c>
      <c r="Q247" s="60">
        <v>129</v>
      </c>
      <c r="R247" s="60">
        <v>15</v>
      </c>
      <c r="S247" s="55">
        <v>105323</v>
      </c>
      <c r="T247" s="60">
        <v>12</v>
      </c>
      <c r="U247" s="60">
        <v>1</v>
      </c>
      <c r="V247" s="60">
        <v>4</v>
      </c>
      <c r="W247" s="60">
        <v>182</v>
      </c>
      <c r="X247" s="60">
        <v>12</v>
      </c>
      <c r="Y247" s="60">
        <v>0</v>
      </c>
      <c r="Z247" s="60">
        <v>477</v>
      </c>
      <c r="AA247" s="60">
        <v>14</v>
      </c>
      <c r="AB247" s="60">
        <v>91</v>
      </c>
      <c r="AC247" s="60">
        <v>16</v>
      </c>
      <c r="AD247" s="60">
        <v>557</v>
      </c>
      <c r="AE247" s="60">
        <v>21</v>
      </c>
      <c r="AF247" s="60">
        <v>3</v>
      </c>
      <c r="AG247" s="60">
        <v>0</v>
      </c>
      <c r="AH247" s="60">
        <v>58</v>
      </c>
      <c r="AI247" s="60">
        <v>13</v>
      </c>
      <c r="AJ247" s="60">
        <v>6</v>
      </c>
      <c r="AK247" s="60">
        <v>355</v>
      </c>
      <c r="AL247" s="60">
        <v>3</v>
      </c>
      <c r="AM247" s="60">
        <v>84</v>
      </c>
      <c r="AN247" s="60">
        <v>7</v>
      </c>
      <c r="AO247" s="60">
        <v>0</v>
      </c>
      <c r="AP247" s="60">
        <v>0</v>
      </c>
      <c r="AQ247" s="60">
        <v>0</v>
      </c>
      <c r="AR247" s="60">
        <v>0</v>
      </c>
      <c r="AS247" s="60">
        <v>0</v>
      </c>
      <c r="AT247" s="60">
        <v>4</v>
      </c>
      <c r="AU247" s="60">
        <v>2</v>
      </c>
      <c r="AV247" s="60">
        <v>0</v>
      </c>
      <c r="AW247" s="60">
        <v>1</v>
      </c>
      <c r="AX247" s="60">
        <v>0</v>
      </c>
      <c r="AY247" s="60">
        <v>46</v>
      </c>
      <c r="AZ247" s="60">
        <v>0</v>
      </c>
      <c r="BA247" s="60">
        <v>0</v>
      </c>
      <c r="BB247" s="60">
        <v>34</v>
      </c>
      <c r="BC247" s="60">
        <v>0</v>
      </c>
      <c r="BD247" s="60">
        <v>1</v>
      </c>
      <c r="BE247" s="60">
        <v>2</v>
      </c>
      <c r="BF247" s="60">
        <v>0</v>
      </c>
      <c r="BG247" s="60">
        <v>7</v>
      </c>
      <c r="BH247" s="60">
        <v>0</v>
      </c>
      <c r="BI247" s="60">
        <v>0</v>
      </c>
      <c r="BJ247" s="60">
        <v>0</v>
      </c>
      <c r="BK247" s="60">
        <v>0</v>
      </c>
      <c r="BL247" s="60">
        <v>0</v>
      </c>
      <c r="BM247" s="60">
        <v>2</v>
      </c>
      <c r="BN247" s="60">
        <v>0</v>
      </c>
      <c r="BO247" s="60">
        <v>7</v>
      </c>
      <c r="BP247" s="60">
        <v>0</v>
      </c>
      <c r="BQ247" s="60">
        <v>6</v>
      </c>
      <c r="BR247" s="60">
        <v>0</v>
      </c>
      <c r="BS247" s="60">
        <v>0</v>
      </c>
      <c r="BT247" s="60">
        <v>0</v>
      </c>
      <c r="BU247" s="60">
        <v>1</v>
      </c>
      <c r="BV247" s="60">
        <v>0</v>
      </c>
      <c r="BW247" s="60">
        <v>0</v>
      </c>
    </row>
    <row r="248" spans="1:75" x14ac:dyDescent="0.25">
      <c r="A248" s="53" t="str">
        <f t="shared" si="4"/>
        <v xml:space="preserve">WHARTON </v>
      </c>
      <c r="B248" s="53" t="str" cm="1">
        <f t="array" ref="B248:C248">_xlfn.TEXTSPLIT(D248,"County")</f>
        <v xml:space="preserve">Wharton </v>
      </c>
      <c r="C248" s="53" t="str">
        <v>, Texas</v>
      </c>
      <c r="D248" s="54" t="s">
        <v>2681</v>
      </c>
      <c r="E248" s="57">
        <v>41570</v>
      </c>
      <c r="F248" s="59">
        <v>35188</v>
      </c>
      <c r="G248" s="59">
        <v>22903</v>
      </c>
      <c r="H248" s="59">
        <v>5676</v>
      </c>
      <c r="I248" s="58">
        <v>294</v>
      </c>
      <c r="J248" s="58">
        <v>193</v>
      </c>
      <c r="K248" s="58">
        <v>1</v>
      </c>
      <c r="L248" s="59">
        <v>6121</v>
      </c>
      <c r="M248" s="59">
        <v>6382</v>
      </c>
      <c r="N248" s="59">
        <v>6248</v>
      </c>
      <c r="O248" s="58">
        <v>194</v>
      </c>
      <c r="P248" s="58">
        <v>275</v>
      </c>
      <c r="Q248" s="58">
        <v>37</v>
      </c>
      <c r="R248" s="58">
        <v>10</v>
      </c>
      <c r="S248" s="59">
        <v>5554</v>
      </c>
      <c r="T248" s="58">
        <v>7</v>
      </c>
      <c r="U248" s="58">
        <v>3</v>
      </c>
      <c r="V248" s="58">
        <v>8</v>
      </c>
      <c r="W248" s="58">
        <v>92</v>
      </c>
      <c r="X248" s="58">
        <v>0</v>
      </c>
      <c r="Y248" s="58">
        <v>0</v>
      </c>
      <c r="Z248" s="58">
        <v>52</v>
      </c>
      <c r="AA248" s="58">
        <v>0</v>
      </c>
      <c r="AB248" s="58">
        <v>10</v>
      </c>
      <c r="AC248" s="58">
        <v>6</v>
      </c>
      <c r="AD248" s="58">
        <v>119</v>
      </c>
      <c r="AE248" s="58">
        <v>14</v>
      </c>
      <c r="AF248" s="58">
        <v>1</v>
      </c>
      <c r="AG248" s="58">
        <v>1</v>
      </c>
      <c r="AH248" s="58">
        <v>31</v>
      </c>
      <c r="AI248" s="58">
        <v>4</v>
      </c>
      <c r="AJ248" s="58">
        <v>0</v>
      </c>
      <c r="AK248" s="58">
        <v>64</v>
      </c>
      <c r="AL248" s="58">
        <v>0</v>
      </c>
      <c r="AM248" s="58">
        <v>4</v>
      </c>
      <c r="AN248" s="58">
        <v>0</v>
      </c>
      <c r="AO248" s="58">
        <v>0</v>
      </c>
      <c r="AP248" s="58">
        <v>0</v>
      </c>
      <c r="AQ248" s="58">
        <v>0</v>
      </c>
      <c r="AR248" s="58">
        <v>0</v>
      </c>
      <c r="AS248" s="58">
        <v>0</v>
      </c>
      <c r="AT248" s="58">
        <v>0</v>
      </c>
      <c r="AU248" s="58">
        <v>0</v>
      </c>
      <c r="AV248" s="58">
        <v>0</v>
      </c>
      <c r="AW248" s="58">
        <v>0</v>
      </c>
      <c r="AX248" s="58">
        <v>0</v>
      </c>
      <c r="AY248" s="58">
        <v>10</v>
      </c>
      <c r="AZ248" s="58">
        <v>3</v>
      </c>
      <c r="BA248" s="58">
        <v>0</v>
      </c>
      <c r="BB248" s="58">
        <v>3</v>
      </c>
      <c r="BC248" s="58">
        <v>0</v>
      </c>
      <c r="BD248" s="58">
        <v>0</v>
      </c>
      <c r="BE248" s="58">
        <v>0</v>
      </c>
      <c r="BF248" s="58">
        <v>0</v>
      </c>
      <c r="BG248" s="58">
        <v>4</v>
      </c>
      <c r="BH248" s="58">
        <v>0</v>
      </c>
      <c r="BI248" s="58">
        <v>0</v>
      </c>
      <c r="BJ248" s="58">
        <v>0</v>
      </c>
      <c r="BK248" s="58">
        <v>0</v>
      </c>
      <c r="BL248" s="58">
        <v>0</v>
      </c>
      <c r="BM248" s="58">
        <v>0</v>
      </c>
      <c r="BN248" s="58">
        <v>0</v>
      </c>
      <c r="BO248" s="58">
        <v>5</v>
      </c>
      <c r="BP248" s="58">
        <v>2</v>
      </c>
      <c r="BQ248" s="58">
        <v>3</v>
      </c>
      <c r="BR248" s="58">
        <v>0</v>
      </c>
      <c r="BS248" s="58">
        <v>0</v>
      </c>
      <c r="BT248" s="58">
        <v>0</v>
      </c>
      <c r="BU248" s="58">
        <v>0</v>
      </c>
      <c r="BV248" s="58">
        <v>0</v>
      </c>
      <c r="BW248" s="58">
        <v>0</v>
      </c>
    </row>
    <row r="249" spans="1:75" x14ac:dyDescent="0.25">
      <c r="A249" s="53" t="str">
        <f t="shared" si="4"/>
        <v xml:space="preserve">WHEELER </v>
      </c>
      <c r="B249" s="53" t="str" cm="1">
        <f t="array" ref="B249:C249">_xlfn.TEXTSPLIT(D249,"County")</f>
        <v xml:space="preserve">Wheeler </v>
      </c>
      <c r="C249" s="53" t="str">
        <v>, Texas</v>
      </c>
      <c r="D249" s="54" t="s">
        <v>2682</v>
      </c>
      <c r="E249" s="57">
        <v>4990</v>
      </c>
      <c r="F249" s="59">
        <v>4438</v>
      </c>
      <c r="G249" s="59">
        <v>3748</v>
      </c>
      <c r="H249" s="58">
        <v>86</v>
      </c>
      <c r="I249" s="58">
        <v>57</v>
      </c>
      <c r="J249" s="58">
        <v>27</v>
      </c>
      <c r="K249" s="58">
        <v>2</v>
      </c>
      <c r="L249" s="58">
        <v>518</v>
      </c>
      <c r="M249" s="58">
        <v>552</v>
      </c>
      <c r="N249" s="58">
        <v>529</v>
      </c>
      <c r="O249" s="58">
        <v>30</v>
      </c>
      <c r="P249" s="58">
        <v>82</v>
      </c>
      <c r="Q249" s="58">
        <v>13</v>
      </c>
      <c r="R249" s="58">
        <v>0</v>
      </c>
      <c r="S249" s="58">
        <v>387</v>
      </c>
      <c r="T249" s="58">
        <v>1</v>
      </c>
      <c r="U249" s="58">
        <v>2</v>
      </c>
      <c r="V249" s="58">
        <v>0</v>
      </c>
      <c r="W249" s="58">
        <v>11</v>
      </c>
      <c r="X249" s="58">
        <v>0</v>
      </c>
      <c r="Y249" s="58">
        <v>0</v>
      </c>
      <c r="Z249" s="58">
        <v>1</v>
      </c>
      <c r="AA249" s="58">
        <v>0</v>
      </c>
      <c r="AB249" s="58">
        <v>2</v>
      </c>
      <c r="AC249" s="58">
        <v>0</v>
      </c>
      <c r="AD249" s="58">
        <v>16</v>
      </c>
      <c r="AE249" s="58">
        <v>0</v>
      </c>
      <c r="AF249" s="58">
        <v>0</v>
      </c>
      <c r="AG249" s="58">
        <v>0</v>
      </c>
      <c r="AH249" s="58">
        <v>3</v>
      </c>
      <c r="AI249" s="58">
        <v>0</v>
      </c>
      <c r="AJ249" s="58">
        <v>0</v>
      </c>
      <c r="AK249" s="58">
        <v>7</v>
      </c>
      <c r="AL249" s="58">
        <v>2</v>
      </c>
      <c r="AM249" s="58">
        <v>0</v>
      </c>
      <c r="AN249" s="58">
        <v>0</v>
      </c>
      <c r="AO249" s="58">
        <v>0</v>
      </c>
      <c r="AP249" s="58">
        <v>0</v>
      </c>
      <c r="AQ249" s="58">
        <v>4</v>
      </c>
      <c r="AR249" s="58">
        <v>0</v>
      </c>
      <c r="AS249" s="58">
        <v>0</v>
      </c>
      <c r="AT249" s="58">
        <v>0</v>
      </c>
      <c r="AU249" s="58">
        <v>0</v>
      </c>
      <c r="AV249" s="58">
        <v>0</v>
      </c>
      <c r="AW249" s="58">
        <v>0</v>
      </c>
      <c r="AX249" s="58">
        <v>0</v>
      </c>
      <c r="AY249" s="58">
        <v>5</v>
      </c>
      <c r="AZ249" s="58">
        <v>0</v>
      </c>
      <c r="BA249" s="58">
        <v>0</v>
      </c>
      <c r="BB249" s="58">
        <v>0</v>
      </c>
      <c r="BC249" s="58">
        <v>0</v>
      </c>
      <c r="BD249" s="58">
        <v>0</v>
      </c>
      <c r="BE249" s="58">
        <v>0</v>
      </c>
      <c r="BF249" s="58">
        <v>0</v>
      </c>
      <c r="BG249" s="58">
        <v>5</v>
      </c>
      <c r="BH249" s="58">
        <v>0</v>
      </c>
      <c r="BI249" s="58">
        <v>0</v>
      </c>
      <c r="BJ249" s="58">
        <v>0</v>
      </c>
      <c r="BK249" s="58">
        <v>0</v>
      </c>
      <c r="BL249" s="58">
        <v>0</v>
      </c>
      <c r="BM249" s="58">
        <v>0</v>
      </c>
      <c r="BN249" s="58">
        <v>0</v>
      </c>
      <c r="BO249" s="58">
        <v>2</v>
      </c>
      <c r="BP249" s="58">
        <v>0</v>
      </c>
      <c r="BQ249" s="58">
        <v>0</v>
      </c>
      <c r="BR249" s="58">
        <v>0</v>
      </c>
      <c r="BS249" s="58">
        <v>0</v>
      </c>
      <c r="BT249" s="58">
        <v>2</v>
      </c>
      <c r="BU249" s="58">
        <v>0</v>
      </c>
      <c r="BV249" s="58">
        <v>0</v>
      </c>
      <c r="BW249" s="58">
        <v>0</v>
      </c>
    </row>
    <row r="250" spans="1:75" x14ac:dyDescent="0.25">
      <c r="A250" s="53" t="str">
        <f t="shared" si="4"/>
        <v xml:space="preserve">WICHITA </v>
      </c>
      <c r="B250" s="53" t="str" cm="1">
        <f t="array" ref="B250:C250">_xlfn.TEXTSPLIT(D250,"County")</f>
        <v xml:space="preserve">Wichita </v>
      </c>
      <c r="C250" s="53" t="str">
        <v>, Texas</v>
      </c>
      <c r="D250" s="54" t="s">
        <v>2683</v>
      </c>
      <c r="E250" s="57">
        <v>129350</v>
      </c>
      <c r="F250" s="59">
        <v>115415</v>
      </c>
      <c r="G250" s="59">
        <v>86718</v>
      </c>
      <c r="H250" s="59">
        <v>13887</v>
      </c>
      <c r="I250" s="59">
        <v>1443</v>
      </c>
      <c r="J250" s="59">
        <v>2747</v>
      </c>
      <c r="K250" s="58">
        <v>181</v>
      </c>
      <c r="L250" s="59">
        <v>10439</v>
      </c>
      <c r="M250" s="59">
        <v>13935</v>
      </c>
      <c r="N250" s="59">
        <v>13145</v>
      </c>
      <c r="O250" s="59">
        <v>1705</v>
      </c>
      <c r="P250" s="59">
        <v>2703</v>
      </c>
      <c r="Q250" s="58">
        <v>845</v>
      </c>
      <c r="R250" s="58">
        <v>92</v>
      </c>
      <c r="S250" s="59">
        <v>7072</v>
      </c>
      <c r="T250" s="58">
        <v>142</v>
      </c>
      <c r="U250" s="58">
        <v>67</v>
      </c>
      <c r="V250" s="58">
        <v>11</v>
      </c>
      <c r="W250" s="58">
        <v>315</v>
      </c>
      <c r="X250" s="58">
        <v>5</v>
      </c>
      <c r="Y250" s="58">
        <v>5</v>
      </c>
      <c r="Z250" s="58">
        <v>109</v>
      </c>
      <c r="AA250" s="58">
        <v>46</v>
      </c>
      <c r="AB250" s="58">
        <v>19</v>
      </c>
      <c r="AC250" s="58">
        <v>9</v>
      </c>
      <c r="AD250" s="58">
        <v>742</v>
      </c>
      <c r="AE250" s="58">
        <v>223</v>
      </c>
      <c r="AF250" s="58">
        <v>47</v>
      </c>
      <c r="AG250" s="58">
        <v>5</v>
      </c>
      <c r="AH250" s="58">
        <v>128</v>
      </c>
      <c r="AI250" s="58">
        <v>53</v>
      </c>
      <c r="AJ250" s="58">
        <v>9</v>
      </c>
      <c r="AK250" s="58">
        <v>163</v>
      </c>
      <c r="AL250" s="58">
        <v>50</v>
      </c>
      <c r="AM250" s="58">
        <v>36</v>
      </c>
      <c r="AN250" s="58">
        <v>3</v>
      </c>
      <c r="AO250" s="58">
        <v>7</v>
      </c>
      <c r="AP250" s="58">
        <v>0</v>
      </c>
      <c r="AQ250" s="58">
        <v>3</v>
      </c>
      <c r="AR250" s="58">
        <v>6</v>
      </c>
      <c r="AS250" s="58">
        <v>3</v>
      </c>
      <c r="AT250" s="58">
        <v>4</v>
      </c>
      <c r="AU250" s="58">
        <v>0</v>
      </c>
      <c r="AV250" s="58">
        <v>0</v>
      </c>
      <c r="AW250" s="58">
        <v>1</v>
      </c>
      <c r="AX250" s="58">
        <v>1</v>
      </c>
      <c r="AY250" s="58">
        <v>35</v>
      </c>
      <c r="AZ250" s="58">
        <v>6</v>
      </c>
      <c r="BA250" s="58">
        <v>1</v>
      </c>
      <c r="BB250" s="58">
        <v>9</v>
      </c>
      <c r="BC250" s="58">
        <v>5</v>
      </c>
      <c r="BD250" s="58">
        <v>3</v>
      </c>
      <c r="BE250" s="58">
        <v>0</v>
      </c>
      <c r="BF250" s="58">
        <v>4</v>
      </c>
      <c r="BG250" s="58">
        <v>6</v>
      </c>
      <c r="BH250" s="58">
        <v>0</v>
      </c>
      <c r="BI250" s="58">
        <v>0</v>
      </c>
      <c r="BJ250" s="58">
        <v>0</v>
      </c>
      <c r="BK250" s="58">
        <v>1</v>
      </c>
      <c r="BL250" s="58">
        <v>0</v>
      </c>
      <c r="BM250" s="58">
        <v>0</v>
      </c>
      <c r="BN250" s="58">
        <v>0</v>
      </c>
      <c r="BO250" s="58">
        <v>13</v>
      </c>
      <c r="BP250" s="58">
        <v>2</v>
      </c>
      <c r="BQ250" s="58">
        <v>6</v>
      </c>
      <c r="BR250" s="58">
        <v>2</v>
      </c>
      <c r="BS250" s="58">
        <v>0</v>
      </c>
      <c r="BT250" s="58">
        <v>3</v>
      </c>
      <c r="BU250" s="58">
        <v>0</v>
      </c>
      <c r="BV250" s="58">
        <v>0</v>
      </c>
      <c r="BW250" s="58">
        <v>0</v>
      </c>
    </row>
    <row r="251" spans="1:75" x14ac:dyDescent="0.25">
      <c r="A251" s="53" t="str">
        <f t="shared" si="4"/>
        <v xml:space="preserve">WILBARGER </v>
      </c>
      <c r="B251" s="53" t="str" cm="1">
        <f t="array" ref="B251:C251">_xlfn.TEXTSPLIT(D251,"County")</f>
        <v xml:space="preserve">Wilbarger </v>
      </c>
      <c r="C251" s="53" t="str">
        <v>, Texas</v>
      </c>
      <c r="D251" s="54" t="s">
        <v>2684</v>
      </c>
      <c r="E251" s="57">
        <v>12887</v>
      </c>
      <c r="F251" s="59">
        <v>11537</v>
      </c>
      <c r="G251" s="59">
        <v>8092</v>
      </c>
      <c r="H251" s="59">
        <v>1062</v>
      </c>
      <c r="I251" s="58">
        <v>177</v>
      </c>
      <c r="J251" s="58">
        <v>571</v>
      </c>
      <c r="K251" s="58">
        <v>0</v>
      </c>
      <c r="L251" s="59">
        <v>1635</v>
      </c>
      <c r="M251" s="59">
        <v>1350</v>
      </c>
      <c r="N251" s="59">
        <v>1271</v>
      </c>
      <c r="O251" s="58">
        <v>147</v>
      </c>
      <c r="P251" s="58">
        <v>222</v>
      </c>
      <c r="Q251" s="58">
        <v>23</v>
      </c>
      <c r="R251" s="58">
        <v>10</v>
      </c>
      <c r="S251" s="58">
        <v>828</v>
      </c>
      <c r="T251" s="58">
        <v>9</v>
      </c>
      <c r="U251" s="58">
        <v>0</v>
      </c>
      <c r="V251" s="58">
        <v>0</v>
      </c>
      <c r="W251" s="58">
        <v>0</v>
      </c>
      <c r="X251" s="58">
        <v>1</v>
      </c>
      <c r="Y251" s="58">
        <v>0</v>
      </c>
      <c r="Z251" s="58">
        <v>13</v>
      </c>
      <c r="AA251" s="58">
        <v>0</v>
      </c>
      <c r="AB251" s="58">
        <v>14</v>
      </c>
      <c r="AC251" s="58">
        <v>4</v>
      </c>
      <c r="AD251" s="58">
        <v>68</v>
      </c>
      <c r="AE251" s="58">
        <v>17</v>
      </c>
      <c r="AF251" s="58">
        <v>0</v>
      </c>
      <c r="AG251" s="58">
        <v>0</v>
      </c>
      <c r="AH251" s="58">
        <v>7</v>
      </c>
      <c r="AI251" s="58">
        <v>0</v>
      </c>
      <c r="AJ251" s="58">
        <v>0</v>
      </c>
      <c r="AK251" s="58">
        <v>29</v>
      </c>
      <c r="AL251" s="58">
        <v>4</v>
      </c>
      <c r="AM251" s="58">
        <v>2</v>
      </c>
      <c r="AN251" s="58">
        <v>0</v>
      </c>
      <c r="AO251" s="58">
        <v>5</v>
      </c>
      <c r="AP251" s="58">
        <v>0</v>
      </c>
      <c r="AQ251" s="58">
        <v>0</v>
      </c>
      <c r="AR251" s="58">
        <v>1</v>
      </c>
      <c r="AS251" s="58">
        <v>2</v>
      </c>
      <c r="AT251" s="58">
        <v>0</v>
      </c>
      <c r="AU251" s="58">
        <v>0</v>
      </c>
      <c r="AV251" s="58">
        <v>0</v>
      </c>
      <c r="AW251" s="58">
        <v>0</v>
      </c>
      <c r="AX251" s="58">
        <v>1</v>
      </c>
      <c r="AY251" s="58">
        <v>9</v>
      </c>
      <c r="AZ251" s="58">
        <v>4</v>
      </c>
      <c r="BA251" s="58">
        <v>0</v>
      </c>
      <c r="BB251" s="58">
        <v>3</v>
      </c>
      <c r="BC251" s="58">
        <v>0</v>
      </c>
      <c r="BD251" s="58">
        <v>0</v>
      </c>
      <c r="BE251" s="58">
        <v>0</v>
      </c>
      <c r="BF251" s="58">
        <v>0</v>
      </c>
      <c r="BG251" s="58">
        <v>0</v>
      </c>
      <c r="BH251" s="58">
        <v>0</v>
      </c>
      <c r="BI251" s="58">
        <v>2</v>
      </c>
      <c r="BJ251" s="58">
        <v>0</v>
      </c>
      <c r="BK251" s="58">
        <v>0</v>
      </c>
      <c r="BL251" s="58">
        <v>0</v>
      </c>
      <c r="BM251" s="58">
        <v>0</v>
      </c>
      <c r="BN251" s="58">
        <v>0</v>
      </c>
      <c r="BO251" s="58">
        <v>0</v>
      </c>
      <c r="BP251" s="58">
        <v>0</v>
      </c>
      <c r="BQ251" s="58">
        <v>0</v>
      </c>
      <c r="BR251" s="58">
        <v>0</v>
      </c>
      <c r="BS251" s="58">
        <v>0</v>
      </c>
      <c r="BT251" s="58">
        <v>0</v>
      </c>
      <c r="BU251" s="58">
        <v>0</v>
      </c>
      <c r="BV251" s="58">
        <v>2</v>
      </c>
      <c r="BW251" s="58">
        <v>2</v>
      </c>
    </row>
    <row r="252" spans="1:75" x14ac:dyDescent="0.25">
      <c r="A252" s="53" t="str">
        <f t="shared" si="4"/>
        <v xml:space="preserve">WILLACY </v>
      </c>
      <c r="B252" s="53" t="str" cm="1">
        <f t="array" ref="B252:C252">_xlfn.TEXTSPLIT(D252,"County")</f>
        <v xml:space="preserve">Willacy </v>
      </c>
      <c r="C252" s="53" t="str">
        <v>, Texas</v>
      </c>
      <c r="D252" s="54" t="s">
        <v>2685</v>
      </c>
      <c r="E252" s="57">
        <v>20164</v>
      </c>
      <c r="F252" s="59">
        <v>13966</v>
      </c>
      <c r="G252" s="59">
        <v>8743</v>
      </c>
      <c r="H252" s="58">
        <v>497</v>
      </c>
      <c r="I252" s="58">
        <v>149</v>
      </c>
      <c r="J252" s="58">
        <v>165</v>
      </c>
      <c r="K252" s="58">
        <v>2</v>
      </c>
      <c r="L252" s="59">
        <v>4410</v>
      </c>
      <c r="M252" s="59">
        <v>6198</v>
      </c>
      <c r="N252" s="59">
        <v>6149</v>
      </c>
      <c r="O252" s="58">
        <v>17</v>
      </c>
      <c r="P252" s="58">
        <v>26</v>
      </c>
      <c r="Q252" s="58">
        <v>14</v>
      </c>
      <c r="R252" s="58">
        <v>4</v>
      </c>
      <c r="S252" s="59">
        <v>6053</v>
      </c>
      <c r="T252" s="58">
        <v>1</v>
      </c>
      <c r="U252" s="58">
        <v>1</v>
      </c>
      <c r="V252" s="58">
        <v>0</v>
      </c>
      <c r="W252" s="58">
        <v>12</v>
      </c>
      <c r="X252" s="58">
        <v>2</v>
      </c>
      <c r="Y252" s="58">
        <v>0</v>
      </c>
      <c r="Z252" s="58">
        <v>14</v>
      </c>
      <c r="AA252" s="58">
        <v>0</v>
      </c>
      <c r="AB252" s="58">
        <v>3</v>
      </c>
      <c r="AC252" s="58">
        <v>2</v>
      </c>
      <c r="AD252" s="58">
        <v>33</v>
      </c>
      <c r="AE252" s="58">
        <v>1</v>
      </c>
      <c r="AF252" s="58">
        <v>3</v>
      </c>
      <c r="AG252" s="58">
        <v>0</v>
      </c>
      <c r="AH252" s="58">
        <v>11</v>
      </c>
      <c r="AI252" s="58">
        <v>9</v>
      </c>
      <c r="AJ252" s="58">
        <v>0</v>
      </c>
      <c r="AK252" s="58">
        <v>1</v>
      </c>
      <c r="AL252" s="58">
        <v>4</v>
      </c>
      <c r="AM252" s="58">
        <v>1</v>
      </c>
      <c r="AN252" s="58">
        <v>0</v>
      </c>
      <c r="AO252" s="58">
        <v>0</v>
      </c>
      <c r="AP252" s="58">
        <v>0</v>
      </c>
      <c r="AQ252" s="58">
        <v>0</v>
      </c>
      <c r="AR252" s="58">
        <v>0</v>
      </c>
      <c r="AS252" s="58">
        <v>0</v>
      </c>
      <c r="AT252" s="58">
        <v>0</v>
      </c>
      <c r="AU252" s="58">
        <v>0</v>
      </c>
      <c r="AV252" s="58">
        <v>0</v>
      </c>
      <c r="AW252" s="58">
        <v>0</v>
      </c>
      <c r="AX252" s="58">
        <v>3</v>
      </c>
      <c r="AY252" s="58">
        <v>13</v>
      </c>
      <c r="AZ252" s="58">
        <v>2</v>
      </c>
      <c r="BA252" s="58">
        <v>0</v>
      </c>
      <c r="BB252" s="58">
        <v>10</v>
      </c>
      <c r="BC252" s="58">
        <v>0</v>
      </c>
      <c r="BD252" s="58">
        <v>0</v>
      </c>
      <c r="BE252" s="58">
        <v>0</v>
      </c>
      <c r="BF252" s="58">
        <v>1</v>
      </c>
      <c r="BG252" s="58">
        <v>0</v>
      </c>
      <c r="BH252" s="58">
        <v>0</v>
      </c>
      <c r="BI252" s="58">
        <v>0</v>
      </c>
      <c r="BJ252" s="58">
        <v>0</v>
      </c>
      <c r="BK252" s="58">
        <v>0</v>
      </c>
      <c r="BL252" s="58">
        <v>0</v>
      </c>
      <c r="BM252" s="58">
        <v>0</v>
      </c>
      <c r="BN252" s="58">
        <v>0</v>
      </c>
      <c r="BO252" s="58">
        <v>3</v>
      </c>
      <c r="BP252" s="58">
        <v>3</v>
      </c>
      <c r="BQ252" s="58">
        <v>0</v>
      </c>
      <c r="BR252" s="58">
        <v>0</v>
      </c>
      <c r="BS252" s="58">
        <v>0</v>
      </c>
      <c r="BT252" s="58">
        <v>0</v>
      </c>
      <c r="BU252" s="58">
        <v>0</v>
      </c>
      <c r="BV252" s="58">
        <v>0</v>
      </c>
      <c r="BW252" s="58">
        <v>0</v>
      </c>
    </row>
    <row r="253" spans="1:75" x14ac:dyDescent="0.25">
      <c r="A253" s="53" t="str">
        <f t="shared" si="4"/>
        <v xml:space="preserve">WILLIAMSON </v>
      </c>
      <c r="B253" s="53" t="str" cm="1">
        <f t="array" ref="B253:C253">_xlfn.TEXTSPLIT(D253,"County")</f>
        <v xml:space="preserve">Williamson </v>
      </c>
      <c r="C253" s="53" t="str">
        <v>, Texas</v>
      </c>
      <c r="D253" s="54" t="s">
        <v>2686</v>
      </c>
      <c r="E253" s="57">
        <v>609017</v>
      </c>
      <c r="F253" s="59">
        <v>517900</v>
      </c>
      <c r="G253" s="59">
        <v>373264</v>
      </c>
      <c r="H253" s="59">
        <v>40732</v>
      </c>
      <c r="I253" s="59">
        <v>4588</v>
      </c>
      <c r="J253" s="59">
        <v>54628</v>
      </c>
      <c r="K253" s="58">
        <v>735</v>
      </c>
      <c r="L253" s="59">
        <v>43953</v>
      </c>
      <c r="M253" s="59">
        <v>91117</v>
      </c>
      <c r="N253" s="59">
        <v>86338</v>
      </c>
      <c r="O253" s="59">
        <v>6139</v>
      </c>
      <c r="P253" s="59">
        <v>8795</v>
      </c>
      <c r="Q253" s="59">
        <v>7229</v>
      </c>
      <c r="R253" s="58">
        <v>464</v>
      </c>
      <c r="S253" s="59">
        <v>59835</v>
      </c>
      <c r="T253" s="58">
        <v>447</v>
      </c>
      <c r="U253" s="58">
        <v>480</v>
      </c>
      <c r="V253" s="58">
        <v>73</v>
      </c>
      <c r="W253" s="59">
        <v>1332</v>
      </c>
      <c r="X253" s="58">
        <v>105</v>
      </c>
      <c r="Y253" s="58">
        <v>5</v>
      </c>
      <c r="Z253" s="58">
        <v>724</v>
      </c>
      <c r="AA253" s="58">
        <v>248</v>
      </c>
      <c r="AB253" s="58">
        <v>409</v>
      </c>
      <c r="AC253" s="58">
        <v>53</v>
      </c>
      <c r="AD253" s="59">
        <v>4338</v>
      </c>
      <c r="AE253" s="58">
        <v>654</v>
      </c>
      <c r="AF253" s="58">
        <v>286</v>
      </c>
      <c r="AG253" s="58">
        <v>8</v>
      </c>
      <c r="AH253" s="58">
        <v>637</v>
      </c>
      <c r="AI253" s="58">
        <v>287</v>
      </c>
      <c r="AJ253" s="58">
        <v>23</v>
      </c>
      <c r="AK253" s="59">
        <v>1483</v>
      </c>
      <c r="AL253" s="58">
        <v>324</v>
      </c>
      <c r="AM253" s="58">
        <v>528</v>
      </c>
      <c r="AN253" s="58">
        <v>20</v>
      </c>
      <c r="AO253" s="58">
        <v>4</v>
      </c>
      <c r="AP253" s="58">
        <v>1</v>
      </c>
      <c r="AQ253" s="58">
        <v>45</v>
      </c>
      <c r="AR253" s="58">
        <v>7</v>
      </c>
      <c r="AS253" s="58">
        <v>17</v>
      </c>
      <c r="AT253" s="58">
        <v>0</v>
      </c>
      <c r="AU253" s="58">
        <v>1</v>
      </c>
      <c r="AV253" s="58">
        <v>5</v>
      </c>
      <c r="AW253" s="58">
        <v>0</v>
      </c>
      <c r="AX253" s="58">
        <v>8</v>
      </c>
      <c r="AY253" s="58">
        <v>417</v>
      </c>
      <c r="AZ253" s="58">
        <v>51</v>
      </c>
      <c r="BA253" s="58">
        <v>4</v>
      </c>
      <c r="BB253" s="58">
        <v>204</v>
      </c>
      <c r="BC253" s="58">
        <v>12</v>
      </c>
      <c r="BD253" s="58">
        <v>43</v>
      </c>
      <c r="BE253" s="58">
        <v>2</v>
      </c>
      <c r="BF253" s="58">
        <v>15</v>
      </c>
      <c r="BG253" s="58">
        <v>65</v>
      </c>
      <c r="BH253" s="58">
        <v>1</v>
      </c>
      <c r="BI253" s="58">
        <v>7</v>
      </c>
      <c r="BJ253" s="58">
        <v>6</v>
      </c>
      <c r="BK253" s="58">
        <v>4</v>
      </c>
      <c r="BL253" s="58">
        <v>0</v>
      </c>
      <c r="BM253" s="58">
        <v>3</v>
      </c>
      <c r="BN253" s="58">
        <v>0</v>
      </c>
      <c r="BO253" s="58">
        <v>24</v>
      </c>
      <c r="BP253" s="58">
        <v>10</v>
      </c>
      <c r="BQ253" s="58">
        <v>14</v>
      </c>
      <c r="BR253" s="58">
        <v>0</v>
      </c>
      <c r="BS253" s="58">
        <v>0</v>
      </c>
      <c r="BT253" s="58">
        <v>0</v>
      </c>
      <c r="BU253" s="58">
        <v>0</v>
      </c>
      <c r="BV253" s="58">
        <v>0</v>
      </c>
      <c r="BW253" s="58">
        <v>0</v>
      </c>
    </row>
    <row r="254" spans="1:75" x14ac:dyDescent="0.25">
      <c r="A254" s="53" t="str">
        <f t="shared" si="4"/>
        <v xml:space="preserve">WILSON </v>
      </c>
      <c r="B254" s="53" t="str" cm="1">
        <f t="array" ref="B254:C254">_xlfn.TEXTSPLIT(D254,"County")</f>
        <v xml:space="preserve">Wilson </v>
      </c>
      <c r="C254" s="53" t="str">
        <v>, Texas</v>
      </c>
      <c r="D254" s="54" t="s">
        <v>2687</v>
      </c>
      <c r="E254" s="57">
        <v>49753</v>
      </c>
      <c r="F254" s="59">
        <v>40399</v>
      </c>
      <c r="G254" s="59">
        <v>34471</v>
      </c>
      <c r="H254" s="58">
        <v>776</v>
      </c>
      <c r="I254" s="58">
        <v>473</v>
      </c>
      <c r="J254" s="58">
        <v>254</v>
      </c>
      <c r="K254" s="58">
        <v>33</v>
      </c>
      <c r="L254" s="59">
        <v>4392</v>
      </c>
      <c r="M254" s="59">
        <v>9354</v>
      </c>
      <c r="N254" s="59">
        <v>9065</v>
      </c>
      <c r="O254" s="58">
        <v>175</v>
      </c>
      <c r="P254" s="58">
        <v>736</v>
      </c>
      <c r="Q254" s="58">
        <v>188</v>
      </c>
      <c r="R254" s="58">
        <v>26</v>
      </c>
      <c r="S254" s="59">
        <v>7815</v>
      </c>
      <c r="T254" s="58">
        <v>14</v>
      </c>
      <c r="U254" s="58">
        <v>9</v>
      </c>
      <c r="V254" s="58">
        <v>5</v>
      </c>
      <c r="W254" s="58">
        <v>50</v>
      </c>
      <c r="X254" s="58">
        <v>3</v>
      </c>
      <c r="Y254" s="58">
        <v>0</v>
      </c>
      <c r="Z254" s="58">
        <v>28</v>
      </c>
      <c r="AA254" s="58">
        <v>4</v>
      </c>
      <c r="AB254" s="58">
        <v>9</v>
      </c>
      <c r="AC254" s="58">
        <v>3</v>
      </c>
      <c r="AD254" s="58">
        <v>265</v>
      </c>
      <c r="AE254" s="58">
        <v>30</v>
      </c>
      <c r="AF254" s="58">
        <v>4</v>
      </c>
      <c r="AG254" s="58">
        <v>0</v>
      </c>
      <c r="AH254" s="58">
        <v>24</v>
      </c>
      <c r="AI254" s="58">
        <v>13</v>
      </c>
      <c r="AJ254" s="58">
        <v>0</v>
      </c>
      <c r="AK254" s="58">
        <v>148</v>
      </c>
      <c r="AL254" s="58">
        <v>13</v>
      </c>
      <c r="AM254" s="58">
        <v>32</v>
      </c>
      <c r="AN254" s="58">
        <v>1</v>
      </c>
      <c r="AO254" s="58">
        <v>0</v>
      </c>
      <c r="AP254" s="58">
        <v>0</v>
      </c>
      <c r="AQ254" s="58">
        <v>0</v>
      </c>
      <c r="AR254" s="58">
        <v>0</v>
      </c>
      <c r="AS254" s="58">
        <v>0</v>
      </c>
      <c r="AT254" s="58">
        <v>0</v>
      </c>
      <c r="AU254" s="58">
        <v>0</v>
      </c>
      <c r="AV254" s="58">
        <v>0</v>
      </c>
      <c r="AW254" s="58">
        <v>0</v>
      </c>
      <c r="AX254" s="58">
        <v>0</v>
      </c>
      <c r="AY254" s="58">
        <v>18</v>
      </c>
      <c r="AZ254" s="58">
        <v>3</v>
      </c>
      <c r="BA254" s="58">
        <v>0</v>
      </c>
      <c r="BB254" s="58">
        <v>7</v>
      </c>
      <c r="BC254" s="58">
        <v>1</v>
      </c>
      <c r="BD254" s="58">
        <v>0</v>
      </c>
      <c r="BE254" s="58">
        <v>0</v>
      </c>
      <c r="BF254" s="58">
        <v>7</v>
      </c>
      <c r="BG254" s="58">
        <v>0</v>
      </c>
      <c r="BH254" s="58">
        <v>0</v>
      </c>
      <c r="BI254" s="58">
        <v>0</v>
      </c>
      <c r="BJ254" s="58">
        <v>0</v>
      </c>
      <c r="BK254" s="58">
        <v>0</v>
      </c>
      <c r="BL254" s="58">
        <v>0</v>
      </c>
      <c r="BM254" s="58">
        <v>0</v>
      </c>
      <c r="BN254" s="58">
        <v>0</v>
      </c>
      <c r="BO254" s="58">
        <v>6</v>
      </c>
      <c r="BP254" s="58">
        <v>2</v>
      </c>
      <c r="BQ254" s="58">
        <v>0</v>
      </c>
      <c r="BR254" s="58">
        <v>1</v>
      </c>
      <c r="BS254" s="58">
        <v>0</v>
      </c>
      <c r="BT254" s="58">
        <v>3</v>
      </c>
      <c r="BU254" s="58">
        <v>0</v>
      </c>
      <c r="BV254" s="58">
        <v>0</v>
      </c>
      <c r="BW254" s="58">
        <v>0</v>
      </c>
    </row>
    <row r="255" spans="1:75" x14ac:dyDescent="0.25">
      <c r="A255" s="53" t="str">
        <f t="shared" si="4"/>
        <v xml:space="preserve">WINKLER </v>
      </c>
      <c r="B255" s="53" t="str" cm="1">
        <f t="array" ref="B255:C255">_xlfn.TEXTSPLIT(D255,"County")</f>
        <v xml:space="preserve">Winkler </v>
      </c>
      <c r="C255" s="53" t="str">
        <v>, Texas</v>
      </c>
      <c r="D255" s="54" t="s">
        <v>2688</v>
      </c>
      <c r="E255" s="57">
        <v>7791</v>
      </c>
      <c r="F255" s="59">
        <v>6231</v>
      </c>
      <c r="G255" s="59">
        <v>4046</v>
      </c>
      <c r="H255" s="58">
        <v>163</v>
      </c>
      <c r="I255" s="58">
        <v>135</v>
      </c>
      <c r="J255" s="58">
        <v>85</v>
      </c>
      <c r="K255" s="58">
        <v>1</v>
      </c>
      <c r="L255" s="59">
        <v>1801</v>
      </c>
      <c r="M255" s="59">
        <v>1560</v>
      </c>
      <c r="N255" s="59">
        <v>1533</v>
      </c>
      <c r="O255" s="58">
        <v>22</v>
      </c>
      <c r="P255" s="58">
        <v>79</v>
      </c>
      <c r="Q255" s="58">
        <v>14</v>
      </c>
      <c r="R255" s="58">
        <v>0</v>
      </c>
      <c r="S255" s="59">
        <v>1378</v>
      </c>
      <c r="T255" s="58">
        <v>7</v>
      </c>
      <c r="U255" s="58">
        <v>0</v>
      </c>
      <c r="V255" s="58">
        <v>0</v>
      </c>
      <c r="W255" s="58">
        <v>5</v>
      </c>
      <c r="X255" s="58">
        <v>0</v>
      </c>
      <c r="Y255" s="58">
        <v>0</v>
      </c>
      <c r="Z255" s="58">
        <v>22</v>
      </c>
      <c r="AA255" s="58">
        <v>0</v>
      </c>
      <c r="AB255" s="58">
        <v>6</v>
      </c>
      <c r="AC255" s="58">
        <v>0</v>
      </c>
      <c r="AD255" s="58">
        <v>23</v>
      </c>
      <c r="AE255" s="58">
        <v>6</v>
      </c>
      <c r="AF255" s="58">
        <v>0</v>
      </c>
      <c r="AG255" s="58">
        <v>0</v>
      </c>
      <c r="AH255" s="58">
        <v>4</v>
      </c>
      <c r="AI255" s="58">
        <v>0</v>
      </c>
      <c r="AJ255" s="58">
        <v>0</v>
      </c>
      <c r="AK255" s="58">
        <v>3</v>
      </c>
      <c r="AL255" s="58">
        <v>2</v>
      </c>
      <c r="AM255" s="58">
        <v>0</v>
      </c>
      <c r="AN255" s="58">
        <v>5</v>
      </c>
      <c r="AO255" s="58">
        <v>0</v>
      </c>
      <c r="AP255" s="58">
        <v>0</v>
      </c>
      <c r="AQ255" s="58">
        <v>0</v>
      </c>
      <c r="AR255" s="58">
        <v>0</v>
      </c>
      <c r="AS255" s="58">
        <v>0</v>
      </c>
      <c r="AT255" s="58">
        <v>0</v>
      </c>
      <c r="AU255" s="58">
        <v>0</v>
      </c>
      <c r="AV255" s="58">
        <v>0</v>
      </c>
      <c r="AW255" s="58">
        <v>0</v>
      </c>
      <c r="AX255" s="58">
        <v>3</v>
      </c>
      <c r="AY255" s="58">
        <v>1</v>
      </c>
      <c r="AZ255" s="58">
        <v>0</v>
      </c>
      <c r="BA255" s="58">
        <v>0</v>
      </c>
      <c r="BB255" s="58">
        <v>0</v>
      </c>
      <c r="BC255" s="58">
        <v>0</v>
      </c>
      <c r="BD255" s="58">
        <v>0</v>
      </c>
      <c r="BE255" s="58">
        <v>0</v>
      </c>
      <c r="BF255" s="58">
        <v>0</v>
      </c>
      <c r="BG255" s="58">
        <v>1</v>
      </c>
      <c r="BH255" s="58">
        <v>0</v>
      </c>
      <c r="BI255" s="58">
        <v>0</v>
      </c>
      <c r="BJ255" s="58">
        <v>0</v>
      </c>
      <c r="BK255" s="58">
        <v>0</v>
      </c>
      <c r="BL255" s="58">
        <v>0</v>
      </c>
      <c r="BM255" s="58">
        <v>0</v>
      </c>
      <c r="BN255" s="58">
        <v>0</v>
      </c>
      <c r="BO255" s="58">
        <v>3</v>
      </c>
      <c r="BP255" s="58">
        <v>3</v>
      </c>
      <c r="BQ255" s="58">
        <v>0</v>
      </c>
      <c r="BR255" s="58">
        <v>0</v>
      </c>
      <c r="BS255" s="58">
        <v>0</v>
      </c>
      <c r="BT255" s="58">
        <v>0</v>
      </c>
      <c r="BU255" s="58">
        <v>0</v>
      </c>
      <c r="BV255" s="58">
        <v>0</v>
      </c>
      <c r="BW255" s="58">
        <v>0</v>
      </c>
    </row>
    <row r="256" spans="1:75" x14ac:dyDescent="0.25">
      <c r="A256" s="53" t="str">
        <f t="shared" si="4"/>
        <v xml:space="preserve">WISE </v>
      </c>
      <c r="B256" s="53" t="str" cm="1">
        <f t="array" ref="B256:C256">_xlfn.TEXTSPLIT(D256,"County")</f>
        <v xml:space="preserve">Wise </v>
      </c>
      <c r="C256" s="53" t="str">
        <v>, Texas</v>
      </c>
      <c r="D256" s="54" t="s">
        <v>2689</v>
      </c>
      <c r="E256" s="57">
        <v>68632</v>
      </c>
      <c r="F256" s="59">
        <v>61062</v>
      </c>
      <c r="G256" s="59">
        <v>54054</v>
      </c>
      <c r="H256" s="58">
        <v>720</v>
      </c>
      <c r="I256" s="58">
        <v>695</v>
      </c>
      <c r="J256" s="58">
        <v>382</v>
      </c>
      <c r="K256" s="58">
        <v>13</v>
      </c>
      <c r="L256" s="59">
        <v>5198</v>
      </c>
      <c r="M256" s="59">
        <v>7570</v>
      </c>
      <c r="N256" s="59">
        <v>7318</v>
      </c>
      <c r="O256" s="58">
        <v>360</v>
      </c>
      <c r="P256" s="59">
        <v>1753</v>
      </c>
      <c r="Q256" s="58">
        <v>202</v>
      </c>
      <c r="R256" s="58">
        <v>27</v>
      </c>
      <c r="S256" s="59">
        <v>4868</v>
      </c>
      <c r="T256" s="58">
        <v>20</v>
      </c>
      <c r="U256" s="58">
        <v>7</v>
      </c>
      <c r="V256" s="58">
        <v>0</v>
      </c>
      <c r="W256" s="58">
        <v>33</v>
      </c>
      <c r="X256" s="58">
        <v>1</v>
      </c>
      <c r="Y256" s="58">
        <v>3</v>
      </c>
      <c r="Z256" s="58">
        <v>37</v>
      </c>
      <c r="AA256" s="58">
        <v>2</v>
      </c>
      <c r="AB256" s="58">
        <v>2</v>
      </c>
      <c r="AC256" s="58">
        <v>3</v>
      </c>
      <c r="AD256" s="58">
        <v>234</v>
      </c>
      <c r="AE256" s="58">
        <v>50</v>
      </c>
      <c r="AF256" s="58">
        <v>8</v>
      </c>
      <c r="AG256" s="58">
        <v>1</v>
      </c>
      <c r="AH256" s="58">
        <v>39</v>
      </c>
      <c r="AI256" s="58">
        <v>7</v>
      </c>
      <c r="AJ256" s="58">
        <v>6</v>
      </c>
      <c r="AK256" s="58">
        <v>94</v>
      </c>
      <c r="AL256" s="58">
        <v>7</v>
      </c>
      <c r="AM256" s="58">
        <v>2</v>
      </c>
      <c r="AN256" s="58">
        <v>3</v>
      </c>
      <c r="AO256" s="58">
        <v>0</v>
      </c>
      <c r="AP256" s="58">
        <v>0</v>
      </c>
      <c r="AQ256" s="58">
        <v>9</v>
      </c>
      <c r="AR256" s="58">
        <v>0</v>
      </c>
      <c r="AS256" s="58">
        <v>2</v>
      </c>
      <c r="AT256" s="58">
        <v>0</v>
      </c>
      <c r="AU256" s="58">
        <v>5</v>
      </c>
      <c r="AV256" s="58">
        <v>1</v>
      </c>
      <c r="AW256" s="58">
        <v>0</v>
      </c>
      <c r="AX256" s="58">
        <v>0</v>
      </c>
      <c r="AY256" s="58">
        <v>14</v>
      </c>
      <c r="AZ256" s="58">
        <v>2</v>
      </c>
      <c r="BA256" s="58">
        <v>0</v>
      </c>
      <c r="BB256" s="58">
        <v>2</v>
      </c>
      <c r="BC256" s="58">
        <v>2</v>
      </c>
      <c r="BD256" s="58">
        <v>0</v>
      </c>
      <c r="BE256" s="58">
        <v>0</v>
      </c>
      <c r="BF256" s="58">
        <v>5</v>
      </c>
      <c r="BG256" s="58">
        <v>1</v>
      </c>
      <c r="BH256" s="58">
        <v>0</v>
      </c>
      <c r="BI256" s="58">
        <v>0</v>
      </c>
      <c r="BJ256" s="58">
        <v>2</v>
      </c>
      <c r="BK256" s="58">
        <v>0</v>
      </c>
      <c r="BL256" s="58">
        <v>0</v>
      </c>
      <c r="BM256" s="58">
        <v>0</v>
      </c>
      <c r="BN256" s="58">
        <v>0</v>
      </c>
      <c r="BO256" s="58">
        <v>4</v>
      </c>
      <c r="BP256" s="58">
        <v>3</v>
      </c>
      <c r="BQ256" s="58">
        <v>0</v>
      </c>
      <c r="BR256" s="58">
        <v>0</v>
      </c>
      <c r="BS256" s="58">
        <v>0</v>
      </c>
      <c r="BT256" s="58">
        <v>0</v>
      </c>
      <c r="BU256" s="58">
        <v>1</v>
      </c>
      <c r="BV256" s="58">
        <v>0</v>
      </c>
      <c r="BW256" s="58">
        <v>0</v>
      </c>
    </row>
    <row r="257" spans="1:75" x14ac:dyDescent="0.25">
      <c r="A257" s="53" t="str">
        <f t="shared" si="4"/>
        <v xml:space="preserve">WOOD </v>
      </c>
      <c r="B257" s="53" t="str" cm="1">
        <f t="array" ref="B257:C257">_xlfn.TEXTSPLIT(D257,"County")</f>
        <v xml:space="preserve">Wood </v>
      </c>
      <c r="C257" s="53" t="str">
        <v>, Texas</v>
      </c>
      <c r="D257" s="54" t="s">
        <v>2690</v>
      </c>
      <c r="E257" s="57">
        <v>44843</v>
      </c>
      <c r="F257" s="59">
        <v>41316</v>
      </c>
      <c r="G257" s="59">
        <v>36871</v>
      </c>
      <c r="H257" s="59">
        <v>1693</v>
      </c>
      <c r="I257" s="58">
        <v>339</v>
      </c>
      <c r="J257" s="58">
        <v>230</v>
      </c>
      <c r="K257" s="58">
        <v>4</v>
      </c>
      <c r="L257" s="59">
        <v>2179</v>
      </c>
      <c r="M257" s="59">
        <v>3527</v>
      </c>
      <c r="N257" s="59">
        <v>3411</v>
      </c>
      <c r="O257" s="58">
        <v>310</v>
      </c>
      <c r="P257" s="59">
        <v>1046</v>
      </c>
      <c r="Q257" s="58">
        <v>94</v>
      </c>
      <c r="R257" s="58">
        <v>8</v>
      </c>
      <c r="S257" s="59">
        <v>1846</v>
      </c>
      <c r="T257" s="58">
        <v>14</v>
      </c>
      <c r="U257" s="58">
        <v>9</v>
      </c>
      <c r="V257" s="58">
        <v>4</v>
      </c>
      <c r="W257" s="58">
        <v>18</v>
      </c>
      <c r="X257" s="58">
        <v>13</v>
      </c>
      <c r="Y257" s="58">
        <v>0</v>
      </c>
      <c r="Z257" s="58">
        <v>44</v>
      </c>
      <c r="AA257" s="58">
        <v>1</v>
      </c>
      <c r="AB257" s="58">
        <v>1</v>
      </c>
      <c r="AC257" s="58">
        <v>3</v>
      </c>
      <c r="AD257" s="58">
        <v>100</v>
      </c>
      <c r="AE257" s="58">
        <v>31</v>
      </c>
      <c r="AF257" s="58">
        <v>3</v>
      </c>
      <c r="AG257" s="58">
        <v>0</v>
      </c>
      <c r="AH257" s="58">
        <v>22</v>
      </c>
      <c r="AI257" s="58">
        <v>3</v>
      </c>
      <c r="AJ257" s="58">
        <v>0</v>
      </c>
      <c r="AK257" s="58">
        <v>34</v>
      </c>
      <c r="AL257" s="58">
        <v>1</v>
      </c>
      <c r="AM257" s="58">
        <v>0</v>
      </c>
      <c r="AN257" s="58">
        <v>2</v>
      </c>
      <c r="AO257" s="58">
        <v>0</v>
      </c>
      <c r="AP257" s="58">
        <v>3</v>
      </c>
      <c r="AQ257" s="58">
        <v>0</v>
      </c>
      <c r="AR257" s="58">
        <v>0</v>
      </c>
      <c r="AS257" s="58">
        <v>0</v>
      </c>
      <c r="AT257" s="58">
        <v>0</v>
      </c>
      <c r="AU257" s="58">
        <v>0</v>
      </c>
      <c r="AV257" s="58">
        <v>0</v>
      </c>
      <c r="AW257" s="58">
        <v>0</v>
      </c>
      <c r="AX257" s="58">
        <v>1</v>
      </c>
      <c r="AY257" s="58">
        <v>16</v>
      </c>
      <c r="AZ257" s="58">
        <v>5</v>
      </c>
      <c r="BA257" s="58">
        <v>0</v>
      </c>
      <c r="BB257" s="58">
        <v>5</v>
      </c>
      <c r="BC257" s="58">
        <v>1</v>
      </c>
      <c r="BD257" s="58">
        <v>3</v>
      </c>
      <c r="BE257" s="58">
        <v>0</v>
      </c>
      <c r="BF257" s="58">
        <v>0</v>
      </c>
      <c r="BG257" s="58">
        <v>0</v>
      </c>
      <c r="BH257" s="58">
        <v>0</v>
      </c>
      <c r="BI257" s="58">
        <v>2</v>
      </c>
      <c r="BJ257" s="58">
        <v>0</v>
      </c>
      <c r="BK257" s="58">
        <v>0</v>
      </c>
      <c r="BL257" s="58">
        <v>0</v>
      </c>
      <c r="BM257" s="58">
        <v>0</v>
      </c>
      <c r="BN257" s="58">
        <v>0</v>
      </c>
      <c r="BO257" s="58">
        <v>0</v>
      </c>
      <c r="BP257" s="58">
        <v>0</v>
      </c>
      <c r="BQ257" s="58">
        <v>0</v>
      </c>
      <c r="BR257" s="58">
        <v>0</v>
      </c>
      <c r="BS257" s="58">
        <v>0</v>
      </c>
      <c r="BT257" s="58">
        <v>0</v>
      </c>
      <c r="BU257" s="58">
        <v>0</v>
      </c>
      <c r="BV257" s="58">
        <v>0</v>
      </c>
      <c r="BW257" s="58">
        <v>0</v>
      </c>
    </row>
    <row r="258" spans="1:75" x14ac:dyDescent="0.25">
      <c r="A258" s="53" t="str">
        <f t="shared" si="4"/>
        <v xml:space="preserve">YOAKUM </v>
      </c>
      <c r="B258" s="53" t="str" cm="1">
        <f t="array" ref="B258:C258">_xlfn.TEXTSPLIT(D258,"County")</f>
        <v xml:space="preserve">Yoakum </v>
      </c>
      <c r="C258" s="53" t="str">
        <v>, Texas</v>
      </c>
      <c r="D258" s="54" t="s">
        <v>2691</v>
      </c>
      <c r="E258" s="57">
        <v>7694</v>
      </c>
      <c r="F258" s="59">
        <v>5896</v>
      </c>
      <c r="G258" s="59">
        <v>3758</v>
      </c>
      <c r="H258" s="58">
        <v>63</v>
      </c>
      <c r="I258" s="58">
        <v>62</v>
      </c>
      <c r="J258" s="58">
        <v>50</v>
      </c>
      <c r="K258" s="58">
        <v>0</v>
      </c>
      <c r="L258" s="59">
        <v>1963</v>
      </c>
      <c r="M258" s="59">
        <v>1798</v>
      </c>
      <c r="N258" s="59">
        <v>1780</v>
      </c>
      <c r="O258" s="58">
        <v>25</v>
      </c>
      <c r="P258" s="58">
        <v>56</v>
      </c>
      <c r="Q258" s="58">
        <v>5</v>
      </c>
      <c r="R258" s="58">
        <v>0</v>
      </c>
      <c r="S258" s="59">
        <v>1665</v>
      </c>
      <c r="T258" s="58">
        <v>2</v>
      </c>
      <c r="U258" s="58">
        <v>6</v>
      </c>
      <c r="V258" s="58">
        <v>0</v>
      </c>
      <c r="W258" s="58">
        <v>2</v>
      </c>
      <c r="X258" s="58">
        <v>0</v>
      </c>
      <c r="Y258" s="58">
        <v>0</v>
      </c>
      <c r="Z258" s="58">
        <v>13</v>
      </c>
      <c r="AA258" s="58">
        <v>2</v>
      </c>
      <c r="AB258" s="58">
        <v>4</v>
      </c>
      <c r="AC258" s="58">
        <v>0</v>
      </c>
      <c r="AD258" s="58">
        <v>11</v>
      </c>
      <c r="AE258" s="58">
        <v>5</v>
      </c>
      <c r="AF258" s="58">
        <v>0</v>
      </c>
      <c r="AG258" s="58">
        <v>0</v>
      </c>
      <c r="AH258" s="58">
        <v>0</v>
      </c>
      <c r="AI258" s="58">
        <v>2</v>
      </c>
      <c r="AJ258" s="58">
        <v>0</v>
      </c>
      <c r="AK258" s="58">
        <v>0</v>
      </c>
      <c r="AL258" s="58">
        <v>2</v>
      </c>
      <c r="AM258" s="58">
        <v>1</v>
      </c>
      <c r="AN258" s="58">
        <v>0</v>
      </c>
      <c r="AO258" s="58">
        <v>0</v>
      </c>
      <c r="AP258" s="58">
        <v>0</v>
      </c>
      <c r="AQ258" s="58">
        <v>0</v>
      </c>
      <c r="AR258" s="58">
        <v>0</v>
      </c>
      <c r="AS258" s="58">
        <v>0</v>
      </c>
      <c r="AT258" s="58">
        <v>0</v>
      </c>
      <c r="AU258" s="58">
        <v>0</v>
      </c>
      <c r="AV258" s="58">
        <v>0</v>
      </c>
      <c r="AW258" s="58">
        <v>1</v>
      </c>
      <c r="AX258" s="58">
        <v>0</v>
      </c>
      <c r="AY258" s="58">
        <v>7</v>
      </c>
      <c r="AZ258" s="58">
        <v>0</v>
      </c>
      <c r="BA258" s="58">
        <v>0</v>
      </c>
      <c r="BB258" s="58">
        <v>7</v>
      </c>
      <c r="BC258" s="58">
        <v>0</v>
      </c>
      <c r="BD258" s="58">
        <v>0</v>
      </c>
      <c r="BE258" s="58">
        <v>0</v>
      </c>
      <c r="BF258" s="58">
        <v>0</v>
      </c>
      <c r="BG258" s="58">
        <v>0</v>
      </c>
      <c r="BH258" s="58">
        <v>0</v>
      </c>
      <c r="BI258" s="58">
        <v>0</v>
      </c>
      <c r="BJ258" s="58">
        <v>0</v>
      </c>
      <c r="BK258" s="58">
        <v>0</v>
      </c>
      <c r="BL258" s="58">
        <v>0</v>
      </c>
      <c r="BM258" s="58">
        <v>0</v>
      </c>
      <c r="BN258" s="58">
        <v>0</v>
      </c>
      <c r="BO258" s="58">
        <v>0</v>
      </c>
      <c r="BP258" s="58">
        <v>0</v>
      </c>
      <c r="BQ258" s="58">
        <v>0</v>
      </c>
      <c r="BR258" s="58">
        <v>0</v>
      </c>
      <c r="BS258" s="58">
        <v>0</v>
      </c>
      <c r="BT258" s="58">
        <v>0</v>
      </c>
      <c r="BU258" s="58">
        <v>0</v>
      </c>
      <c r="BV258" s="58">
        <v>0</v>
      </c>
      <c r="BW258" s="58">
        <v>0</v>
      </c>
    </row>
    <row r="259" spans="1:75" x14ac:dyDescent="0.25">
      <c r="A259" s="53" t="str">
        <f t="shared" si="4"/>
        <v xml:space="preserve">YOUNG </v>
      </c>
      <c r="B259" s="53" t="str" cm="1">
        <f t="array" ref="B259:C259">_xlfn.TEXTSPLIT(D259,"County")</f>
        <v xml:space="preserve">Young </v>
      </c>
      <c r="C259" s="53" t="str">
        <v>, Texas</v>
      </c>
      <c r="D259" s="54" t="s">
        <v>2692</v>
      </c>
      <c r="E259" s="57">
        <v>17867</v>
      </c>
      <c r="F259" s="59">
        <v>16366</v>
      </c>
      <c r="G259" s="59">
        <v>14398</v>
      </c>
      <c r="H259" s="58">
        <v>183</v>
      </c>
      <c r="I259" s="58">
        <v>184</v>
      </c>
      <c r="J259" s="58">
        <v>89</v>
      </c>
      <c r="K259" s="58">
        <v>0</v>
      </c>
      <c r="L259" s="59">
        <v>1512</v>
      </c>
      <c r="M259" s="59">
        <v>1501</v>
      </c>
      <c r="N259" s="59">
        <v>1457</v>
      </c>
      <c r="O259" s="58">
        <v>96</v>
      </c>
      <c r="P259" s="58">
        <v>363</v>
      </c>
      <c r="Q259" s="58">
        <v>31</v>
      </c>
      <c r="R259" s="58">
        <v>9</v>
      </c>
      <c r="S259" s="58">
        <v>931</v>
      </c>
      <c r="T259" s="58">
        <v>3</v>
      </c>
      <c r="U259" s="58">
        <v>0</v>
      </c>
      <c r="V259" s="58">
        <v>3</v>
      </c>
      <c r="W259" s="58">
        <v>9</v>
      </c>
      <c r="X259" s="58">
        <v>0</v>
      </c>
      <c r="Y259" s="58">
        <v>0</v>
      </c>
      <c r="Z259" s="58">
        <v>3</v>
      </c>
      <c r="AA259" s="58">
        <v>3</v>
      </c>
      <c r="AB259" s="58">
        <v>5</v>
      </c>
      <c r="AC259" s="58">
        <v>1</v>
      </c>
      <c r="AD259" s="58">
        <v>40</v>
      </c>
      <c r="AE259" s="58">
        <v>15</v>
      </c>
      <c r="AF259" s="58">
        <v>0</v>
      </c>
      <c r="AG259" s="58">
        <v>0</v>
      </c>
      <c r="AH259" s="58">
        <v>12</v>
      </c>
      <c r="AI259" s="58">
        <v>0</v>
      </c>
      <c r="AJ259" s="58">
        <v>0</v>
      </c>
      <c r="AK259" s="58">
        <v>10</v>
      </c>
      <c r="AL259" s="58">
        <v>3</v>
      </c>
      <c r="AM259" s="58">
        <v>0</v>
      </c>
      <c r="AN259" s="58">
        <v>0</v>
      </c>
      <c r="AO259" s="58">
        <v>0</v>
      </c>
      <c r="AP259" s="58">
        <v>0</v>
      </c>
      <c r="AQ259" s="58">
        <v>0</v>
      </c>
      <c r="AR259" s="58">
        <v>0</v>
      </c>
      <c r="AS259" s="58">
        <v>0</v>
      </c>
      <c r="AT259" s="58">
        <v>0</v>
      </c>
      <c r="AU259" s="58">
        <v>0</v>
      </c>
      <c r="AV259" s="58">
        <v>0</v>
      </c>
      <c r="AW259" s="58">
        <v>0</v>
      </c>
      <c r="AX259" s="58">
        <v>0</v>
      </c>
      <c r="AY259" s="58">
        <v>4</v>
      </c>
      <c r="AZ259" s="58">
        <v>0</v>
      </c>
      <c r="BA259" s="58">
        <v>0</v>
      </c>
      <c r="BB259" s="58">
        <v>3</v>
      </c>
      <c r="BC259" s="58">
        <v>0</v>
      </c>
      <c r="BD259" s="58">
        <v>0</v>
      </c>
      <c r="BE259" s="58">
        <v>0</v>
      </c>
      <c r="BF259" s="58">
        <v>0</v>
      </c>
      <c r="BG259" s="58">
        <v>1</v>
      </c>
      <c r="BH259" s="58">
        <v>0</v>
      </c>
      <c r="BI259" s="58">
        <v>0</v>
      </c>
      <c r="BJ259" s="58">
        <v>0</v>
      </c>
      <c r="BK259" s="58">
        <v>0</v>
      </c>
      <c r="BL259" s="58">
        <v>0</v>
      </c>
      <c r="BM259" s="58">
        <v>0</v>
      </c>
      <c r="BN259" s="58">
        <v>0</v>
      </c>
      <c r="BO259" s="58">
        <v>0</v>
      </c>
      <c r="BP259" s="58">
        <v>0</v>
      </c>
      <c r="BQ259" s="58">
        <v>0</v>
      </c>
      <c r="BR259" s="58">
        <v>0</v>
      </c>
      <c r="BS259" s="58">
        <v>0</v>
      </c>
      <c r="BT259" s="58">
        <v>0</v>
      </c>
      <c r="BU259" s="58">
        <v>0</v>
      </c>
      <c r="BV259" s="58">
        <v>0</v>
      </c>
      <c r="BW259" s="58">
        <v>0</v>
      </c>
    </row>
    <row r="260" spans="1:75" x14ac:dyDescent="0.25">
      <c r="A260" s="53" t="str">
        <f t="shared" si="4"/>
        <v xml:space="preserve">ZAPATA </v>
      </c>
      <c r="B260" s="53" t="str" cm="1">
        <f t="array" ref="B260:C260">_xlfn.TEXTSPLIT(D260,"County")</f>
        <v xml:space="preserve">Zapata </v>
      </c>
      <c r="C260" s="53" t="str">
        <v>, Texas</v>
      </c>
      <c r="D260" s="54" t="s">
        <v>2693</v>
      </c>
      <c r="E260" s="57">
        <v>13889</v>
      </c>
      <c r="F260" s="59">
        <v>7570</v>
      </c>
      <c r="G260" s="59">
        <v>5421</v>
      </c>
      <c r="H260" s="58">
        <v>18</v>
      </c>
      <c r="I260" s="58">
        <v>67</v>
      </c>
      <c r="J260" s="58">
        <v>16</v>
      </c>
      <c r="K260" s="58">
        <v>0</v>
      </c>
      <c r="L260" s="59">
        <v>2048</v>
      </c>
      <c r="M260" s="59">
        <v>6319</v>
      </c>
      <c r="N260" s="59">
        <v>6278</v>
      </c>
      <c r="O260" s="58">
        <v>4</v>
      </c>
      <c r="P260" s="58">
        <v>33</v>
      </c>
      <c r="Q260" s="58">
        <v>6</v>
      </c>
      <c r="R260" s="58">
        <v>0</v>
      </c>
      <c r="S260" s="59">
        <v>6217</v>
      </c>
      <c r="T260" s="58">
        <v>1</v>
      </c>
      <c r="U260" s="58">
        <v>0</v>
      </c>
      <c r="V260" s="58">
        <v>1</v>
      </c>
      <c r="W260" s="58">
        <v>6</v>
      </c>
      <c r="X260" s="58">
        <v>0</v>
      </c>
      <c r="Y260" s="58">
        <v>0</v>
      </c>
      <c r="Z260" s="58">
        <v>7</v>
      </c>
      <c r="AA260" s="58">
        <v>3</v>
      </c>
      <c r="AB260" s="58">
        <v>0</v>
      </c>
      <c r="AC260" s="58">
        <v>0</v>
      </c>
      <c r="AD260" s="58">
        <v>34</v>
      </c>
      <c r="AE260" s="58">
        <v>1</v>
      </c>
      <c r="AF260" s="58">
        <v>0</v>
      </c>
      <c r="AG260" s="58">
        <v>0</v>
      </c>
      <c r="AH260" s="58">
        <v>0</v>
      </c>
      <c r="AI260" s="58">
        <v>0</v>
      </c>
      <c r="AJ260" s="58">
        <v>0</v>
      </c>
      <c r="AK260" s="58">
        <v>22</v>
      </c>
      <c r="AL260" s="58">
        <v>0</v>
      </c>
      <c r="AM260" s="58">
        <v>9</v>
      </c>
      <c r="AN260" s="58">
        <v>0</v>
      </c>
      <c r="AO260" s="58">
        <v>0</v>
      </c>
      <c r="AP260" s="58">
        <v>2</v>
      </c>
      <c r="AQ260" s="58">
        <v>0</v>
      </c>
      <c r="AR260" s="58">
        <v>0</v>
      </c>
      <c r="AS260" s="58">
        <v>0</v>
      </c>
      <c r="AT260" s="58">
        <v>0</v>
      </c>
      <c r="AU260" s="58">
        <v>0</v>
      </c>
      <c r="AV260" s="58">
        <v>0</v>
      </c>
      <c r="AW260" s="58">
        <v>0</v>
      </c>
      <c r="AX260" s="58">
        <v>0</v>
      </c>
      <c r="AY260" s="58">
        <v>5</v>
      </c>
      <c r="AZ260" s="58">
        <v>3</v>
      </c>
      <c r="BA260" s="58">
        <v>0</v>
      </c>
      <c r="BB260" s="58">
        <v>0</v>
      </c>
      <c r="BC260" s="58">
        <v>1</v>
      </c>
      <c r="BD260" s="58">
        <v>0</v>
      </c>
      <c r="BE260" s="58">
        <v>0</v>
      </c>
      <c r="BF260" s="58">
        <v>0</v>
      </c>
      <c r="BG260" s="58">
        <v>1</v>
      </c>
      <c r="BH260" s="58">
        <v>0</v>
      </c>
      <c r="BI260" s="58">
        <v>0</v>
      </c>
      <c r="BJ260" s="58">
        <v>0</v>
      </c>
      <c r="BK260" s="58">
        <v>0</v>
      </c>
      <c r="BL260" s="58">
        <v>0</v>
      </c>
      <c r="BM260" s="58">
        <v>0</v>
      </c>
      <c r="BN260" s="58">
        <v>0</v>
      </c>
      <c r="BO260" s="58">
        <v>2</v>
      </c>
      <c r="BP260" s="58">
        <v>0</v>
      </c>
      <c r="BQ260" s="58">
        <v>1</v>
      </c>
      <c r="BR260" s="58">
        <v>0</v>
      </c>
      <c r="BS260" s="58">
        <v>1</v>
      </c>
      <c r="BT260" s="58">
        <v>0</v>
      </c>
      <c r="BU260" s="58">
        <v>0</v>
      </c>
      <c r="BV260" s="58">
        <v>0</v>
      </c>
      <c r="BW260" s="58">
        <v>0</v>
      </c>
    </row>
    <row r="261" spans="1:75" x14ac:dyDescent="0.25">
      <c r="A261" s="53" t="str">
        <f t="shared" si="4"/>
        <v xml:space="preserve">ZAVALA </v>
      </c>
      <c r="B261" s="53" t="str" cm="1">
        <f t="array" ref="B261:C261">_xlfn.TEXTSPLIT(D261,"County")</f>
        <v xml:space="preserve">Zavala </v>
      </c>
      <c r="C261" s="53" t="str">
        <v>, Texas</v>
      </c>
      <c r="D261" s="54" t="s">
        <v>2694</v>
      </c>
      <c r="E261" s="57">
        <v>9670</v>
      </c>
      <c r="F261" s="59">
        <v>6344</v>
      </c>
      <c r="G261" s="59">
        <v>4598</v>
      </c>
      <c r="H261" s="58">
        <v>89</v>
      </c>
      <c r="I261" s="58">
        <v>74</v>
      </c>
      <c r="J261" s="58">
        <v>19</v>
      </c>
      <c r="K261" s="58">
        <v>1</v>
      </c>
      <c r="L261" s="59">
        <v>1563</v>
      </c>
      <c r="M261" s="59">
        <v>3326</v>
      </c>
      <c r="N261" s="59">
        <v>3306</v>
      </c>
      <c r="O261" s="58">
        <v>16</v>
      </c>
      <c r="P261" s="58">
        <v>13</v>
      </c>
      <c r="Q261" s="58">
        <v>2</v>
      </c>
      <c r="R261" s="58">
        <v>4</v>
      </c>
      <c r="S261" s="59">
        <v>3238</v>
      </c>
      <c r="T261" s="58">
        <v>0</v>
      </c>
      <c r="U261" s="58">
        <v>0</v>
      </c>
      <c r="V261" s="58">
        <v>0</v>
      </c>
      <c r="W261" s="58">
        <v>20</v>
      </c>
      <c r="X261" s="58">
        <v>0</v>
      </c>
      <c r="Y261" s="58">
        <v>1</v>
      </c>
      <c r="Z261" s="58">
        <v>0</v>
      </c>
      <c r="AA261" s="58">
        <v>12</v>
      </c>
      <c r="AB261" s="58">
        <v>0</v>
      </c>
      <c r="AC261" s="58">
        <v>0</v>
      </c>
      <c r="AD261" s="58">
        <v>14</v>
      </c>
      <c r="AE261" s="58">
        <v>1</v>
      </c>
      <c r="AF261" s="58">
        <v>0</v>
      </c>
      <c r="AG261" s="58">
        <v>0</v>
      </c>
      <c r="AH261" s="58">
        <v>0</v>
      </c>
      <c r="AI261" s="58">
        <v>0</v>
      </c>
      <c r="AJ261" s="58">
        <v>0</v>
      </c>
      <c r="AK261" s="58">
        <v>9</v>
      </c>
      <c r="AL261" s="58">
        <v>0</v>
      </c>
      <c r="AM261" s="58">
        <v>0</v>
      </c>
      <c r="AN261" s="58">
        <v>0</v>
      </c>
      <c r="AO261" s="58">
        <v>0</v>
      </c>
      <c r="AP261" s="58">
        <v>0</v>
      </c>
      <c r="AQ261" s="58">
        <v>1</v>
      </c>
      <c r="AR261" s="58">
        <v>0</v>
      </c>
      <c r="AS261" s="58">
        <v>2</v>
      </c>
      <c r="AT261" s="58">
        <v>0</v>
      </c>
      <c r="AU261" s="58">
        <v>0</v>
      </c>
      <c r="AV261" s="58">
        <v>1</v>
      </c>
      <c r="AW261" s="58">
        <v>0</v>
      </c>
      <c r="AX261" s="58">
        <v>0</v>
      </c>
      <c r="AY261" s="58">
        <v>2</v>
      </c>
      <c r="AZ261" s="58">
        <v>0</v>
      </c>
      <c r="BA261" s="58">
        <v>0</v>
      </c>
      <c r="BB261" s="58">
        <v>0</v>
      </c>
      <c r="BC261" s="58">
        <v>0</v>
      </c>
      <c r="BD261" s="58">
        <v>0</v>
      </c>
      <c r="BE261" s="58">
        <v>0</v>
      </c>
      <c r="BF261" s="58">
        <v>0</v>
      </c>
      <c r="BG261" s="58">
        <v>0</v>
      </c>
      <c r="BH261" s="58">
        <v>0</v>
      </c>
      <c r="BI261" s="58">
        <v>2</v>
      </c>
      <c r="BJ261" s="58">
        <v>0</v>
      </c>
      <c r="BK261" s="58">
        <v>0</v>
      </c>
      <c r="BL261" s="58">
        <v>0</v>
      </c>
      <c r="BM261" s="58">
        <v>0</v>
      </c>
      <c r="BN261" s="58">
        <v>0</v>
      </c>
      <c r="BO261" s="58">
        <v>4</v>
      </c>
      <c r="BP261" s="58">
        <v>3</v>
      </c>
      <c r="BQ261" s="58">
        <v>0</v>
      </c>
      <c r="BR261" s="58">
        <v>0</v>
      </c>
      <c r="BS261" s="58">
        <v>1</v>
      </c>
      <c r="BT261" s="58">
        <v>0</v>
      </c>
      <c r="BU261" s="58">
        <v>0</v>
      </c>
      <c r="BV261" s="58">
        <v>0</v>
      </c>
      <c r="BW261" s="58">
        <v>0</v>
      </c>
    </row>
  </sheetData>
  <sheetProtection algorithmName="SHA-512" hashValue="xuRLg29i1DdZ2tb5Fg/B/7/fF0glLs1nnH9GT4Y6yl9xfnGv/F2nds0gFFIr20qV2pxcrxglzXXr8lXoJfQ/Fg==" saltValue="5o0Qa0fGSuPkafAV5qez2A==" spinCount="100000" sheet="1" objects="1" scenarios="1" sort="0" autoFilter="0"/>
  <autoFilter ref="A6:BW6" xr:uid="{A348E31B-6F50-48D3-9617-4C829BAF90ED}"/>
  <mergeCells count="1">
    <mergeCell ref="A1:M1"/>
  </mergeCells>
  <printOptions horizontalCentered="1" gridLines="1"/>
  <pageMargins left="0.25" right="0.25" top="0.75" bottom="0.75" header="0.3" footer="0.3"/>
  <pageSetup paperSize="5" scale="40" pageOrder="overThenDown" orientation="landscape" r:id="rId1"/>
  <headerFooter>
    <oddHeader>&amp;LAddendum 4; Attachment 1; HHS RFA HHS0014956 Facility Eligibility
&amp;RTable: DECENNIALPL2020.P1</oddHeader>
    <oddFooter>&amp;L&amp;"Verdana,Bold"data.census.gov&amp;"Verdana,Regular" | Measuring America's People, Places, and Economy &amp;R&amp;P of &amp;N</oddFooter>
    <evenHeader>&amp;LTable: DECENNIALPL2020.P1</evenHeader>
    <evenFooter>&amp;L&amp;Bdata.census.gov&amp;B | Measuring America's People, Places, and Economy &amp;R&amp;P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DCD2-7B14-4477-BE09-23AD2B6F52AE}">
  <dimension ref="A1:AF659"/>
  <sheetViews>
    <sheetView zoomScale="90" zoomScaleNormal="90" workbookViewId="0">
      <pane ySplit="4" topLeftCell="A9" activePane="bottomLeft" state="frozen"/>
      <selection activeCell="F18" sqref="F18"/>
      <selection pane="bottomLeft" activeCell="AG29" sqref="AG29"/>
    </sheetView>
  </sheetViews>
  <sheetFormatPr defaultRowHeight="15" x14ac:dyDescent="0.2"/>
  <cols>
    <col min="1" max="1" width="67" bestFit="1" customWidth="1"/>
    <col min="2" max="2" width="17.796875" style="24" hidden="1" customWidth="1"/>
    <col min="3" max="3" width="10.5" hidden="1" customWidth="1"/>
    <col min="4" max="4" width="18.19921875" hidden="1" customWidth="1"/>
    <col min="5" max="5" width="16.69921875" hidden="1" customWidth="1"/>
    <col min="6" max="6" width="48.796875" hidden="1" customWidth="1"/>
    <col min="7" max="7" width="21.3984375" hidden="1" customWidth="1"/>
    <col min="8" max="8" width="6.796875" hidden="1" customWidth="1"/>
    <col min="9" max="9" width="6.19921875" hidden="1" customWidth="1"/>
    <col min="10" max="10" width="15.796875" hidden="1" customWidth="1"/>
    <col min="11" max="11" width="11.59765625" hidden="1" customWidth="1"/>
    <col min="12" max="12" width="37" hidden="1" customWidth="1"/>
    <col min="13" max="13" width="73" hidden="1" customWidth="1"/>
    <col min="14" max="14" width="21.3984375" hidden="1" customWidth="1"/>
    <col min="15" max="15" width="12.5" hidden="1" customWidth="1"/>
    <col min="16" max="16" width="13.69921875" hidden="1" customWidth="1"/>
    <col min="17" max="17" width="220.3984375" hidden="1" customWidth="1"/>
    <col min="18" max="18" width="16.09765625" hidden="1" customWidth="1"/>
    <col min="19" max="19" width="18.5" hidden="1" customWidth="1"/>
    <col min="20" max="20" width="12.296875" hidden="1" customWidth="1"/>
    <col min="21" max="21" width="21.296875" hidden="1" customWidth="1"/>
    <col min="22" max="22" width="21.5" hidden="1" customWidth="1"/>
    <col min="23" max="23" width="12.5" hidden="1" customWidth="1"/>
    <col min="24" max="24" width="18.296875" hidden="1" customWidth="1"/>
    <col min="25" max="25" width="16" hidden="1" customWidth="1"/>
    <col min="26" max="26" width="25.09765625" hidden="1" customWidth="1"/>
    <col min="27" max="27" width="26.296875" hidden="1" customWidth="1"/>
    <col min="28" max="28" width="20.796875" hidden="1" customWidth="1"/>
    <col min="29" max="29" width="20.09765625" hidden="1" customWidth="1"/>
    <col min="30" max="30" width="20.3984375" hidden="1" customWidth="1"/>
    <col min="31" max="31" width="23.59765625" hidden="1" customWidth="1"/>
    <col min="32" max="32" width="12.19921875" customWidth="1"/>
  </cols>
  <sheetData>
    <row r="1" spans="1:32" ht="42" customHeight="1" x14ac:dyDescent="0.2">
      <c r="A1" s="122" t="s">
        <v>5677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2" ht="21" x14ac:dyDescent="0.35">
      <c r="A2" s="117" t="s">
        <v>5676</v>
      </c>
    </row>
    <row r="4" spans="1:32" s="22" customFormat="1" x14ac:dyDescent="0.2">
      <c r="A4" s="22" t="s">
        <v>2695</v>
      </c>
      <c r="B4" s="23" t="s">
        <v>2696</v>
      </c>
      <c r="C4" s="22" t="s">
        <v>2697</v>
      </c>
      <c r="D4" s="22" t="s">
        <v>2698</v>
      </c>
      <c r="E4" s="22" t="s">
        <v>2699</v>
      </c>
      <c r="F4" s="22" t="s">
        <v>2700</v>
      </c>
      <c r="G4" s="22" t="s">
        <v>2701</v>
      </c>
      <c r="H4" s="22" t="s">
        <v>2702</v>
      </c>
      <c r="I4" s="22" t="s">
        <v>2703</v>
      </c>
      <c r="J4" s="22" t="s">
        <v>2704</v>
      </c>
      <c r="K4" s="22" t="s">
        <v>2705</v>
      </c>
      <c r="L4" s="22" t="s">
        <v>2706</v>
      </c>
      <c r="M4" s="22" t="s">
        <v>2707</v>
      </c>
      <c r="N4" s="22" t="s">
        <v>2708</v>
      </c>
      <c r="O4" s="22" t="s">
        <v>2709</v>
      </c>
      <c r="P4" s="22" t="s">
        <v>2710</v>
      </c>
      <c r="Q4" s="22" t="s">
        <v>2711</v>
      </c>
      <c r="R4" s="22" t="s">
        <v>2712</v>
      </c>
      <c r="S4" s="22" t="s">
        <v>2713</v>
      </c>
      <c r="T4" s="22" t="s">
        <v>2714</v>
      </c>
      <c r="U4" s="22" t="s">
        <v>2715</v>
      </c>
      <c r="V4" s="22" t="s">
        <v>2716</v>
      </c>
      <c r="W4" s="22" t="s">
        <v>2718</v>
      </c>
      <c r="X4" s="22" t="s">
        <v>2717</v>
      </c>
      <c r="Y4" s="22" t="s">
        <v>2719</v>
      </c>
      <c r="Z4" s="22" t="s">
        <v>2720</v>
      </c>
      <c r="AA4" s="22" t="s">
        <v>2721</v>
      </c>
      <c r="AB4" s="22" t="s">
        <v>2722</v>
      </c>
      <c r="AC4" s="22" t="s">
        <v>5280</v>
      </c>
      <c r="AD4" s="22" t="s">
        <v>2723</v>
      </c>
      <c r="AE4" s="22" t="s">
        <v>2724</v>
      </c>
      <c r="AF4" s="22" t="s">
        <v>5278</v>
      </c>
    </row>
    <row r="5" spans="1:32" x14ac:dyDescent="0.2">
      <c r="A5" t="s">
        <v>2725</v>
      </c>
      <c r="B5" s="24">
        <v>100174</v>
      </c>
      <c r="C5" s="37">
        <v>673055</v>
      </c>
      <c r="D5" t="s">
        <v>5281</v>
      </c>
      <c r="E5" t="s">
        <v>2727</v>
      </c>
      <c r="F5" t="s">
        <v>2728</v>
      </c>
      <c r="G5" t="s">
        <v>166</v>
      </c>
      <c r="H5" t="s">
        <v>2729</v>
      </c>
      <c r="I5">
        <v>75093</v>
      </c>
      <c r="J5" t="s">
        <v>425</v>
      </c>
      <c r="K5">
        <v>9728995510</v>
      </c>
      <c r="L5" t="s">
        <v>2730</v>
      </c>
      <c r="M5" t="s">
        <v>2728</v>
      </c>
      <c r="N5" t="s">
        <v>166</v>
      </c>
      <c r="O5" t="s">
        <v>2729</v>
      </c>
      <c r="P5">
        <v>75093</v>
      </c>
      <c r="Q5" t="s">
        <v>2731</v>
      </c>
      <c r="AA5">
        <v>42</v>
      </c>
      <c r="AF5" t="s">
        <v>5279</v>
      </c>
    </row>
    <row r="6" spans="1:32" x14ac:dyDescent="0.2">
      <c r="A6" t="s">
        <v>16</v>
      </c>
      <c r="B6" s="24">
        <v>100344</v>
      </c>
      <c r="C6" s="37">
        <v>670102</v>
      </c>
      <c r="D6" t="s">
        <v>5282</v>
      </c>
      <c r="E6" t="s">
        <v>2733</v>
      </c>
      <c r="F6" t="s">
        <v>2734</v>
      </c>
      <c r="G6" t="s">
        <v>19</v>
      </c>
      <c r="H6" t="s">
        <v>2729</v>
      </c>
      <c r="I6">
        <v>77015</v>
      </c>
      <c r="J6" t="s">
        <v>20</v>
      </c>
      <c r="K6">
        <v>7133303887</v>
      </c>
      <c r="L6" t="s">
        <v>5283</v>
      </c>
      <c r="M6" t="s">
        <v>2734</v>
      </c>
      <c r="N6" t="s">
        <v>19</v>
      </c>
      <c r="O6" t="s">
        <v>2729</v>
      </c>
      <c r="P6">
        <v>77015</v>
      </c>
      <c r="Q6" t="s">
        <v>3063</v>
      </c>
      <c r="S6">
        <v>4</v>
      </c>
      <c r="AF6" t="s">
        <v>5279</v>
      </c>
    </row>
    <row r="7" spans="1:32" x14ac:dyDescent="0.2">
      <c r="A7" t="s">
        <v>2736</v>
      </c>
      <c r="B7" s="24">
        <v>100551</v>
      </c>
      <c r="C7" s="37">
        <v>670321</v>
      </c>
      <c r="D7" t="s">
        <v>5284</v>
      </c>
      <c r="E7" t="s">
        <v>2738</v>
      </c>
      <c r="F7" t="s">
        <v>2739</v>
      </c>
      <c r="G7" t="s">
        <v>126</v>
      </c>
      <c r="H7" t="s">
        <v>2729</v>
      </c>
      <c r="I7">
        <v>75231</v>
      </c>
      <c r="J7" t="s">
        <v>126</v>
      </c>
      <c r="K7">
        <v>4692216000</v>
      </c>
      <c r="L7" t="s">
        <v>5285</v>
      </c>
      <c r="M7" t="s">
        <v>2739</v>
      </c>
      <c r="N7" t="s">
        <v>126</v>
      </c>
      <c r="O7" t="s">
        <v>2729</v>
      </c>
      <c r="P7">
        <v>75231</v>
      </c>
      <c r="Q7" t="s">
        <v>3434</v>
      </c>
      <c r="R7">
        <v>16</v>
      </c>
      <c r="S7">
        <v>84</v>
      </c>
      <c r="AF7" t="s">
        <v>5279</v>
      </c>
    </row>
    <row r="8" spans="1:32" x14ac:dyDescent="0.2">
      <c r="A8" t="s">
        <v>2740</v>
      </c>
      <c r="B8" s="24">
        <v>397</v>
      </c>
      <c r="C8" s="37">
        <v>450152</v>
      </c>
      <c r="D8" t="s">
        <v>5286</v>
      </c>
      <c r="E8" t="s">
        <v>2742</v>
      </c>
      <c r="F8" t="s">
        <v>2743</v>
      </c>
      <c r="G8" t="s">
        <v>1407</v>
      </c>
      <c r="H8" t="s">
        <v>2729</v>
      </c>
      <c r="I8">
        <v>76549</v>
      </c>
      <c r="J8" t="s">
        <v>762</v>
      </c>
      <c r="K8">
        <v>2545198328</v>
      </c>
      <c r="L8" t="s">
        <v>2744</v>
      </c>
      <c r="M8" t="s">
        <v>2745</v>
      </c>
      <c r="N8" t="s">
        <v>1407</v>
      </c>
      <c r="O8" t="s">
        <v>2729</v>
      </c>
      <c r="P8">
        <v>76549</v>
      </c>
      <c r="Q8" t="s">
        <v>2746</v>
      </c>
      <c r="Y8">
        <v>60</v>
      </c>
      <c r="AF8" t="s">
        <v>5277</v>
      </c>
    </row>
    <row r="9" spans="1:32" x14ac:dyDescent="0.2">
      <c r="A9" t="s">
        <v>2747</v>
      </c>
      <c r="B9" s="24">
        <v>397</v>
      </c>
      <c r="C9" s="37">
        <v>450152</v>
      </c>
      <c r="D9" t="s">
        <v>5286</v>
      </c>
      <c r="E9" t="s">
        <v>2748</v>
      </c>
      <c r="F9" t="s">
        <v>2745</v>
      </c>
      <c r="G9" t="s">
        <v>1407</v>
      </c>
      <c r="H9" t="s">
        <v>2729</v>
      </c>
      <c r="I9">
        <v>76549</v>
      </c>
      <c r="J9" t="s">
        <v>762</v>
      </c>
      <c r="K9">
        <v>2545198165</v>
      </c>
      <c r="L9" t="s">
        <v>2744</v>
      </c>
      <c r="M9" t="s">
        <v>2745</v>
      </c>
      <c r="N9" t="s">
        <v>1407</v>
      </c>
      <c r="O9" t="s">
        <v>2729</v>
      </c>
      <c r="P9">
        <v>76549</v>
      </c>
      <c r="Q9" t="s">
        <v>2749</v>
      </c>
      <c r="R9">
        <v>24</v>
      </c>
      <c r="S9">
        <v>101</v>
      </c>
      <c r="U9">
        <v>21</v>
      </c>
      <c r="AC9">
        <v>24</v>
      </c>
      <c r="AF9" t="s">
        <v>5277</v>
      </c>
    </row>
    <row r="10" spans="1:32" x14ac:dyDescent="0.2">
      <c r="A10" t="s">
        <v>2750</v>
      </c>
      <c r="B10" s="24">
        <v>7209</v>
      </c>
      <c r="C10" s="37">
        <v>451323</v>
      </c>
      <c r="D10" t="s">
        <v>5287</v>
      </c>
      <c r="E10" t="s">
        <v>2752</v>
      </c>
      <c r="F10" t="s">
        <v>2753</v>
      </c>
      <c r="G10" t="s">
        <v>1412</v>
      </c>
      <c r="H10" t="s">
        <v>2729</v>
      </c>
      <c r="I10">
        <v>76550</v>
      </c>
      <c r="J10" t="s">
        <v>1412</v>
      </c>
      <c r="K10">
        <v>5125563682</v>
      </c>
      <c r="L10" t="s">
        <v>2744</v>
      </c>
      <c r="M10" t="s">
        <v>2754</v>
      </c>
      <c r="N10" t="s">
        <v>1412</v>
      </c>
      <c r="O10" t="s">
        <v>2729</v>
      </c>
      <c r="P10">
        <v>76550</v>
      </c>
      <c r="Q10" t="s">
        <v>2755</v>
      </c>
      <c r="S10">
        <v>25</v>
      </c>
      <c r="AF10" t="s">
        <v>5277</v>
      </c>
    </row>
    <row r="11" spans="1:32" x14ac:dyDescent="0.2">
      <c r="A11" t="s">
        <v>5288</v>
      </c>
      <c r="B11" s="24">
        <v>100625</v>
      </c>
      <c r="C11" s="37">
        <v>450469</v>
      </c>
      <c r="D11" t="s">
        <v>5289</v>
      </c>
      <c r="E11" t="s">
        <v>5290</v>
      </c>
      <c r="F11" t="s">
        <v>5291</v>
      </c>
      <c r="G11" t="s">
        <v>1013</v>
      </c>
      <c r="H11" t="s">
        <v>2729</v>
      </c>
      <c r="I11">
        <v>75092</v>
      </c>
      <c r="J11" t="s">
        <v>1014</v>
      </c>
      <c r="K11">
        <v>8186660602</v>
      </c>
      <c r="L11" t="s">
        <v>5292</v>
      </c>
      <c r="M11" t="s">
        <v>5293</v>
      </c>
      <c r="N11" t="s">
        <v>5294</v>
      </c>
      <c r="O11" t="s">
        <v>5295</v>
      </c>
      <c r="P11">
        <v>91203</v>
      </c>
      <c r="Q11" t="s">
        <v>3674</v>
      </c>
      <c r="R11">
        <v>20</v>
      </c>
      <c r="S11">
        <v>172</v>
      </c>
      <c r="U11">
        <v>6</v>
      </c>
      <c r="X11">
        <v>4</v>
      </c>
      <c r="Y11">
        <v>12</v>
      </c>
      <c r="AF11" t="s">
        <v>5279</v>
      </c>
    </row>
    <row r="12" spans="1:32" x14ac:dyDescent="0.2">
      <c r="A12" t="s">
        <v>2756</v>
      </c>
      <c r="B12" s="24">
        <v>100254</v>
      </c>
      <c r="C12" s="37">
        <v>670109</v>
      </c>
      <c r="D12" t="s">
        <v>5296</v>
      </c>
      <c r="E12" t="s">
        <v>2758</v>
      </c>
      <c r="F12" t="s">
        <v>184</v>
      </c>
      <c r="G12" t="s">
        <v>185</v>
      </c>
      <c r="H12" t="s">
        <v>2729</v>
      </c>
      <c r="I12">
        <v>77521</v>
      </c>
      <c r="J12" t="s">
        <v>20</v>
      </c>
      <c r="K12">
        <v>2818377600</v>
      </c>
      <c r="L12" t="s">
        <v>2761</v>
      </c>
      <c r="M12" t="s">
        <v>184</v>
      </c>
      <c r="N12" t="s">
        <v>185</v>
      </c>
      <c r="O12" t="s">
        <v>2729</v>
      </c>
      <c r="P12">
        <v>77521</v>
      </c>
      <c r="Q12" t="s">
        <v>5297</v>
      </c>
      <c r="S12">
        <v>14</v>
      </c>
      <c r="AF12" t="s">
        <v>5279</v>
      </c>
    </row>
    <row r="13" spans="1:32" x14ac:dyDescent="0.2">
      <c r="A13" t="s">
        <v>5298</v>
      </c>
      <c r="B13" s="24">
        <v>100600</v>
      </c>
      <c r="D13" t="s">
        <v>3044</v>
      </c>
      <c r="E13" t="s">
        <v>5299</v>
      </c>
      <c r="F13" t="s">
        <v>3598</v>
      </c>
      <c r="G13" t="s">
        <v>234</v>
      </c>
      <c r="H13" t="s">
        <v>2729</v>
      </c>
      <c r="I13">
        <v>79106</v>
      </c>
      <c r="J13" t="s">
        <v>235</v>
      </c>
      <c r="K13">
        <v>8063507744</v>
      </c>
      <c r="L13" t="s">
        <v>5300</v>
      </c>
      <c r="M13" t="s">
        <v>3598</v>
      </c>
      <c r="N13" t="s">
        <v>234</v>
      </c>
      <c r="O13" t="s">
        <v>2729</v>
      </c>
      <c r="P13">
        <v>79106</v>
      </c>
      <c r="Q13" t="s">
        <v>2877</v>
      </c>
      <c r="S13">
        <v>8</v>
      </c>
      <c r="AF13" t="s">
        <v>5277</v>
      </c>
    </row>
    <row r="14" spans="1:32" x14ac:dyDescent="0.2">
      <c r="A14" t="s">
        <v>5301</v>
      </c>
      <c r="B14" s="24">
        <v>100614</v>
      </c>
      <c r="C14" s="37">
        <v>453096</v>
      </c>
      <c r="D14" t="s">
        <v>3102</v>
      </c>
      <c r="E14" t="s">
        <v>5302</v>
      </c>
      <c r="F14" t="s">
        <v>5303</v>
      </c>
      <c r="G14" t="s">
        <v>234</v>
      </c>
      <c r="H14" t="s">
        <v>2729</v>
      </c>
      <c r="I14">
        <v>79106</v>
      </c>
      <c r="J14" t="s">
        <v>235</v>
      </c>
      <c r="K14">
        <v>8064682900</v>
      </c>
      <c r="L14" t="s">
        <v>4908</v>
      </c>
      <c r="M14" t="s">
        <v>5304</v>
      </c>
      <c r="N14" t="s">
        <v>5305</v>
      </c>
      <c r="O14" t="s">
        <v>5295</v>
      </c>
      <c r="P14">
        <v>95354</v>
      </c>
      <c r="Q14" t="s">
        <v>5306</v>
      </c>
      <c r="AA14">
        <v>44</v>
      </c>
      <c r="AF14" t="s">
        <v>5279</v>
      </c>
    </row>
    <row r="15" spans="1:32" x14ac:dyDescent="0.2">
      <c r="A15" t="s">
        <v>2765</v>
      </c>
      <c r="B15" s="24">
        <v>100216</v>
      </c>
      <c r="C15" s="37">
        <v>450871</v>
      </c>
      <c r="D15" t="s">
        <v>2766</v>
      </c>
      <c r="E15" t="s">
        <v>2767</v>
      </c>
      <c r="F15" t="s">
        <v>2768</v>
      </c>
      <c r="G15" t="s">
        <v>70</v>
      </c>
      <c r="H15" t="s">
        <v>2729</v>
      </c>
      <c r="I15">
        <v>78746</v>
      </c>
      <c r="J15" t="s">
        <v>71</v>
      </c>
      <c r="K15">
        <v>5123143800</v>
      </c>
      <c r="L15" t="s">
        <v>2769</v>
      </c>
      <c r="M15" t="s">
        <v>2768</v>
      </c>
      <c r="N15" t="s">
        <v>70</v>
      </c>
      <c r="O15" t="s">
        <v>2729</v>
      </c>
      <c r="P15">
        <v>78746</v>
      </c>
      <c r="Q15" t="s">
        <v>5307</v>
      </c>
      <c r="R15">
        <v>2</v>
      </c>
      <c r="S15">
        <v>17</v>
      </c>
      <c r="AF15" t="s">
        <v>5277</v>
      </c>
    </row>
    <row r="16" spans="1:32" x14ac:dyDescent="0.2">
      <c r="A16" t="s">
        <v>46</v>
      </c>
      <c r="B16" s="24">
        <v>40</v>
      </c>
      <c r="C16" s="37">
        <v>450042</v>
      </c>
      <c r="D16" t="s">
        <v>2770</v>
      </c>
      <c r="E16" t="s">
        <v>2748</v>
      </c>
      <c r="F16" t="s">
        <v>47</v>
      </c>
      <c r="G16" t="s">
        <v>48</v>
      </c>
      <c r="H16" t="s">
        <v>2729</v>
      </c>
      <c r="I16">
        <v>76712</v>
      </c>
      <c r="J16" t="s">
        <v>49</v>
      </c>
      <c r="K16">
        <v>2547514000</v>
      </c>
      <c r="L16" t="s">
        <v>2771</v>
      </c>
      <c r="M16" t="s">
        <v>2772</v>
      </c>
      <c r="N16" t="s">
        <v>48</v>
      </c>
      <c r="O16" t="s">
        <v>2729</v>
      </c>
      <c r="P16">
        <v>76702</v>
      </c>
      <c r="Q16" t="s">
        <v>2773</v>
      </c>
      <c r="R16">
        <v>30</v>
      </c>
      <c r="S16">
        <v>180</v>
      </c>
      <c r="U16">
        <v>16</v>
      </c>
      <c r="V16">
        <v>1</v>
      </c>
      <c r="X16">
        <v>2</v>
      </c>
      <c r="AB16">
        <v>8</v>
      </c>
      <c r="AF16" t="s">
        <v>5277</v>
      </c>
    </row>
    <row r="17" spans="1:32" x14ac:dyDescent="0.2">
      <c r="A17" t="s">
        <v>2774</v>
      </c>
      <c r="B17" s="24">
        <v>40</v>
      </c>
      <c r="C17" s="37">
        <v>450042</v>
      </c>
      <c r="D17" t="s">
        <v>2770</v>
      </c>
      <c r="E17" t="s">
        <v>2775</v>
      </c>
      <c r="F17" t="s">
        <v>2776</v>
      </c>
      <c r="G17" t="s">
        <v>48</v>
      </c>
      <c r="H17" t="s">
        <v>2729</v>
      </c>
      <c r="I17">
        <v>76712</v>
      </c>
      <c r="J17" t="s">
        <v>49</v>
      </c>
      <c r="K17">
        <v>2547765970</v>
      </c>
      <c r="L17" t="s">
        <v>2771</v>
      </c>
      <c r="M17" t="s">
        <v>2776</v>
      </c>
      <c r="N17" t="s">
        <v>48</v>
      </c>
      <c r="O17" t="s">
        <v>2729</v>
      </c>
      <c r="P17">
        <v>76712</v>
      </c>
      <c r="Q17" t="s">
        <v>2777</v>
      </c>
      <c r="Y17">
        <v>48</v>
      </c>
      <c r="AF17" t="s">
        <v>5277</v>
      </c>
    </row>
    <row r="18" spans="1:32" x14ac:dyDescent="0.2">
      <c r="A18" t="s">
        <v>2781</v>
      </c>
      <c r="B18" s="24">
        <v>597</v>
      </c>
      <c r="C18" s="37">
        <v>451371</v>
      </c>
      <c r="D18" t="s">
        <v>5282</v>
      </c>
      <c r="E18" t="s">
        <v>2782</v>
      </c>
      <c r="F18" t="s">
        <v>2783</v>
      </c>
      <c r="G18" t="s">
        <v>1657</v>
      </c>
      <c r="H18" t="s">
        <v>2729</v>
      </c>
      <c r="I18">
        <v>78648</v>
      </c>
      <c r="J18" t="s">
        <v>240</v>
      </c>
      <c r="K18">
        <v>8308757000</v>
      </c>
      <c r="L18" t="s">
        <v>2779</v>
      </c>
      <c r="M18" t="s">
        <v>2783</v>
      </c>
      <c r="N18" t="s">
        <v>1657</v>
      </c>
      <c r="O18" t="s">
        <v>2729</v>
      </c>
      <c r="P18">
        <v>78648</v>
      </c>
      <c r="Q18" t="s">
        <v>2755</v>
      </c>
      <c r="S18">
        <v>24</v>
      </c>
      <c r="AF18" t="s">
        <v>5277</v>
      </c>
    </row>
    <row r="19" spans="1:32" x14ac:dyDescent="0.2">
      <c r="A19" t="s">
        <v>2784</v>
      </c>
      <c r="B19" s="24">
        <v>100029</v>
      </c>
      <c r="C19" s="37">
        <v>670056</v>
      </c>
      <c r="D19" t="s">
        <v>2785</v>
      </c>
      <c r="E19" t="s">
        <v>2786</v>
      </c>
      <c r="F19" t="s">
        <v>2787</v>
      </c>
      <c r="G19" t="s">
        <v>59</v>
      </c>
      <c r="H19" t="s">
        <v>2729</v>
      </c>
      <c r="I19">
        <v>78640</v>
      </c>
      <c r="J19" t="s">
        <v>60</v>
      </c>
      <c r="K19">
        <v>5125045058</v>
      </c>
      <c r="L19" t="s">
        <v>2788</v>
      </c>
      <c r="M19" t="s">
        <v>2787</v>
      </c>
      <c r="N19" t="s">
        <v>59</v>
      </c>
      <c r="O19" t="s">
        <v>2729</v>
      </c>
      <c r="P19">
        <v>78640</v>
      </c>
      <c r="Q19" t="s">
        <v>2749</v>
      </c>
      <c r="R19">
        <v>32</v>
      </c>
      <c r="S19">
        <v>94</v>
      </c>
      <c r="T19">
        <v>4</v>
      </c>
      <c r="U19">
        <v>14</v>
      </c>
      <c r="V19">
        <v>10</v>
      </c>
      <c r="AF19" t="s">
        <v>5277</v>
      </c>
    </row>
    <row r="20" spans="1:32" x14ac:dyDescent="0.2">
      <c r="A20" t="s">
        <v>2789</v>
      </c>
      <c r="B20" s="24">
        <v>559</v>
      </c>
      <c r="C20" s="37">
        <v>451365</v>
      </c>
      <c r="D20" t="s">
        <v>5282</v>
      </c>
      <c r="E20" t="s">
        <v>2790</v>
      </c>
      <c r="F20" t="s">
        <v>2791</v>
      </c>
      <c r="G20" t="s">
        <v>1815</v>
      </c>
      <c r="H20" t="s">
        <v>2729</v>
      </c>
      <c r="I20">
        <v>78611</v>
      </c>
      <c r="J20" t="s">
        <v>1815</v>
      </c>
      <c r="K20">
        <v>5127153000</v>
      </c>
      <c r="L20" t="s">
        <v>2779</v>
      </c>
      <c r="M20" t="s">
        <v>2792</v>
      </c>
      <c r="N20" t="s">
        <v>1815</v>
      </c>
      <c r="O20" t="s">
        <v>2729</v>
      </c>
      <c r="P20">
        <v>78611</v>
      </c>
      <c r="Q20" t="s">
        <v>3013</v>
      </c>
      <c r="R20">
        <v>4</v>
      </c>
      <c r="S20">
        <v>21</v>
      </c>
      <c r="AF20" t="s">
        <v>5277</v>
      </c>
    </row>
    <row r="21" spans="1:32" x14ac:dyDescent="0.2">
      <c r="A21" t="s">
        <v>2793</v>
      </c>
      <c r="B21" s="24">
        <v>497</v>
      </c>
      <c r="C21" s="37">
        <v>450056</v>
      </c>
      <c r="D21" t="s">
        <v>5308</v>
      </c>
      <c r="E21" t="s">
        <v>2794</v>
      </c>
      <c r="F21" t="s">
        <v>2795</v>
      </c>
      <c r="G21" t="s">
        <v>70</v>
      </c>
      <c r="H21" t="s">
        <v>2729</v>
      </c>
      <c r="I21">
        <v>78705</v>
      </c>
      <c r="J21" t="s">
        <v>71</v>
      </c>
      <c r="K21">
        <v>5123241000</v>
      </c>
      <c r="L21" t="s">
        <v>2779</v>
      </c>
      <c r="M21" t="s">
        <v>2795</v>
      </c>
      <c r="N21" t="s">
        <v>70</v>
      </c>
      <c r="O21" t="s">
        <v>2729</v>
      </c>
      <c r="P21">
        <v>78705</v>
      </c>
      <c r="Q21" t="s">
        <v>2749</v>
      </c>
      <c r="R21">
        <v>65</v>
      </c>
      <c r="S21">
        <v>327</v>
      </c>
      <c r="T21">
        <v>44</v>
      </c>
      <c r="U21">
        <v>42</v>
      </c>
      <c r="V21">
        <v>16</v>
      </c>
      <c r="AB21">
        <v>9</v>
      </c>
      <c r="AC21">
        <v>18</v>
      </c>
      <c r="AF21" t="s">
        <v>5277</v>
      </c>
    </row>
    <row r="22" spans="1:32" x14ac:dyDescent="0.2">
      <c r="A22" t="s">
        <v>2796</v>
      </c>
      <c r="B22" s="24">
        <v>7976</v>
      </c>
      <c r="C22" s="37">
        <v>450867</v>
      </c>
      <c r="D22" t="s">
        <v>2766</v>
      </c>
      <c r="E22" t="s">
        <v>2797</v>
      </c>
      <c r="F22" t="s">
        <v>2798</v>
      </c>
      <c r="G22" t="s">
        <v>70</v>
      </c>
      <c r="H22" t="s">
        <v>2729</v>
      </c>
      <c r="I22">
        <v>78759</v>
      </c>
      <c r="J22" t="s">
        <v>71</v>
      </c>
      <c r="K22">
        <v>5123246900</v>
      </c>
      <c r="L22" t="s">
        <v>2788</v>
      </c>
      <c r="M22" t="s">
        <v>2798</v>
      </c>
      <c r="N22" t="s">
        <v>70</v>
      </c>
      <c r="O22" t="s">
        <v>2729</v>
      </c>
      <c r="P22">
        <v>78759</v>
      </c>
      <c r="Q22" t="s">
        <v>2946</v>
      </c>
      <c r="R22">
        <v>8</v>
      </c>
      <c r="S22">
        <v>61</v>
      </c>
      <c r="U22">
        <v>16</v>
      </c>
      <c r="X22">
        <v>11</v>
      </c>
      <c r="AB22">
        <v>13</v>
      </c>
      <c r="AC22">
        <v>8</v>
      </c>
      <c r="AF22" t="s">
        <v>5277</v>
      </c>
    </row>
    <row r="23" spans="1:32" x14ac:dyDescent="0.2">
      <c r="A23" t="s">
        <v>2799</v>
      </c>
      <c r="B23" s="24">
        <v>100103</v>
      </c>
      <c r="C23" s="37">
        <v>450143</v>
      </c>
      <c r="D23" t="s">
        <v>2766</v>
      </c>
      <c r="E23" t="s">
        <v>2800</v>
      </c>
      <c r="F23" t="s">
        <v>2801</v>
      </c>
      <c r="G23" t="s">
        <v>65</v>
      </c>
      <c r="H23" t="s">
        <v>2729</v>
      </c>
      <c r="I23">
        <v>78957</v>
      </c>
      <c r="J23" t="s">
        <v>54</v>
      </c>
      <c r="K23">
        <v>5122373214</v>
      </c>
      <c r="L23" t="s">
        <v>2802</v>
      </c>
      <c r="M23" t="s">
        <v>2801</v>
      </c>
      <c r="N23" t="s">
        <v>65</v>
      </c>
      <c r="O23" t="s">
        <v>2729</v>
      </c>
      <c r="P23">
        <v>78957</v>
      </c>
      <c r="Q23" t="s">
        <v>2803</v>
      </c>
      <c r="S23">
        <v>8</v>
      </c>
      <c r="AF23" t="s">
        <v>5277</v>
      </c>
    </row>
    <row r="24" spans="1:32" x14ac:dyDescent="0.2">
      <c r="A24" t="s">
        <v>2804</v>
      </c>
      <c r="B24" s="24">
        <v>7975</v>
      </c>
      <c r="C24" s="37">
        <v>450865</v>
      </c>
      <c r="D24" t="s">
        <v>5309</v>
      </c>
      <c r="E24" t="s">
        <v>2797</v>
      </c>
      <c r="F24" t="s">
        <v>69</v>
      </c>
      <c r="G24" t="s">
        <v>70</v>
      </c>
      <c r="H24" t="s">
        <v>2729</v>
      </c>
      <c r="I24">
        <v>78737</v>
      </c>
      <c r="J24" t="s">
        <v>71</v>
      </c>
      <c r="K24">
        <v>5123249000</v>
      </c>
      <c r="L24" t="s">
        <v>2779</v>
      </c>
      <c r="M24" t="s">
        <v>2806</v>
      </c>
      <c r="N24" t="s">
        <v>70</v>
      </c>
      <c r="O24" t="s">
        <v>2729</v>
      </c>
      <c r="P24">
        <v>78737</v>
      </c>
      <c r="Q24" t="s">
        <v>2803</v>
      </c>
      <c r="S24">
        <v>28</v>
      </c>
      <c r="AF24" t="s">
        <v>5277</v>
      </c>
    </row>
    <row r="25" spans="1:32" x14ac:dyDescent="0.2">
      <c r="A25" t="s">
        <v>2807</v>
      </c>
      <c r="B25" s="24">
        <v>8617</v>
      </c>
      <c r="C25" s="37">
        <v>670041</v>
      </c>
      <c r="D25" t="s">
        <v>5282</v>
      </c>
      <c r="E25" t="s">
        <v>2808</v>
      </c>
      <c r="F25" t="s">
        <v>2809</v>
      </c>
      <c r="G25" t="s">
        <v>965</v>
      </c>
      <c r="H25" t="s">
        <v>2729</v>
      </c>
      <c r="I25">
        <v>78665</v>
      </c>
      <c r="J25" t="s">
        <v>269</v>
      </c>
      <c r="K25">
        <v>5123244000</v>
      </c>
      <c r="L25" t="s">
        <v>2779</v>
      </c>
      <c r="M25" t="s">
        <v>2809</v>
      </c>
      <c r="N25" t="s">
        <v>965</v>
      </c>
      <c r="O25" t="s">
        <v>2729</v>
      </c>
      <c r="P25">
        <v>78665</v>
      </c>
      <c r="Q25" t="s">
        <v>2749</v>
      </c>
      <c r="R25">
        <v>32</v>
      </c>
      <c r="S25">
        <v>109</v>
      </c>
      <c r="T25">
        <v>8</v>
      </c>
      <c r="U25">
        <v>16</v>
      </c>
      <c r="AD25">
        <v>16</v>
      </c>
      <c r="AF25" t="s">
        <v>5277</v>
      </c>
    </row>
    <row r="26" spans="1:32" x14ac:dyDescent="0.2">
      <c r="A26" t="s">
        <v>74</v>
      </c>
      <c r="B26" s="24">
        <v>100173</v>
      </c>
      <c r="C26" s="37">
        <v>670093</v>
      </c>
      <c r="D26" t="s">
        <v>2726</v>
      </c>
      <c r="E26" t="s">
        <v>2810</v>
      </c>
      <c r="F26" t="s">
        <v>2811</v>
      </c>
      <c r="G26" t="s">
        <v>76</v>
      </c>
      <c r="H26" t="s">
        <v>2729</v>
      </c>
      <c r="I26">
        <v>77304</v>
      </c>
      <c r="J26" t="s">
        <v>77</v>
      </c>
      <c r="K26">
        <v>9366473500</v>
      </c>
      <c r="L26" t="s">
        <v>2812</v>
      </c>
      <c r="M26" t="s">
        <v>2811</v>
      </c>
      <c r="N26" t="s">
        <v>76</v>
      </c>
      <c r="O26" t="s">
        <v>2729</v>
      </c>
      <c r="P26">
        <v>77304</v>
      </c>
      <c r="Q26" t="s">
        <v>2813</v>
      </c>
      <c r="S26">
        <v>6</v>
      </c>
      <c r="Y26">
        <v>24</v>
      </c>
      <c r="AF26" t="s">
        <v>5279</v>
      </c>
    </row>
    <row r="27" spans="1:32" x14ac:dyDescent="0.2">
      <c r="A27" t="s">
        <v>86</v>
      </c>
      <c r="B27" s="24">
        <v>100026</v>
      </c>
      <c r="C27" s="37">
        <v>452114</v>
      </c>
      <c r="D27" t="s">
        <v>2814</v>
      </c>
      <c r="E27" t="s">
        <v>2815</v>
      </c>
      <c r="F27" t="s">
        <v>2816</v>
      </c>
      <c r="G27" t="s">
        <v>88</v>
      </c>
      <c r="H27" t="s">
        <v>2729</v>
      </c>
      <c r="I27">
        <v>77477</v>
      </c>
      <c r="J27" t="s">
        <v>43</v>
      </c>
      <c r="K27">
        <v>2812078200</v>
      </c>
      <c r="L27" t="s">
        <v>2817</v>
      </c>
      <c r="M27" t="s">
        <v>2818</v>
      </c>
      <c r="N27" t="s">
        <v>88</v>
      </c>
      <c r="O27" t="s">
        <v>2729</v>
      </c>
      <c r="P27">
        <v>77477</v>
      </c>
      <c r="Q27" t="s">
        <v>5310</v>
      </c>
      <c r="R27">
        <v>20</v>
      </c>
      <c r="S27">
        <v>29</v>
      </c>
      <c r="Y27">
        <v>19</v>
      </c>
      <c r="AF27" t="s">
        <v>5279</v>
      </c>
    </row>
    <row r="28" spans="1:32" x14ac:dyDescent="0.2">
      <c r="A28" t="s">
        <v>2820</v>
      </c>
      <c r="B28" s="24">
        <v>234</v>
      </c>
      <c r="C28" s="37">
        <v>451310</v>
      </c>
      <c r="D28" t="s">
        <v>2821</v>
      </c>
      <c r="E28" t="s">
        <v>2822</v>
      </c>
      <c r="F28" t="s">
        <v>96</v>
      </c>
      <c r="G28" t="s">
        <v>97</v>
      </c>
      <c r="H28" t="s">
        <v>2729</v>
      </c>
      <c r="I28">
        <v>76821</v>
      </c>
      <c r="J28" t="s">
        <v>98</v>
      </c>
      <c r="K28">
        <v>3253652531</v>
      </c>
      <c r="L28" t="s">
        <v>2823</v>
      </c>
      <c r="M28" t="s">
        <v>2824</v>
      </c>
      <c r="N28" t="s">
        <v>97</v>
      </c>
      <c r="O28" t="s">
        <v>2729</v>
      </c>
      <c r="P28">
        <v>76821</v>
      </c>
      <c r="Q28" t="s">
        <v>2825</v>
      </c>
      <c r="R28">
        <v>2</v>
      </c>
      <c r="S28">
        <v>23</v>
      </c>
      <c r="AF28" t="s">
        <v>5277</v>
      </c>
    </row>
    <row r="29" spans="1:32" x14ac:dyDescent="0.2">
      <c r="A29" t="s">
        <v>5311</v>
      </c>
      <c r="B29" s="24">
        <v>100615</v>
      </c>
      <c r="D29" t="s">
        <v>5312</v>
      </c>
      <c r="E29" t="s">
        <v>5313</v>
      </c>
      <c r="F29" t="s">
        <v>5314</v>
      </c>
      <c r="G29" t="s">
        <v>195</v>
      </c>
      <c r="H29" t="s">
        <v>2729</v>
      </c>
      <c r="I29">
        <v>78250</v>
      </c>
      <c r="J29" t="s">
        <v>196</v>
      </c>
      <c r="K29">
        <v>2103325460</v>
      </c>
      <c r="L29" t="s">
        <v>3108</v>
      </c>
      <c r="M29" t="s">
        <v>5315</v>
      </c>
      <c r="N29" t="s">
        <v>268</v>
      </c>
      <c r="O29" t="s">
        <v>2729</v>
      </c>
      <c r="P29">
        <v>78630</v>
      </c>
      <c r="Q29" t="s">
        <v>2877</v>
      </c>
      <c r="S29">
        <v>2</v>
      </c>
      <c r="AF29" t="s">
        <v>5279</v>
      </c>
    </row>
    <row r="30" spans="1:32" x14ac:dyDescent="0.2">
      <c r="A30" t="s">
        <v>2826</v>
      </c>
      <c r="B30" s="24">
        <v>389</v>
      </c>
      <c r="C30" s="37">
        <v>450346</v>
      </c>
      <c r="D30" t="s">
        <v>5282</v>
      </c>
      <c r="E30" t="s">
        <v>2827</v>
      </c>
      <c r="F30" t="s">
        <v>2828</v>
      </c>
      <c r="G30" t="s">
        <v>103</v>
      </c>
      <c r="H30" t="s">
        <v>2729</v>
      </c>
      <c r="I30">
        <v>77701</v>
      </c>
      <c r="J30" t="s">
        <v>104</v>
      </c>
      <c r="K30">
        <v>4092125000</v>
      </c>
      <c r="L30" t="s">
        <v>2829</v>
      </c>
      <c r="M30" t="s">
        <v>2830</v>
      </c>
      <c r="N30" t="s">
        <v>103</v>
      </c>
      <c r="O30" t="s">
        <v>2729</v>
      </c>
      <c r="P30">
        <v>77701</v>
      </c>
      <c r="Q30" t="s">
        <v>5316</v>
      </c>
      <c r="R30">
        <v>25</v>
      </c>
      <c r="S30">
        <v>249</v>
      </c>
      <c r="T30">
        <v>6</v>
      </c>
      <c r="U30">
        <v>51</v>
      </c>
      <c r="W30">
        <v>17</v>
      </c>
      <c r="AA30">
        <v>15</v>
      </c>
      <c r="AF30" t="s">
        <v>5277</v>
      </c>
    </row>
    <row r="31" spans="1:32" x14ac:dyDescent="0.2">
      <c r="A31" t="s">
        <v>2831</v>
      </c>
      <c r="B31" s="24">
        <v>389</v>
      </c>
      <c r="C31" s="37">
        <v>450346</v>
      </c>
      <c r="D31" t="s">
        <v>5282</v>
      </c>
      <c r="E31" t="s">
        <v>2827</v>
      </c>
      <c r="F31" t="s">
        <v>2832</v>
      </c>
      <c r="G31" t="s">
        <v>103</v>
      </c>
      <c r="H31" t="s">
        <v>2729</v>
      </c>
      <c r="I31">
        <v>77701</v>
      </c>
      <c r="J31" t="s">
        <v>104</v>
      </c>
      <c r="K31">
        <v>4092127000</v>
      </c>
      <c r="L31" t="s">
        <v>2829</v>
      </c>
      <c r="M31" t="s">
        <v>2828</v>
      </c>
      <c r="N31" t="s">
        <v>103</v>
      </c>
      <c r="O31" t="s">
        <v>2729</v>
      </c>
      <c r="P31">
        <v>77701</v>
      </c>
      <c r="Q31" t="s">
        <v>5317</v>
      </c>
      <c r="Y31">
        <v>110</v>
      </c>
      <c r="AE31">
        <v>10</v>
      </c>
      <c r="AF31" t="s">
        <v>5277</v>
      </c>
    </row>
    <row r="32" spans="1:32" x14ac:dyDescent="0.2">
      <c r="A32" t="s">
        <v>2833</v>
      </c>
      <c r="B32" s="24">
        <v>114</v>
      </c>
      <c r="C32" s="37">
        <v>450058</v>
      </c>
      <c r="D32" t="s">
        <v>2814</v>
      </c>
      <c r="E32" t="s">
        <v>2834</v>
      </c>
      <c r="F32" t="s">
        <v>2835</v>
      </c>
      <c r="G32" t="s">
        <v>195</v>
      </c>
      <c r="H32" t="s">
        <v>2729</v>
      </c>
      <c r="I32">
        <v>78205</v>
      </c>
      <c r="J32" t="s">
        <v>196</v>
      </c>
      <c r="K32">
        <v>2102977600</v>
      </c>
      <c r="L32" t="s">
        <v>2836</v>
      </c>
      <c r="M32" t="s">
        <v>2837</v>
      </c>
      <c r="N32" t="s">
        <v>195</v>
      </c>
      <c r="O32" t="s">
        <v>2729</v>
      </c>
      <c r="P32">
        <v>78205</v>
      </c>
      <c r="Q32" t="s">
        <v>2838</v>
      </c>
      <c r="R32">
        <v>64</v>
      </c>
      <c r="S32">
        <v>469</v>
      </c>
      <c r="W32">
        <v>25</v>
      </c>
      <c r="Y32">
        <v>25</v>
      </c>
      <c r="AA32">
        <v>24</v>
      </c>
      <c r="AF32" t="s">
        <v>5279</v>
      </c>
    </row>
    <row r="33" spans="1:32" x14ac:dyDescent="0.2">
      <c r="A33" t="s">
        <v>2839</v>
      </c>
      <c r="B33" s="24">
        <v>100116</v>
      </c>
      <c r="C33" s="37">
        <v>670078</v>
      </c>
      <c r="D33" t="s">
        <v>5284</v>
      </c>
      <c r="E33" t="s">
        <v>2840</v>
      </c>
      <c r="F33" t="s">
        <v>5318</v>
      </c>
      <c r="G33" t="s">
        <v>195</v>
      </c>
      <c r="H33" t="s">
        <v>2729</v>
      </c>
      <c r="I33">
        <v>78249</v>
      </c>
      <c r="J33" t="s">
        <v>196</v>
      </c>
      <c r="K33">
        <v>2105728885</v>
      </c>
      <c r="L33" t="s">
        <v>2841</v>
      </c>
      <c r="M33" t="s">
        <v>2842</v>
      </c>
      <c r="N33" t="s">
        <v>1328</v>
      </c>
      <c r="O33" t="s">
        <v>2729</v>
      </c>
      <c r="P33">
        <v>77381</v>
      </c>
      <c r="Q33" t="s">
        <v>2864</v>
      </c>
      <c r="S33">
        <v>8</v>
      </c>
      <c r="AF33" t="s">
        <v>5279</v>
      </c>
    </row>
    <row r="34" spans="1:32" x14ac:dyDescent="0.2">
      <c r="A34" t="s">
        <v>2844</v>
      </c>
      <c r="B34" s="24">
        <v>100116</v>
      </c>
      <c r="C34" s="37">
        <v>670078</v>
      </c>
      <c r="D34" t="s">
        <v>5284</v>
      </c>
      <c r="E34" t="s">
        <v>2845</v>
      </c>
      <c r="F34" t="s">
        <v>5319</v>
      </c>
      <c r="G34" t="s">
        <v>195</v>
      </c>
      <c r="H34" t="s">
        <v>2729</v>
      </c>
      <c r="I34">
        <v>78237</v>
      </c>
      <c r="J34" t="s">
        <v>196</v>
      </c>
      <c r="K34">
        <v>7268002040</v>
      </c>
      <c r="L34" t="s">
        <v>2841</v>
      </c>
      <c r="M34" t="s">
        <v>2846</v>
      </c>
      <c r="N34" t="s">
        <v>1328</v>
      </c>
      <c r="O34" t="s">
        <v>2729</v>
      </c>
      <c r="P34">
        <v>77381</v>
      </c>
      <c r="Q34" t="s">
        <v>2864</v>
      </c>
      <c r="S34">
        <v>8</v>
      </c>
      <c r="AF34" t="s">
        <v>5279</v>
      </c>
    </row>
    <row r="35" spans="1:32" x14ac:dyDescent="0.2">
      <c r="A35" t="s">
        <v>2847</v>
      </c>
      <c r="B35" s="24">
        <v>100116</v>
      </c>
      <c r="C35" s="37">
        <v>670078</v>
      </c>
      <c r="D35" t="s">
        <v>5284</v>
      </c>
      <c r="E35" t="s">
        <v>2848</v>
      </c>
      <c r="F35" t="s">
        <v>5320</v>
      </c>
      <c r="G35" t="s">
        <v>195</v>
      </c>
      <c r="H35" t="s">
        <v>2729</v>
      </c>
      <c r="I35">
        <v>78258</v>
      </c>
      <c r="J35" t="s">
        <v>196</v>
      </c>
      <c r="K35">
        <v>2105722911</v>
      </c>
      <c r="L35" t="s">
        <v>2841</v>
      </c>
      <c r="M35" t="s">
        <v>2842</v>
      </c>
      <c r="N35" t="s">
        <v>1328</v>
      </c>
      <c r="O35" t="s">
        <v>2729</v>
      </c>
      <c r="P35">
        <v>77381</v>
      </c>
      <c r="Q35" t="s">
        <v>2864</v>
      </c>
      <c r="S35">
        <v>8</v>
      </c>
      <c r="AF35" t="s">
        <v>5279</v>
      </c>
    </row>
    <row r="36" spans="1:32" x14ac:dyDescent="0.2">
      <c r="A36" t="s">
        <v>2849</v>
      </c>
      <c r="B36" s="24">
        <v>100116</v>
      </c>
      <c r="C36" s="37">
        <v>670078</v>
      </c>
      <c r="D36" t="s">
        <v>5284</v>
      </c>
      <c r="E36" t="s">
        <v>2850</v>
      </c>
      <c r="F36" t="s">
        <v>5321</v>
      </c>
      <c r="G36" t="s">
        <v>2851</v>
      </c>
      <c r="H36" t="s">
        <v>2729</v>
      </c>
      <c r="I36">
        <v>78154</v>
      </c>
      <c r="J36" t="s">
        <v>865</v>
      </c>
      <c r="K36">
        <v>2105718400</v>
      </c>
      <c r="L36" t="s">
        <v>2841</v>
      </c>
      <c r="M36" t="s">
        <v>2842</v>
      </c>
      <c r="N36" t="s">
        <v>1328</v>
      </c>
      <c r="O36" t="s">
        <v>2729</v>
      </c>
      <c r="P36">
        <v>77381</v>
      </c>
      <c r="Q36" t="s">
        <v>2864</v>
      </c>
      <c r="S36">
        <v>8</v>
      </c>
      <c r="AF36" t="s">
        <v>5279</v>
      </c>
    </row>
    <row r="37" spans="1:32" x14ac:dyDescent="0.2">
      <c r="A37" t="s">
        <v>2852</v>
      </c>
      <c r="B37" s="24">
        <v>100116</v>
      </c>
      <c r="C37" s="37">
        <v>670078</v>
      </c>
      <c r="D37" t="s">
        <v>5284</v>
      </c>
      <c r="E37" t="s">
        <v>2853</v>
      </c>
      <c r="F37" t="s">
        <v>5322</v>
      </c>
      <c r="G37" t="s">
        <v>195</v>
      </c>
      <c r="H37" t="s">
        <v>2729</v>
      </c>
      <c r="I37">
        <v>78232</v>
      </c>
      <c r="J37" t="s">
        <v>196</v>
      </c>
      <c r="K37">
        <v>2104024092</v>
      </c>
      <c r="L37" t="s">
        <v>2841</v>
      </c>
      <c r="M37" t="s">
        <v>2842</v>
      </c>
      <c r="N37" t="s">
        <v>1328</v>
      </c>
      <c r="O37" t="s">
        <v>2729</v>
      </c>
      <c r="P37">
        <v>77381</v>
      </c>
      <c r="Q37" t="s">
        <v>2877</v>
      </c>
      <c r="S37">
        <v>10</v>
      </c>
      <c r="AF37" t="s">
        <v>5279</v>
      </c>
    </row>
    <row r="38" spans="1:32" x14ac:dyDescent="0.2">
      <c r="A38" t="s">
        <v>2855</v>
      </c>
      <c r="B38" s="24">
        <v>100116</v>
      </c>
      <c r="C38" s="37">
        <v>670078</v>
      </c>
      <c r="D38" t="s">
        <v>5284</v>
      </c>
      <c r="E38" t="s">
        <v>2856</v>
      </c>
      <c r="F38" t="s">
        <v>5323</v>
      </c>
      <c r="G38" t="s">
        <v>195</v>
      </c>
      <c r="H38" t="s">
        <v>2729</v>
      </c>
      <c r="I38">
        <v>78251</v>
      </c>
      <c r="J38" t="s">
        <v>196</v>
      </c>
      <c r="K38">
        <v>2105720911</v>
      </c>
      <c r="L38" t="s">
        <v>2841</v>
      </c>
      <c r="M38" t="s">
        <v>2842</v>
      </c>
      <c r="N38" t="s">
        <v>1328</v>
      </c>
      <c r="O38" t="s">
        <v>2729</v>
      </c>
      <c r="P38">
        <v>77381</v>
      </c>
      <c r="Q38" t="s">
        <v>2864</v>
      </c>
      <c r="S38">
        <v>8</v>
      </c>
      <c r="AF38" t="s">
        <v>5279</v>
      </c>
    </row>
    <row r="39" spans="1:32" x14ac:dyDescent="0.2">
      <c r="A39" t="s">
        <v>2857</v>
      </c>
      <c r="B39" s="24">
        <v>100116</v>
      </c>
      <c r="C39" s="37">
        <v>670078</v>
      </c>
      <c r="D39" t="s">
        <v>5284</v>
      </c>
      <c r="E39" t="s">
        <v>2858</v>
      </c>
      <c r="F39" t="s">
        <v>5324</v>
      </c>
      <c r="G39" t="s">
        <v>195</v>
      </c>
      <c r="H39" t="s">
        <v>2729</v>
      </c>
      <c r="I39">
        <v>78224</v>
      </c>
      <c r="J39" t="s">
        <v>196</v>
      </c>
      <c r="K39">
        <v>2105722955</v>
      </c>
      <c r="L39" t="s">
        <v>2841</v>
      </c>
      <c r="M39" t="s">
        <v>2842</v>
      </c>
      <c r="N39" t="s">
        <v>1328</v>
      </c>
      <c r="O39" t="s">
        <v>2729</v>
      </c>
      <c r="P39">
        <v>77381</v>
      </c>
      <c r="Q39" t="s">
        <v>2864</v>
      </c>
      <c r="S39">
        <v>8</v>
      </c>
      <c r="AF39" t="s">
        <v>5279</v>
      </c>
    </row>
    <row r="40" spans="1:32" x14ac:dyDescent="0.2">
      <c r="A40" t="s">
        <v>2859</v>
      </c>
      <c r="B40" s="24">
        <v>100258</v>
      </c>
      <c r="C40" s="37">
        <v>670107</v>
      </c>
      <c r="D40" t="s">
        <v>5325</v>
      </c>
      <c r="E40" t="s">
        <v>2861</v>
      </c>
      <c r="F40" t="s">
        <v>2862</v>
      </c>
      <c r="G40" t="s">
        <v>1361</v>
      </c>
      <c r="H40" t="s">
        <v>2729</v>
      </c>
      <c r="I40">
        <v>76063</v>
      </c>
      <c r="J40" t="s">
        <v>31</v>
      </c>
      <c r="K40">
        <v>2142946300</v>
      </c>
      <c r="L40" t="s">
        <v>2863</v>
      </c>
      <c r="M40" t="s">
        <v>2842</v>
      </c>
      <c r="N40" t="s">
        <v>1328</v>
      </c>
      <c r="O40" t="s">
        <v>2729</v>
      </c>
      <c r="P40">
        <v>77381</v>
      </c>
      <c r="Q40" t="s">
        <v>2843</v>
      </c>
      <c r="S40">
        <v>8</v>
      </c>
      <c r="AF40" t="s">
        <v>5279</v>
      </c>
    </row>
    <row r="41" spans="1:32" x14ac:dyDescent="0.2">
      <c r="A41" t="s">
        <v>2865</v>
      </c>
      <c r="B41" s="24">
        <v>363</v>
      </c>
      <c r="C41" s="37">
        <v>450137</v>
      </c>
      <c r="D41" t="s">
        <v>5308</v>
      </c>
      <c r="E41" t="s">
        <v>2748</v>
      </c>
      <c r="F41" t="s">
        <v>114</v>
      </c>
      <c r="G41" t="s">
        <v>115</v>
      </c>
      <c r="H41" t="s">
        <v>2729</v>
      </c>
      <c r="I41">
        <v>76104</v>
      </c>
      <c r="J41" t="s">
        <v>31</v>
      </c>
      <c r="K41">
        <v>8179262544</v>
      </c>
      <c r="L41" t="s">
        <v>2866</v>
      </c>
      <c r="M41" t="s">
        <v>2867</v>
      </c>
      <c r="N41" t="s">
        <v>115</v>
      </c>
      <c r="O41" t="s">
        <v>2729</v>
      </c>
      <c r="P41">
        <v>76104</v>
      </c>
      <c r="Q41" t="s">
        <v>5326</v>
      </c>
      <c r="R41">
        <v>39</v>
      </c>
      <c r="S41">
        <v>321</v>
      </c>
      <c r="T41">
        <v>26</v>
      </c>
      <c r="U41">
        <v>64</v>
      </c>
      <c r="V41">
        <v>28</v>
      </c>
      <c r="AB41">
        <v>37</v>
      </c>
      <c r="AF41" t="s">
        <v>5277</v>
      </c>
    </row>
    <row r="42" spans="1:32" x14ac:dyDescent="0.2">
      <c r="A42" t="s">
        <v>2868</v>
      </c>
      <c r="B42" s="24">
        <v>8503</v>
      </c>
      <c r="C42" s="37">
        <v>452105</v>
      </c>
      <c r="D42" t="s">
        <v>2869</v>
      </c>
      <c r="E42" t="s">
        <v>2870</v>
      </c>
      <c r="F42" t="s">
        <v>1805</v>
      </c>
      <c r="G42" t="s">
        <v>761</v>
      </c>
      <c r="H42" t="s">
        <v>2729</v>
      </c>
      <c r="I42">
        <v>76502</v>
      </c>
      <c r="J42" t="s">
        <v>762</v>
      </c>
      <c r="K42">
        <v>2542150900</v>
      </c>
      <c r="L42" t="s">
        <v>4048</v>
      </c>
      <c r="M42" t="s">
        <v>2871</v>
      </c>
      <c r="N42" t="s">
        <v>761</v>
      </c>
      <c r="O42" t="s">
        <v>2729</v>
      </c>
      <c r="P42">
        <v>76502</v>
      </c>
      <c r="Q42" t="s">
        <v>5327</v>
      </c>
      <c r="R42">
        <v>10</v>
      </c>
      <c r="S42">
        <v>15</v>
      </c>
      <c r="Z42">
        <v>23</v>
      </c>
      <c r="AF42" t="s">
        <v>5277</v>
      </c>
    </row>
    <row r="43" spans="1:32" x14ac:dyDescent="0.2">
      <c r="A43" t="s">
        <v>2872</v>
      </c>
      <c r="B43" s="24">
        <v>8732</v>
      </c>
      <c r="C43" s="37">
        <v>670062</v>
      </c>
      <c r="D43" t="s">
        <v>5328</v>
      </c>
      <c r="E43" t="s">
        <v>2873</v>
      </c>
      <c r="F43" t="s">
        <v>586</v>
      </c>
      <c r="G43" t="s">
        <v>587</v>
      </c>
      <c r="H43" t="s">
        <v>2729</v>
      </c>
      <c r="I43">
        <v>76227</v>
      </c>
      <c r="J43" t="s">
        <v>425</v>
      </c>
      <c r="K43">
        <v>9723472525</v>
      </c>
      <c r="L43" t="s">
        <v>2863</v>
      </c>
      <c r="M43" t="s">
        <v>2842</v>
      </c>
      <c r="N43" t="s">
        <v>1328</v>
      </c>
      <c r="O43" t="s">
        <v>2729</v>
      </c>
      <c r="P43">
        <v>77381</v>
      </c>
      <c r="Q43" t="s">
        <v>2854</v>
      </c>
      <c r="S43">
        <v>6</v>
      </c>
      <c r="AD43">
        <v>2</v>
      </c>
      <c r="AF43" t="s">
        <v>5279</v>
      </c>
    </row>
    <row r="44" spans="1:32" x14ac:dyDescent="0.2">
      <c r="A44" t="s">
        <v>2874</v>
      </c>
      <c r="B44" s="24">
        <v>100258</v>
      </c>
      <c r="C44" s="37">
        <v>670107</v>
      </c>
      <c r="D44" t="s">
        <v>5325</v>
      </c>
      <c r="E44" t="s">
        <v>2875</v>
      </c>
      <c r="F44" t="s">
        <v>2876</v>
      </c>
      <c r="G44" t="s">
        <v>241</v>
      </c>
      <c r="H44" t="s">
        <v>2729</v>
      </c>
      <c r="I44">
        <v>76028</v>
      </c>
      <c r="J44" t="s">
        <v>31</v>
      </c>
      <c r="K44">
        <v>2142946250</v>
      </c>
      <c r="L44" t="s">
        <v>2863</v>
      </c>
      <c r="M44" t="s">
        <v>2842</v>
      </c>
      <c r="N44" t="s">
        <v>1328</v>
      </c>
      <c r="O44" t="s">
        <v>2729</v>
      </c>
      <c r="P44">
        <v>77381</v>
      </c>
      <c r="Q44" t="s">
        <v>2854</v>
      </c>
      <c r="S44">
        <v>8</v>
      </c>
      <c r="AF44" t="s">
        <v>5279</v>
      </c>
    </row>
    <row r="45" spans="1:32" x14ac:dyDescent="0.2">
      <c r="A45" t="s">
        <v>2878</v>
      </c>
      <c r="B45" s="24">
        <v>8732</v>
      </c>
      <c r="C45" s="37">
        <v>670062</v>
      </c>
      <c r="D45" t="s">
        <v>5328</v>
      </c>
      <c r="E45" t="s">
        <v>2879</v>
      </c>
      <c r="F45" t="s">
        <v>2880</v>
      </c>
      <c r="G45" t="s">
        <v>2881</v>
      </c>
      <c r="H45" t="s">
        <v>2729</v>
      </c>
      <c r="I45">
        <v>76034</v>
      </c>
      <c r="J45" t="s">
        <v>31</v>
      </c>
      <c r="K45">
        <v>2142946350</v>
      </c>
      <c r="L45" t="s">
        <v>2863</v>
      </c>
      <c r="M45" t="s">
        <v>2842</v>
      </c>
      <c r="N45" t="s">
        <v>1328</v>
      </c>
      <c r="O45" t="s">
        <v>2729</v>
      </c>
      <c r="P45">
        <v>77381</v>
      </c>
      <c r="Q45" t="s">
        <v>2843</v>
      </c>
      <c r="S45">
        <v>8</v>
      </c>
      <c r="AF45" t="s">
        <v>5279</v>
      </c>
    </row>
    <row r="46" spans="1:32" x14ac:dyDescent="0.2">
      <c r="A46" t="s">
        <v>2882</v>
      </c>
      <c r="B46" s="24">
        <v>100258</v>
      </c>
      <c r="C46" s="37">
        <v>670107</v>
      </c>
      <c r="D46" t="s">
        <v>5325</v>
      </c>
      <c r="E46" t="s">
        <v>2883</v>
      </c>
      <c r="F46" t="s">
        <v>2884</v>
      </c>
      <c r="G46" t="s">
        <v>2885</v>
      </c>
      <c r="H46" t="s">
        <v>2729</v>
      </c>
      <c r="I46">
        <v>75052</v>
      </c>
      <c r="J46" t="s">
        <v>31</v>
      </c>
      <c r="K46">
        <v>9728540009</v>
      </c>
      <c r="L46" t="s">
        <v>2863</v>
      </c>
      <c r="M46" t="s">
        <v>2884</v>
      </c>
      <c r="N46" t="s">
        <v>2885</v>
      </c>
      <c r="O46" t="s">
        <v>2729</v>
      </c>
      <c r="P46">
        <v>75052</v>
      </c>
      <c r="Q46" t="s">
        <v>2843</v>
      </c>
      <c r="S46">
        <v>8</v>
      </c>
      <c r="AF46" t="s">
        <v>5279</v>
      </c>
    </row>
    <row r="47" spans="1:32" x14ac:dyDescent="0.2">
      <c r="A47" t="s">
        <v>2886</v>
      </c>
      <c r="B47" s="24">
        <v>8732</v>
      </c>
      <c r="C47" s="37">
        <v>670062</v>
      </c>
      <c r="D47" t="s">
        <v>5328</v>
      </c>
      <c r="E47" t="s">
        <v>2887</v>
      </c>
      <c r="F47" t="s">
        <v>2888</v>
      </c>
      <c r="G47" t="s">
        <v>751</v>
      </c>
      <c r="H47" t="s">
        <v>2729</v>
      </c>
      <c r="I47">
        <v>76248</v>
      </c>
      <c r="J47" t="s">
        <v>31</v>
      </c>
      <c r="K47">
        <v>2142946100</v>
      </c>
      <c r="L47" t="s">
        <v>2863</v>
      </c>
      <c r="M47" t="s">
        <v>2842</v>
      </c>
      <c r="N47" t="s">
        <v>1328</v>
      </c>
      <c r="O47" t="s">
        <v>2729</v>
      </c>
      <c r="P47">
        <v>77381</v>
      </c>
      <c r="Q47" t="s">
        <v>2843</v>
      </c>
      <c r="S47">
        <v>8</v>
      </c>
      <c r="AF47" t="s">
        <v>5279</v>
      </c>
    </row>
    <row r="48" spans="1:32" x14ac:dyDescent="0.2">
      <c r="A48" t="s">
        <v>2889</v>
      </c>
      <c r="B48" s="24">
        <v>8732</v>
      </c>
      <c r="C48" s="37">
        <v>670062</v>
      </c>
      <c r="D48" t="s">
        <v>5328</v>
      </c>
      <c r="E48" t="s">
        <v>2890</v>
      </c>
      <c r="F48" t="s">
        <v>2891</v>
      </c>
      <c r="G48" t="s">
        <v>2892</v>
      </c>
      <c r="H48" t="s">
        <v>2729</v>
      </c>
      <c r="I48">
        <v>75094</v>
      </c>
      <c r="J48" t="s">
        <v>132</v>
      </c>
      <c r="K48">
        <v>2142946150</v>
      </c>
      <c r="L48" t="s">
        <v>2863</v>
      </c>
      <c r="M48" t="s">
        <v>2842</v>
      </c>
      <c r="N48" t="s">
        <v>1328</v>
      </c>
      <c r="O48" t="s">
        <v>2729</v>
      </c>
      <c r="P48">
        <v>77381</v>
      </c>
      <c r="Q48" t="s">
        <v>2843</v>
      </c>
      <c r="S48">
        <v>8</v>
      </c>
      <c r="AF48" t="s">
        <v>5279</v>
      </c>
    </row>
    <row r="49" spans="1:32" x14ac:dyDescent="0.2">
      <c r="A49" t="s">
        <v>2893</v>
      </c>
      <c r="B49" s="24">
        <v>8732</v>
      </c>
      <c r="C49" s="37">
        <v>670062</v>
      </c>
      <c r="D49" t="s">
        <v>5328</v>
      </c>
      <c r="E49" t="s">
        <v>2894</v>
      </c>
      <c r="F49" t="s">
        <v>2895</v>
      </c>
      <c r="G49" t="s">
        <v>1778</v>
      </c>
      <c r="H49" t="s">
        <v>2729</v>
      </c>
      <c r="I49">
        <v>75087</v>
      </c>
      <c r="J49" t="s">
        <v>1778</v>
      </c>
      <c r="K49">
        <v>2142946200</v>
      </c>
      <c r="L49" t="s">
        <v>2863</v>
      </c>
      <c r="M49" t="s">
        <v>2846</v>
      </c>
      <c r="N49" t="s">
        <v>1328</v>
      </c>
      <c r="O49" t="s">
        <v>2729</v>
      </c>
      <c r="P49">
        <v>77381</v>
      </c>
      <c r="Q49" t="s">
        <v>2843</v>
      </c>
      <c r="S49">
        <v>8</v>
      </c>
      <c r="AF49" t="s">
        <v>5279</v>
      </c>
    </row>
    <row r="50" spans="1:32" x14ac:dyDescent="0.2">
      <c r="A50" t="s">
        <v>2896</v>
      </c>
      <c r="B50" s="24">
        <v>8526</v>
      </c>
      <c r="C50" s="37">
        <v>670034</v>
      </c>
      <c r="D50" t="s">
        <v>2897</v>
      </c>
      <c r="E50" t="s">
        <v>2898</v>
      </c>
      <c r="F50" t="s">
        <v>2899</v>
      </c>
      <c r="G50" t="s">
        <v>268</v>
      </c>
      <c r="H50" t="s">
        <v>2729</v>
      </c>
      <c r="I50">
        <v>78613</v>
      </c>
      <c r="J50" t="s">
        <v>269</v>
      </c>
      <c r="K50">
        <v>5126844000</v>
      </c>
      <c r="L50" t="s">
        <v>2900</v>
      </c>
      <c r="M50" t="s">
        <v>2901</v>
      </c>
      <c r="N50" t="s">
        <v>268</v>
      </c>
      <c r="O50" t="s">
        <v>2729</v>
      </c>
      <c r="P50">
        <v>78613</v>
      </c>
      <c r="Q50" t="s">
        <v>2902</v>
      </c>
      <c r="S50">
        <v>8</v>
      </c>
      <c r="AF50" t="s">
        <v>5277</v>
      </c>
    </row>
    <row r="51" spans="1:32" x14ac:dyDescent="0.2">
      <c r="A51" t="s">
        <v>2903</v>
      </c>
      <c r="B51" s="24">
        <v>7844</v>
      </c>
      <c r="C51" s="37">
        <v>450851</v>
      </c>
      <c r="D51" t="s">
        <v>2869</v>
      </c>
      <c r="E51" t="s">
        <v>2904</v>
      </c>
      <c r="F51" t="s">
        <v>2905</v>
      </c>
      <c r="G51" t="s">
        <v>126</v>
      </c>
      <c r="H51" t="s">
        <v>2729</v>
      </c>
      <c r="I51">
        <v>75226</v>
      </c>
      <c r="J51" t="s">
        <v>126</v>
      </c>
      <c r="K51">
        <v>2148200600</v>
      </c>
      <c r="L51" t="s">
        <v>2906</v>
      </c>
      <c r="M51" t="s">
        <v>2907</v>
      </c>
      <c r="N51" t="s">
        <v>126</v>
      </c>
      <c r="O51" t="s">
        <v>2729</v>
      </c>
      <c r="P51">
        <v>75226</v>
      </c>
      <c r="Q51" t="s">
        <v>5329</v>
      </c>
      <c r="S51">
        <v>33</v>
      </c>
      <c r="AD51">
        <v>20</v>
      </c>
      <c r="AF51" t="s">
        <v>5279</v>
      </c>
    </row>
    <row r="52" spans="1:32" x14ac:dyDescent="0.2">
      <c r="A52" t="s">
        <v>2908</v>
      </c>
      <c r="B52" s="24">
        <v>7844</v>
      </c>
      <c r="C52" s="37">
        <v>450851</v>
      </c>
      <c r="D52" t="s">
        <v>2869</v>
      </c>
      <c r="E52" t="s">
        <v>2909</v>
      </c>
      <c r="F52" t="s">
        <v>2910</v>
      </c>
      <c r="G52" t="s">
        <v>171</v>
      </c>
      <c r="H52" t="s">
        <v>2729</v>
      </c>
      <c r="I52">
        <v>75165</v>
      </c>
      <c r="J52" t="s">
        <v>172</v>
      </c>
      <c r="K52">
        <v>4698438500</v>
      </c>
      <c r="L52" t="s">
        <v>2906</v>
      </c>
      <c r="M52" t="s">
        <v>2910</v>
      </c>
      <c r="N52" t="s">
        <v>171</v>
      </c>
      <c r="O52" t="s">
        <v>2729</v>
      </c>
      <c r="P52">
        <v>75165</v>
      </c>
      <c r="Q52" t="s">
        <v>5330</v>
      </c>
      <c r="S52">
        <v>4</v>
      </c>
      <c r="AF52" t="s">
        <v>5279</v>
      </c>
    </row>
    <row r="53" spans="1:32" x14ac:dyDescent="0.2">
      <c r="A53" t="s">
        <v>2911</v>
      </c>
      <c r="B53" s="24">
        <v>100092</v>
      </c>
      <c r="C53" s="37">
        <v>453036</v>
      </c>
      <c r="D53" t="s">
        <v>2770</v>
      </c>
      <c r="E53" t="s">
        <v>2912</v>
      </c>
      <c r="F53" t="s">
        <v>2913</v>
      </c>
      <c r="G53" t="s">
        <v>126</v>
      </c>
      <c r="H53" t="s">
        <v>2729</v>
      </c>
      <c r="I53">
        <v>75246</v>
      </c>
      <c r="J53" t="s">
        <v>126</v>
      </c>
      <c r="K53">
        <v>2148209300</v>
      </c>
      <c r="L53" t="s">
        <v>2914</v>
      </c>
      <c r="M53" t="s">
        <v>2915</v>
      </c>
      <c r="N53" t="s">
        <v>2916</v>
      </c>
      <c r="O53" t="s">
        <v>2917</v>
      </c>
      <c r="P53">
        <v>17055</v>
      </c>
      <c r="Q53" t="s">
        <v>2918</v>
      </c>
      <c r="AA53">
        <v>92</v>
      </c>
      <c r="AF53" t="s">
        <v>5279</v>
      </c>
    </row>
    <row r="54" spans="1:32" x14ac:dyDescent="0.2">
      <c r="A54" t="s">
        <v>2919</v>
      </c>
      <c r="B54" s="24">
        <v>8738</v>
      </c>
      <c r="C54" s="37">
        <v>673035</v>
      </c>
      <c r="D54" t="s">
        <v>2814</v>
      </c>
      <c r="E54" t="s">
        <v>2920</v>
      </c>
      <c r="F54" t="s">
        <v>2921</v>
      </c>
      <c r="G54" t="s">
        <v>115</v>
      </c>
      <c r="H54" t="s">
        <v>2729</v>
      </c>
      <c r="I54">
        <v>76132</v>
      </c>
      <c r="J54" t="s">
        <v>31</v>
      </c>
      <c r="K54">
        <v>8174339600</v>
      </c>
      <c r="L54" t="s">
        <v>2922</v>
      </c>
      <c r="M54" t="s">
        <v>2915</v>
      </c>
      <c r="N54" t="s">
        <v>2916</v>
      </c>
      <c r="O54" t="s">
        <v>2917</v>
      </c>
      <c r="P54">
        <v>17055</v>
      </c>
      <c r="Q54" t="s">
        <v>2928</v>
      </c>
      <c r="AA54">
        <v>42</v>
      </c>
      <c r="AF54" t="s">
        <v>5279</v>
      </c>
    </row>
    <row r="55" spans="1:32" x14ac:dyDescent="0.2">
      <c r="A55" t="s">
        <v>2923</v>
      </c>
      <c r="B55" s="24">
        <v>100093</v>
      </c>
      <c r="C55" s="37">
        <v>673046</v>
      </c>
      <c r="D55" t="s">
        <v>2770</v>
      </c>
      <c r="E55" t="s">
        <v>2924</v>
      </c>
      <c r="F55" t="s">
        <v>2925</v>
      </c>
      <c r="G55" t="s">
        <v>131</v>
      </c>
      <c r="H55" t="s">
        <v>2729</v>
      </c>
      <c r="I55">
        <v>75034</v>
      </c>
      <c r="J55" t="s">
        <v>132</v>
      </c>
      <c r="K55">
        <v>4698885100</v>
      </c>
      <c r="L55" t="s">
        <v>2926</v>
      </c>
      <c r="M55" t="s">
        <v>2927</v>
      </c>
      <c r="N55" t="s">
        <v>2916</v>
      </c>
      <c r="O55" t="s">
        <v>2917</v>
      </c>
      <c r="P55">
        <v>17055</v>
      </c>
      <c r="Q55" t="s">
        <v>2928</v>
      </c>
      <c r="AA55">
        <v>44</v>
      </c>
      <c r="AF55" t="s">
        <v>5279</v>
      </c>
    </row>
    <row r="56" spans="1:32" x14ac:dyDescent="0.2">
      <c r="A56" t="s">
        <v>2929</v>
      </c>
      <c r="B56" s="24">
        <v>100438</v>
      </c>
      <c r="C56" s="37">
        <v>673058</v>
      </c>
      <c r="D56" t="s">
        <v>5309</v>
      </c>
      <c r="E56" t="s">
        <v>2930</v>
      </c>
      <c r="F56" t="s">
        <v>2931</v>
      </c>
      <c r="G56" t="s">
        <v>211</v>
      </c>
      <c r="H56" t="s">
        <v>2729</v>
      </c>
      <c r="I56">
        <v>78734</v>
      </c>
      <c r="J56" t="s">
        <v>71</v>
      </c>
      <c r="K56">
        <v>5122634500</v>
      </c>
      <c r="L56" t="s">
        <v>5331</v>
      </c>
      <c r="M56" t="s">
        <v>2927</v>
      </c>
      <c r="N56" t="s">
        <v>2916</v>
      </c>
      <c r="O56" t="s">
        <v>2917</v>
      </c>
      <c r="P56">
        <v>17055</v>
      </c>
      <c r="Q56" t="s">
        <v>2918</v>
      </c>
      <c r="AA56">
        <v>36</v>
      </c>
      <c r="AF56" t="s">
        <v>5279</v>
      </c>
    </row>
    <row r="57" spans="1:32" x14ac:dyDescent="0.2">
      <c r="A57" t="s">
        <v>2932</v>
      </c>
      <c r="B57" s="24">
        <v>537</v>
      </c>
      <c r="C57" s="37">
        <v>450054</v>
      </c>
      <c r="D57" t="s">
        <v>5308</v>
      </c>
      <c r="E57" t="s">
        <v>2933</v>
      </c>
      <c r="F57" t="s">
        <v>2934</v>
      </c>
      <c r="G57" t="s">
        <v>761</v>
      </c>
      <c r="H57" t="s">
        <v>2729</v>
      </c>
      <c r="I57">
        <v>76502</v>
      </c>
      <c r="J57" t="s">
        <v>762</v>
      </c>
      <c r="K57">
        <v>2547718600</v>
      </c>
      <c r="L57" t="s">
        <v>4048</v>
      </c>
      <c r="M57" t="s">
        <v>2935</v>
      </c>
      <c r="N57" t="s">
        <v>761</v>
      </c>
      <c r="O57" t="s">
        <v>2729</v>
      </c>
      <c r="P57">
        <v>76502</v>
      </c>
      <c r="Q57" t="s">
        <v>3446</v>
      </c>
      <c r="R57">
        <v>16</v>
      </c>
      <c r="W57">
        <v>48</v>
      </c>
      <c r="AF57" t="s">
        <v>5277</v>
      </c>
    </row>
    <row r="58" spans="1:32" x14ac:dyDescent="0.2">
      <c r="A58" t="s">
        <v>2936</v>
      </c>
      <c r="B58" s="24">
        <v>100506</v>
      </c>
      <c r="C58" s="37">
        <v>670136</v>
      </c>
      <c r="D58" t="s">
        <v>5282</v>
      </c>
      <c r="E58" t="s">
        <v>2937</v>
      </c>
      <c r="F58" t="s">
        <v>176</v>
      </c>
      <c r="G58" t="s">
        <v>70</v>
      </c>
      <c r="H58" t="s">
        <v>2729</v>
      </c>
      <c r="I58">
        <v>78735</v>
      </c>
      <c r="J58" t="s">
        <v>71</v>
      </c>
      <c r="K58">
        <v>5126542100</v>
      </c>
      <c r="L58" t="s">
        <v>2900</v>
      </c>
      <c r="M58" t="s">
        <v>2938</v>
      </c>
      <c r="N58" t="s">
        <v>70</v>
      </c>
      <c r="O58" t="s">
        <v>2729</v>
      </c>
      <c r="P58">
        <v>78735</v>
      </c>
      <c r="Q58" t="s">
        <v>2803</v>
      </c>
      <c r="R58">
        <v>25</v>
      </c>
      <c r="AF58" t="s">
        <v>5277</v>
      </c>
    </row>
    <row r="59" spans="1:32" x14ac:dyDescent="0.2">
      <c r="A59" t="s">
        <v>2940</v>
      </c>
      <c r="B59" s="24">
        <v>100098</v>
      </c>
      <c r="C59" s="37">
        <v>451397</v>
      </c>
      <c r="D59" t="s">
        <v>5309</v>
      </c>
      <c r="E59" t="s">
        <v>2775</v>
      </c>
      <c r="F59" t="s">
        <v>2941</v>
      </c>
      <c r="G59" t="s">
        <v>2942</v>
      </c>
      <c r="H59" t="s">
        <v>2729</v>
      </c>
      <c r="I59">
        <v>77833</v>
      </c>
      <c r="J59" t="s">
        <v>2943</v>
      </c>
      <c r="K59">
        <v>9793375000</v>
      </c>
      <c r="L59" t="s">
        <v>2944</v>
      </c>
      <c r="M59" t="s">
        <v>2945</v>
      </c>
      <c r="N59" t="s">
        <v>2942</v>
      </c>
      <c r="O59" t="s">
        <v>2729</v>
      </c>
      <c r="P59">
        <v>77833</v>
      </c>
      <c r="Q59" t="s">
        <v>5332</v>
      </c>
      <c r="S59">
        <v>19</v>
      </c>
      <c r="U59">
        <v>6</v>
      </c>
      <c r="AF59" t="s">
        <v>5277</v>
      </c>
    </row>
    <row r="60" spans="1:32" x14ac:dyDescent="0.2">
      <c r="A60" t="s">
        <v>2947</v>
      </c>
      <c r="B60" s="24">
        <v>100476</v>
      </c>
      <c r="C60" s="37">
        <v>670131</v>
      </c>
      <c r="D60" t="s">
        <v>2785</v>
      </c>
      <c r="E60" t="s">
        <v>2948</v>
      </c>
      <c r="F60" t="s">
        <v>145</v>
      </c>
      <c r="G60" t="s">
        <v>146</v>
      </c>
      <c r="H60" t="s">
        <v>2729</v>
      </c>
      <c r="I60">
        <v>78610</v>
      </c>
      <c r="J60" t="s">
        <v>60</v>
      </c>
      <c r="K60">
        <v>7379996200</v>
      </c>
      <c r="L60" t="s">
        <v>2900</v>
      </c>
      <c r="M60" t="s">
        <v>2949</v>
      </c>
      <c r="N60" t="s">
        <v>146</v>
      </c>
      <c r="O60" t="s">
        <v>2729</v>
      </c>
      <c r="P60">
        <v>78610</v>
      </c>
      <c r="Q60" t="s">
        <v>2939</v>
      </c>
      <c r="R60">
        <v>15</v>
      </c>
      <c r="AF60" t="s">
        <v>5277</v>
      </c>
    </row>
    <row r="61" spans="1:32" x14ac:dyDescent="0.2">
      <c r="A61" t="s">
        <v>140</v>
      </c>
      <c r="B61" s="24">
        <v>100421</v>
      </c>
      <c r="C61" s="37">
        <v>450885</v>
      </c>
      <c r="D61" t="s">
        <v>5312</v>
      </c>
      <c r="E61" t="s">
        <v>2951</v>
      </c>
      <c r="F61" t="s">
        <v>141</v>
      </c>
      <c r="G61" t="s">
        <v>131</v>
      </c>
      <c r="H61" t="s">
        <v>2729</v>
      </c>
      <c r="I61">
        <v>75035</v>
      </c>
      <c r="J61" t="s">
        <v>132</v>
      </c>
      <c r="K61">
        <v>4697648000</v>
      </c>
      <c r="L61" t="s">
        <v>2952</v>
      </c>
      <c r="M61" t="s">
        <v>2953</v>
      </c>
      <c r="N61" t="s">
        <v>131</v>
      </c>
      <c r="O61" t="s">
        <v>2729</v>
      </c>
      <c r="P61">
        <v>75035</v>
      </c>
      <c r="Q61" t="s">
        <v>5326</v>
      </c>
      <c r="R61">
        <v>12</v>
      </c>
      <c r="S61">
        <v>72</v>
      </c>
      <c r="T61">
        <v>14</v>
      </c>
      <c r="U61">
        <v>10</v>
      </c>
      <c r="V61">
        <v>10</v>
      </c>
      <c r="AF61" t="s">
        <v>5277</v>
      </c>
    </row>
    <row r="62" spans="1:32" x14ac:dyDescent="0.2">
      <c r="A62" t="s">
        <v>2954</v>
      </c>
      <c r="B62" s="24">
        <v>100206</v>
      </c>
      <c r="C62" s="37">
        <v>670088</v>
      </c>
      <c r="D62" t="s">
        <v>2897</v>
      </c>
      <c r="E62" t="s">
        <v>2955</v>
      </c>
      <c r="F62" t="s">
        <v>1819</v>
      </c>
      <c r="G62" t="s">
        <v>1820</v>
      </c>
      <c r="H62" t="s">
        <v>2729</v>
      </c>
      <c r="I62">
        <v>77845</v>
      </c>
      <c r="J62" t="s">
        <v>223</v>
      </c>
      <c r="K62">
        <v>9792070100</v>
      </c>
      <c r="L62" t="s">
        <v>2944</v>
      </c>
      <c r="M62" t="s">
        <v>2956</v>
      </c>
      <c r="N62" t="s">
        <v>1820</v>
      </c>
      <c r="O62" t="s">
        <v>2729</v>
      </c>
      <c r="P62">
        <v>77845</v>
      </c>
      <c r="Q62" t="s">
        <v>2749</v>
      </c>
      <c r="R62">
        <v>16</v>
      </c>
      <c r="S62">
        <v>77</v>
      </c>
      <c r="T62">
        <v>16</v>
      </c>
      <c r="U62">
        <v>17</v>
      </c>
      <c r="AC62">
        <v>16</v>
      </c>
      <c r="AF62" t="s">
        <v>5277</v>
      </c>
    </row>
    <row r="63" spans="1:32" x14ac:dyDescent="0.2">
      <c r="A63" t="s">
        <v>2957</v>
      </c>
      <c r="B63" s="24">
        <v>7874</v>
      </c>
      <c r="C63" s="37">
        <v>450853</v>
      </c>
      <c r="D63" t="s">
        <v>2785</v>
      </c>
      <c r="E63" t="s">
        <v>2958</v>
      </c>
      <c r="F63" t="s">
        <v>2959</v>
      </c>
      <c r="G63" t="s">
        <v>131</v>
      </c>
      <c r="H63" t="s">
        <v>2729</v>
      </c>
      <c r="I63">
        <v>75034</v>
      </c>
      <c r="J63" t="s">
        <v>132</v>
      </c>
      <c r="K63">
        <v>2144075000</v>
      </c>
      <c r="L63" t="s">
        <v>2960</v>
      </c>
      <c r="M63" t="s">
        <v>2959</v>
      </c>
      <c r="N63" t="s">
        <v>131</v>
      </c>
      <c r="O63" t="s">
        <v>2729</v>
      </c>
      <c r="P63">
        <v>75034</v>
      </c>
      <c r="Q63" t="s">
        <v>4699</v>
      </c>
      <c r="S63">
        <v>45</v>
      </c>
      <c r="T63">
        <v>8</v>
      </c>
      <c r="U63">
        <v>15</v>
      </c>
      <c r="AF63" t="s">
        <v>5279</v>
      </c>
    </row>
    <row r="64" spans="1:32" x14ac:dyDescent="0.2">
      <c r="A64" t="s">
        <v>2962</v>
      </c>
      <c r="B64" s="24">
        <v>513</v>
      </c>
      <c r="C64" s="37">
        <v>450563</v>
      </c>
      <c r="D64" t="s">
        <v>5287</v>
      </c>
      <c r="E64" t="s">
        <v>2963</v>
      </c>
      <c r="F64" t="s">
        <v>155</v>
      </c>
      <c r="G64" t="s">
        <v>156</v>
      </c>
      <c r="H64" t="s">
        <v>2729</v>
      </c>
      <c r="I64">
        <v>76051</v>
      </c>
      <c r="J64" t="s">
        <v>31</v>
      </c>
      <c r="K64">
        <v>8174811588</v>
      </c>
      <c r="L64" t="s">
        <v>2964</v>
      </c>
      <c r="M64" t="s">
        <v>2965</v>
      </c>
      <c r="N64" t="s">
        <v>156</v>
      </c>
      <c r="O64" t="s">
        <v>2729</v>
      </c>
      <c r="P64">
        <v>76051</v>
      </c>
      <c r="Q64" t="s">
        <v>4062</v>
      </c>
      <c r="R64">
        <v>20</v>
      </c>
      <c r="S64">
        <v>173</v>
      </c>
      <c r="T64">
        <v>21</v>
      </c>
      <c r="U64">
        <v>38</v>
      </c>
      <c r="X64">
        <v>13</v>
      </c>
      <c r="AB64">
        <v>1</v>
      </c>
      <c r="AD64">
        <v>36</v>
      </c>
      <c r="AF64" t="s">
        <v>5277</v>
      </c>
    </row>
    <row r="65" spans="1:32" x14ac:dyDescent="0.2">
      <c r="A65" t="s">
        <v>2966</v>
      </c>
      <c r="B65" s="24">
        <v>506</v>
      </c>
      <c r="C65" s="37">
        <v>450101</v>
      </c>
      <c r="D65" t="s">
        <v>2967</v>
      </c>
      <c r="E65" t="s">
        <v>2968</v>
      </c>
      <c r="F65" t="s">
        <v>2969</v>
      </c>
      <c r="G65" t="s">
        <v>48</v>
      </c>
      <c r="H65" t="s">
        <v>2729</v>
      </c>
      <c r="I65">
        <v>76712</v>
      </c>
      <c r="J65" t="s">
        <v>49</v>
      </c>
      <c r="K65">
        <v>2542029414</v>
      </c>
      <c r="L65" t="s">
        <v>5333</v>
      </c>
      <c r="M65" t="s">
        <v>2970</v>
      </c>
      <c r="N65" t="s">
        <v>48</v>
      </c>
      <c r="O65" t="s">
        <v>2729</v>
      </c>
      <c r="P65">
        <v>76712</v>
      </c>
      <c r="Q65" t="s">
        <v>2971</v>
      </c>
      <c r="R65">
        <v>24</v>
      </c>
      <c r="S65">
        <v>96</v>
      </c>
      <c r="T65">
        <v>28</v>
      </c>
      <c r="U65">
        <v>31</v>
      </c>
      <c r="V65">
        <v>1</v>
      </c>
      <c r="W65">
        <v>6</v>
      </c>
      <c r="AA65">
        <v>24</v>
      </c>
      <c r="AB65">
        <v>2</v>
      </c>
      <c r="AC65">
        <v>48</v>
      </c>
      <c r="AF65" t="s">
        <v>5277</v>
      </c>
    </row>
    <row r="66" spans="1:32" x14ac:dyDescent="0.2">
      <c r="A66" t="s">
        <v>2972</v>
      </c>
      <c r="B66" s="24">
        <v>300</v>
      </c>
      <c r="C66" s="37">
        <v>450079</v>
      </c>
      <c r="D66" t="s">
        <v>2897</v>
      </c>
      <c r="E66" t="s">
        <v>2973</v>
      </c>
      <c r="F66" t="s">
        <v>160</v>
      </c>
      <c r="G66" t="s">
        <v>161</v>
      </c>
      <c r="H66" t="s">
        <v>2729</v>
      </c>
      <c r="I66">
        <v>75061</v>
      </c>
      <c r="J66" t="s">
        <v>126</v>
      </c>
      <c r="K66">
        <v>9725795409</v>
      </c>
      <c r="L66" t="s">
        <v>2974</v>
      </c>
      <c r="M66" t="s">
        <v>2975</v>
      </c>
      <c r="N66" t="s">
        <v>161</v>
      </c>
      <c r="O66" t="s">
        <v>2729</v>
      </c>
      <c r="P66">
        <v>75061</v>
      </c>
      <c r="Q66" t="s">
        <v>5334</v>
      </c>
      <c r="R66">
        <v>38</v>
      </c>
      <c r="S66">
        <v>208</v>
      </c>
      <c r="X66">
        <v>23</v>
      </c>
      <c r="AA66">
        <v>24</v>
      </c>
      <c r="AF66" t="s">
        <v>5277</v>
      </c>
    </row>
    <row r="67" spans="1:32" x14ac:dyDescent="0.2">
      <c r="A67" t="s">
        <v>2977</v>
      </c>
      <c r="B67" s="24">
        <v>8618</v>
      </c>
      <c r="C67" s="37">
        <v>450742</v>
      </c>
      <c r="D67" t="s">
        <v>5282</v>
      </c>
      <c r="E67" t="s">
        <v>2978</v>
      </c>
      <c r="F67" t="s">
        <v>1134</v>
      </c>
      <c r="G67" t="s">
        <v>1135</v>
      </c>
      <c r="H67" t="s">
        <v>2729</v>
      </c>
      <c r="I67">
        <v>75088</v>
      </c>
      <c r="J67" t="s">
        <v>1778</v>
      </c>
      <c r="K67">
        <v>9725208000</v>
      </c>
      <c r="L67" t="s">
        <v>2979</v>
      </c>
      <c r="M67" t="s">
        <v>2980</v>
      </c>
      <c r="N67" t="s">
        <v>1135</v>
      </c>
      <c r="O67" t="s">
        <v>2729</v>
      </c>
      <c r="P67">
        <v>75088</v>
      </c>
      <c r="Q67" t="s">
        <v>5335</v>
      </c>
      <c r="R67">
        <v>14</v>
      </c>
      <c r="S67">
        <v>100</v>
      </c>
      <c r="T67">
        <v>21</v>
      </c>
      <c r="U67">
        <v>28</v>
      </c>
      <c r="AB67">
        <v>13</v>
      </c>
      <c r="AF67" t="s">
        <v>5277</v>
      </c>
    </row>
    <row r="68" spans="1:32" x14ac:dyDescent="0.2">
      <c r="A68" t="s">
        <v>2981</v>
      </c>
      <c r="B68" s="24">
        <v>8526</v>
      </c>
      <c r="C68" s="37">
        <v>670034</v>
      </c>
      <c r="D68" t="s">
        <v>2897</v>
      </c>
      <c r="E68" t="s">
        <v>2982</v>
      </c>
      <c r="F68" t="s">
        <v>2983</v>
      </c>
      <c r="G68" t="s">
        <v>211</v>
      </c>
      <c r="H68" t="s">
        <v>2729</v>
      </c>
      <c r="I68">
        <v>78738</v>
      </c>
      <c r="J68" t="s">
        <v>71</v>
      </c>
      <c r="K68">
        <v>5126545000</v>
      </c>
      <c r="L68" t="s">
        <v>2900</v>
      </c>
      <c r="M68" t="s">
        <v>2984</v>
      </c>
      <c r="N68" t="s">
        <v>211</v>
      </c>
      <c r="O68" t="s">
        <v>2729</v>
      </c>
      <c r="P68">
        <v>78738</v>
      </c>
      <c r="Q68" t="s">
        <v>2985</v>
      </c>
      <c r="R68">
        <v>22</v>
      </c>
      <c r="S68">
        <v>64</v>
      </c>
      <c r="T68">
        <v>11</v>
      </c>
      <c r="U68">
        <v>9</v>
      </c>
      <c r="AF68" t="s">
        <v>5277</v>
      </c>
    </row>
    <row r="69" spans="1:32" x14ac:dyDescent="0.2">
      <c r="A69" t="s">
        <v>2986</v>
      </c>
      <c r="B69" s="24">
        <v>100310</v>
      </c>
      <c r="C69" s="37">
        <v>670108</v>
      </c>
      <c r="D69" t="s">
        <v>2897</v>
      </c>
      <c r="E69" t="s">
        <v>2987</v>
      </c>
      <c r="F69" t="s">
        <v>1813</v>
      </c>
      <c r="G69" t="s">
        <v>1814</v>
      </c>
      <c r="H69" t="s">
        <v>2729</v>
      </c>
      <c r="I69">
        <v>78654</v>
      </c>
      <c r="J69" t="s">
        <v>1815</v>
      </c>
      <c r="K69">
        <v>8302018000</v>
      </c>
      <c r="L69" t="s">
        <v>2988</v>
      </c>
      <c r="M69" t="s">
        <v>2989</v>
      </c>
      <c r="N69" t="s">
        <v>1814</v>
      </c>
      <c r="O69" t="s">
        <v>2729</v>
      </c>
      <c r="P69">
        <v>78654</v>
      </c>
      <c r="Q69" t="s">
        <v>2749</v>
      </c>
      <c r="R69">
        <v>8</v>
      </c>
      <c r="S69">
        <v>30</v>
      </c>
      <c r="U69">
        <v>8</v>
      </c>
      <c r="AF69" t="s">
        <v>5277</v>
      </c>
    </row>
    <row r="70" spans="1:32" x14ac:dyDescent="0.2">
      <c r="A70" t="s">
        <v>2990</v>
      </c>
      <c r="B70" s="24">
        <v>100153</v>
      </c>
      <c r="C70" s="37">
        <v>670082</v>
      </c>
      <c r="D70" t="s">
        <v>5309</v>
      </c>
      <c r="E70" t="s">
        <v>2991</v>
      </c>
      <c r="F70" t="s">
        <v>136</v>
      </c>
      <c r="G70" t="s">
        <v>137</v>
      </c>
      <c r="H70" t="s">
        <v>2729</v>
      </c>
      <c r="I70">
        <v>75071</v>
      </c>
      <c r="J70" t="s">
        <v>132</v>
      </c>
      <c r="K70">
        <v>4697642200</v>
      </c>
      <c r="L70" t="s">
        <v>2992</v>
      </c>
      <c r="M70" t="s">
        <v>2993</v>
      </c>
      <c r="N70" t="s">
        <v>137</v>
      </c>
      <c r="O70" t="s">
        <v>2729</v>
      </c>
      <c r="P70">
        <v>75071</v>
      </c>
      <c r="Q70" t="s">
        <v>5326</v>
      </c>
      <c r="R70">
        <v>26</v>
      </c>
      <c r="S70">
        <v>112</v>
      </c>
      <c r="T70">
        <v>9</v>
      </c>
      <c r="U70">
        <v>16</v>
      </c>
      <c r="V70">
        <v>9</v>
      </c>
      <c r="AB70">
        <v>4</v>
      </c>
      <c r="AC70">
        <v>16</v>
      </c>
      <c r="AF70" t="s">
        <v>5277</v>
      </c>
    </row>
    <row r="71" spans="1:32" x14ac:dyDescent="0.2">
      <c r="A71" t="s">
        <v>2994</v>
      </c>
      <c r="B71" s="24">
        <v>100452</v>
      </c>
      <c r="C71" s="37">
        <v>670128</v>
      </c>
      <c r="D71" t="s">
        <v>2726</v>
      </c>
      <c r="E71" t="s">
        <v>2995</v>
      </c>
      <c r="F71" t="s">
        <v>150</v>
      </c>
      <c r="G71" t="s">
        <v>151</v>
      </c>
      <c r="H71" t="s">
        <v>2729</v>
      </c>
      <c r="I71">
        <v>78660</v>
      </c>
      <c r="J71" t="s">
        <v>71</v>
      </c>
      <c r="K71">
        <v>5126546100</v>
      </c>
      <c r="L71" t="s">
        <v>2900</v>
      </c>
      <c r="M71" t="s">
        <v>2996</v>
      </c>
      <c r="N71" t="s">
        <v>151</v>
      </c>
      <c r="O71" t="s">
        <v>2729</v>
      </c>
      <c r="P71">
        <v>78660</v>
      </c>
      <c r="Q71" t="s">
        <v>5336</v>
      </c>
      <c r="AD71">
        <v>25</v>
      </c>
      <c r="AF71" t="s">
        <v>5277</v>
      </c>
    </row>
    <row r="72" spans="1:32" x14ac:dyDescent="0.2">
      <c r="A72" t="s">
        <v>2997</v>
      </c>
      <c r="B72" s="24">
        <v>8140</v>
      </c>
      <c r="C72" s="37">
        <v>450890</v>
      </c>
      <c r="D72" t="s">
        <v>5284</v>
      </c>
      <c r="E72" t="s">
        <v>2998</v>
      </c>
      <c r="F72" t="s">
        <v>165</v>
      </c>
      <c r="G72" t="s">
        <v>166</v>
      </c>
      <c r="H72" t="s">
        <v>2729</v>
      </c>
      <c r="I72">
        <v>75093</v>
      </c>
      <c r="J72" t="s">
        <v>132</v>
      </c>
      <c r="K72">
        <v>4698143176</v>
      </c>
      <c r="L72" t="s">
        <v>2999</v>
      </c>
      <c r="M72" t="s">
        <v>3000</v>
      </c>
      <c r="N72" t="s">
        <v>166</v>
      </c>
      <c r="O72" t="s">
        <v>2729</v>
      </c>
      <c r="P72">
        <v>75093</v>
      </c>
      <c r="Q72" t="s">
        <v>5337</v>
      </c>
      <c r="R72">
        <v>32</v>
      </c>
      <c r="S72">
        <v>128</v>
      </c>
      <c r="AF72" t="s">
        <v>5277</v>
      </c>
    </row>
    <row r="73" spans="1:32" x14ac:dyDescent="0.2">
      <c r="A73" t="s">
        <v>3002</v>
      </c>
      <c r="B73" s="24">
        <v>8526</v>
      </c>
      <c r="C73" s="37">
        <v>670034</v>
      </c>
      <c r="D73" t="s">
        <v>2897</v>
      </c>
      <c r="E73" t="s">
        <v>3003</v>
      </c>
      <c r="F73" t="s">
        <v>1824</v>
      </c>
      <c r="G73" t="s">
        <v>965</v>
      </c>
      <c r="H73" t="s">
        <v>2729</v>
      </c>
      <c r="I73">
        <v>78665</v>
      </c>
      <c r="J73" t="s">
        <v>269</v>
      </c>
      <c r="K73">
        <v>5125090100</v>
      </c>
      <c r="L73" t="s">
        <v>2900</v>
      </c>
      <c r="M73" t="s">
        <v>3004</v>
      </c>
      <c r="N73" t="s">
        <v>965</v>
      </c>
      <c r="O73" t="s">
        <v>2729</v>
      </c>
      <c r="P73">
        <v>78665</v>
      </c>
      <c r="Q73" t="s">
        <v>3005</v>
      </c>
      <c r="R73">
        <v>33</v>
      </c>
      <c r="S73">
        <v>58</v>
      </c>
      <c r="X73">
        <v>10</v>
      </c>
      <c r="AF73" t="s">
        <v>5277</v>
      </c>
    </row>
    <row r="74" spans="1:32" x14ac:dyDescent="0.2">
      <c r="A74" t="s">
        <v>3006</v>
      </c>
      <c r="B74" s="24">
        <v>100033</v>
      </c>
      <c r="C74" s="37">
        <v>670060</v>
      </c>
      <c r="D74" t="s">
        <v>3007</v>
      </c>
      <c r="E74" t="s">
        <v>3008</v>
      </c>
      <c r="F74" t="s">
        <v>3009</v>
      </c>
      <c r="G74" t="s">
        <v>2147</v>
      </c>
      <c r="H74" t="s">
        <v>2729</v>
      </c>
      <c r="I74">
        <v>75182</v>
      </c>
      <c r="J74" t="s">
        <v>126</v>
      </c>
      <c r="K74">
        <v>9728923000</v>
      </c>
      <c r="L74" t="s">
        <v>5338</v>
      </c>
      <c r="M74" t="s">
        <v>3009</v>
      </c>
      <c r="N74" t="s">
        <v>2147</v>
      </c>
      <c r="O74" t="s">
        <v>2729</v>
      </c>
      <c r="P74">
        <v>75182</v>
      </c>
      <c r="Q74" t="s">
        <v>5339</v>
      </c>
      <c r="R74">
        <v>8</v>
      </c>
      <c r="S74">
        <v>62</v>
      </c>
      <c r="AF74" t="s">
        <v>5279</v>
      </c>
    </row>
    <row r="75" spans="1:32" x14ac:dyDescent="0.2">
      <c r="A75" t="s">
        <v>3010</v>
      </c>
      <c r="B75" s="24">
        <v>100096</v>
      </c>
      <c r="C75" s="37">
        <v>451374</v>
      </c>
      <c r="D75" t="s">
        <v>5287</v>
      </c>
      <c r="E75" t="s">
        <v>3011</v>
      </c>
      <c r="F75" t="s">
        <v>1809</v>
      </c>
      <c r="G75" t="s">
        <v>518</v>
      </c>
      <c r="H75" t="s">
        <v>2729</v>
      </c>
      <c r="I75">
        <v>76574</v>
      </c>
      <c r="J75" t="s">
        <v>269</v>
      </c>
      <c r="K75">
        <v>7378883100</v>
      </c>
      <c r="L75" t="s">
        <v>2900</v>
      </c>
      <c r="M75" t="s">
        <v>3012</v>
      </c>
      <c r="N75" t="s">
        <v>518</v>
      </c>
      <c r="O75" t="s">
        <v>2729</v>
      </c>
      <c r="P75">
        <v>76574</v>
      </c>
      <c r="Q75" t="s">
        <v>2755</v>
      </c>
      <c r="S75">
        <v>25</v>
      </c>
      <c r="AF75" t="s">
        <v>5277</v>
      </c>
    </row>
    <row r="76" spans="1:32" x14ac:dyDescent="0.2">
      <c r="A76" t="s">
        <v>3014</v>
      </c>
      <c r="B76" s="24">
        <v>537</v>
      </c>
      <c r="C76" s="37">
        <v>450054</v>
      </c>
      <c r="D76" t="s">
        <v>5308</v>
      </c>
      <c r="E76" t="s">
        <v>3015</v>
      </c>
      <c r="F76" t="s">
        <v>1828</v>
      </c>
      <c r="G76" t="s">
        <v>761</v>
      </c>
      <c r="H76" t="s">
        <v>2729</v>
      </c>
      <c r="I76">
        <v>76508</v>
      </c>
      <c r="J76" t="s">
        <v>762</v>
      </c>
      <c r="K76">
        <v>2547242111</v>
      </c>
      <c r="L76" t="s">
        <v>4048</v>
      </c>
      <c r="M76" t="s">
        <v>3016</v>
      </c>
      <c r="N76" t="s">
        <v>761</v>
      </c>
      <c r="O76" t="s">
        <v>2729</v>
      </c>
      <c r="P76">
        <v>76508</v>
      </c>
      <c r="Q76" t="s">
        <v>5326</v>
      </c>
      <c r="R76">
        <v>70</v>
      </c>
      <c r="S76">
        <v>397</v>
      </c>
      <c r="T76">
        <v>43</v>
      </c>
      <c r="U76">
        <v>24</v>
      </c>
      <c r="V76">
        <v>5</v>
      </c>
      <c r="AB76">
        <v>8</v>
      </c>
      <c r="AD76">
        <v>32</v>
      </c>
      <c r="AF76" t="s">
        <v>5277</v>
      </c>
    </row>
    <row r="77" spans="1:32" x14ac:dyDescent="0.2">
      <c r="A77" t="s">
        <v>3017</v>
      </c>
      <c r="B77" s="24">
        <v>8051</v>
      </c>
      <c r="C77" s="37">
        <v>450883</v>
      </c>
      <c r="D77" t="s">
        <v>5296</v>
      </c>
      <c r="E77" t="s">
        <v>3018</v>
      </c>
      <c r="F77" t="s">
        <v>2216</v>
      </c>
      <c r="G77" t="s">
        <v>2217</v>
      </c>
      <c r="H77" t="s">
        <v>2729</v>
      </c>
      <c r="I77">
        <v>76262</v>
      </c>
      <c r="J77" t="s">
        <v>425</v>
      </c>
      <c r="K77">
        <v>8178374600</v>
      </c>
      <c r="L77" t="s">
        <v>5340</v>
      </c>
      <c r="M77" t="s">
        <v>2216</v>
      </c>
      <c r="N77" t="s">
        <v>2217</v>
      </c>
      <c r="O77" t="s">
        <v>2729</v>
      </c>
      <c r="P77">
        <v>76262</v>
      </c>
      <c r="Q77" t="s">
        <v>3063</v>
      </c>
      <c r="R77">
        <v>1</v>
      </c>
      <c r="S77">
        <v>20</v>
      </c>
      <c r="AF77" t="s">
        <v>5279</v>
      </c>
    </row>
    <row r="78" spans="1:32" x14ac:dyDescent="0.2">
      <c r="A78" t="s">
        <v>3019</v>
      </c>
      <c r="B78" s="24">
        <v>100086</v>
      </c>
      <c r="C78" s="37">
        <v>450422</v>
      </c>
      <c r="D78" t="s">
        <v>2967</v>
      </c>
      <c r="E78" t="s">
        <v>3020</v>
      </c>
      <c r="F78" t="s">
        <v>3021</v>
      </c>
      <c r="G78" t="s">
        <v>126</v>
      </c>
      <c r="H78" t="s">
        <v>2729</v>
      </c>
      <c r="I78">
        <v>75204</v>
      </c>
      <c r="J78" t="s">
        <v>126</v>
      </c>
      <c r="K78">
        <v>2144433040</v>
      </c>
      <c r="L78" t="s">
        <v>5341</v>
      </c>
      <c r="M78" t="s">
        <v>3021</v>
      </c>
      <c r="N78" t="s">
        <v>126</v>
      </c>
      <c r="O78" t="s">
        <v>2729</v>
      </c>
      <c r="P78">
        <v>75204</v>
      </c>
      <c r="Q78" t="s">
        <v>2735</v>
      </c>
      <c r="S78">
        <v>24</v>
      </c>
      <c r="AF78" t="s">
        <v>5279</v>
      </c>
    </row>
    <row r="79" spans="1:32" x14ac:dyDescent="0.2">
      <c r="A79" t="s">
        <v>3022</v>
      </c>
      <c r="B79" s="24">
        <v>100275</v>
      </c>
      <c r="C79" s="37">
        <v>450372</v>
      </c>
      <c r="D79" t="s">
        <v>5342</v>
      </c>
      <c r="E79" t="s">
        <v>3024</v>
      </c>
      <c r="F79" t="s">
        <v>170</v>
      </c>
      <c r="G79" t="s">
        <v>171</v>
      </c>
      <c r="H79" t="s">
        <v>2729</v>
      </c>
      <c r="I79">
        <v>75165</v>
      </c>
      <c r="J79" t="s">
        <v>172</v>
      </c>
      <c r="K79">
        <v>4698434000</v>
      </c>
      <c r="L79" t="s">
        <v>3025</v>
      </c>
      <c r="M79" t="s">
        <v>3026</v>
      </c>
      <c r="N79" t="s">
        <v>171</v>
      </c>
      <c r="O79" t="s">
        <v>2729</v>
      </c>
      <c r="P79">
        <v>75165</v>
      </c>
      <c r="Q79" t="s">
        <v>5343</v>
      </c>
      <c r="R79">
        <v>12</v>
      </c>
      <c r="S79">
        <v>100</v>
      </c>
      <c r="U79">
        <v>9</v>
      </c>
      <c r="V79">
        <v>2</v>
      </c>
      <c r="X79">
        <v>6</v>
      </c>
      <c r="AB79">
        <v>5</v>
      </c>
      <c r="AF79" t="s">
        <v>5277</v>
      </c>
    </row>
    <row r="80" spans="1:32" x14ac:dyDescent="0.2">
      <c r="A80" t="s">
        <v>3027</v>
      </c>
      <c r="B80" s="24">
        <v>100044</v>
      </c>
      <c r="C80" s="37">
        <v>670067</v>
      </c>
      <c r="D80" t="s">
        <v>5282</v>
      </c>
      <c r="E80" t="s">
        <v>3028</v>
      </c>
      <c r="F80" t="s">
        <v>3029</v>
      </c>
      <c r="G80" t="s">
        <v>30</v>
      </c>
      <c r="H80" t="s">
        <v>2729</v>
      </c>
      <c r="I80">
        <v>76015</v>
      </c>
      <c r="J80" t="s">
        <v>31</v>
      </c>
      <c r="K80">
        <v>8175837100</v>
      </c>
      <c r="L80" t="s">
        <v>3030</v>
      </c>
      <c r="M80" t="s">
        <v>3029</v>
      </c>
      <c r="N80" t="s">
        <v>30</v>
      </c>
      <c r="O80" t="s">
        <v>2729</v>
      </c>
      <c r="P80">
        <v>76015</v>
      </c>
      <c r="Q80" t="s">
        <v>5307</v>
      </c>
      <c r="S80">
        <v>20</v>
      </c>
      <c r="AF80" t="s">
        <v>5279</v>
      </c>
    </row>
    <row r="81" spans="1:32" x14ac:dyDescent="0.2">
      <c r="A81" t="s">
        <v>3031</v>
      </c>
      <c r="B81" s="24">
        <v>537</v>
      </c>
      <c r="C81" s="37">
        <v>450054</v>
      </c>
      <c r="D81" t="s">
        <v>5308</v>
      </c>
      <c r="E81" t="s">
        <v>3032</v>
      </c>
      <c r="F81" t="s">
        <v>3033</v>
      </c>
      <c r="G81" t="s">
        <v>761</v>
      </c>
      <c r="H81" t="s">
        <v>2729</v>
      </c>
      <c r="I81">
        <v>76504</v>
      </c>
      <c r="J81" t="s">
        <v>762</v>
      </c>
      <c r="K81">
        <v>2547244406</v>
      </c>
      <c r="L81" t="s">
        <v>4048</v>
      </c>
      <c r="M81" t="s">
        <v>3034</v>
      </c>
      <c r="N81" t="s">
        <v>761</v>
      </c>
      <c r="O81" t="s">
        <v>2729</v>
      </c>
      <c r="P81">
        <v>76504</v>
      </c>
      <c r="Q81" t="s">
        <v>5344</v>
      </c>
      <c r="S81">
        <v>2</v>
      </c>
      <c r="AF81" t="s">
        <v>5277</v>
      </c>
    </row>
    <row r="82" spans="1:32" x14ac:dyDescent="0.2">
      <c r="A82" t="s">
        <v>3035</v>
      </c>
      <c r="B82" s="24">
        <v>100271</v>
      </c>
      <c r="C82" s="37">
        <v>450880</v>
      </c>
      <c r="D82" t="s">
        <v>5342</v>
      </c>
      <c r="E82" t="s">
        <v>3036</v>
      </c>
      <c r="F82" t="s">
        <v>3037</v>
      </c>
      <c r="G82" t="s">
        <v>115</v>
      </c>
      <c r="H82" t="s">
        <v>2729</v>
      </c>
      <c r="I82">
        <v>76110</v>
      </c>
      <c r="J82" t="s">
        <v>31</v>
      </c>
      <c r="K82">
        <v>6827035600</v>
      </c>
      <c r="L82" t="s">
        <v>5345</v>
      </c>
      <c r="M82" t="s">
        <v>3037</v>
      </c>
      <c r="N82" t="s">
        <v>115</v>
      </c>
      <c r="O82" t="s">
        <v>2729</v>
      </c>
      <c r="P82">
        <v>76110</v>
      </c>
      <c r="Q82" t="s">
        <v>5307</v>
      </c>
      <c r="R82">
        <v>4</v>
      </c>
      <c r="S82">
        <v>25</v>
      </c>
      <c r="AF82" t="s">
        <v>5279</v>
      </c>
    </row>
    <row r="83" spans="1:32" x14ac:dyDescent="0.2">
      <c r="A83" t="s">
        <v>3038</v>
      </c>
      <c r="B83" s="24">
        <v>7995</v>
      </c>
      <c r="C83" s="37">
        <v>450874</v>
      </c>
      <c r="D83" t="s">
        <v>5342</v>
      </c>
      <c r="E83" t="s">
        <v>3039</v>
      </c>
      <c r="F83" t="s">
        <v>3040</v>
      </c>
      <c r="G83" t="s">
        <v>161</v>
      </c>
      <c r="H83" t="s">
        <v>2729</v>
      </c>
      <c r="I83">
        <v>75063</v>
      </c>
      <c r="J83" t="s">
        <v>126</v>
      </c>
      <c r="K83">
        <v>9728684000</v>
      </c>
      <c r="L83" t="s">
        <v>3041</v>
      </c>
      <c r="M83" t="s">
        <v>3042</v>
      </c>
      <c r="N83" t="s">
        <v>161</v>
      </c>
      <c r="O83" t="s">
        <v>2729</v>
      </c>
      <c r="P83">
        <v>75063</v>
      </c>
      <c r="Q83" t="s">
        <v>5307</v>
      </c>
      <c r="S83">
        <v>20</v>
      </c>
      <c r="AF83" t="s">
        <v>5279</v>
      </c>
    </row>
    <row r="84" spans="1:32" x14ac:dyDescent="0.2">
      <c r="A84" t="s">
        <v>3043</v>
      </c>
      <c r="B84" s="24">
        <v>100320</v>
      </c>
      <c r="C84" s="37">
        <v>670076</v>
      </c>
      <c r="D84" t="s">
        <v>3044</v>
      </c>
      <c r="E84" t="s">
        <v>3045</v>
      </c>
      <c r="F84" t="s">
        <v>3046</v>
      </c>
      <c r="G84" t="s">
        <v>1013</v>
      </c>
      <c r="H84" t="s">
        <v>2729</v>
      </c>
      <c r="I84">
        <v>75090</v>
      </c>
      <c r="J84" t="s">
        <v>1014</v>
      </c>
      <c r="K84">
        <v>9038700999</v>
      </c>
      <c r="L84" t="s">
        <v>3047</v>
      </c>
      <c r="M84" t="s">
        <v>3046</v>
      </c>
      <c r="N84" t="s">
        <v>1013</v>
      </c>
      <c r="O84" t="s">
        <v>2729</v>
      </c>
      <c r="P84">
        <v>75090</v>
      </c>
      <c r="Q84" t="s">
        <v>5346</v>
      </c>
      <c r="S84">
        <v>12</v>
      </c>
      <c r="AF84" t="s">
        <v>5279</v>
      </c>
    </row>
    <row r="85" spans="1:32" x14ac:dyDescent="0.2">
      <c r="A85" t="s">
        <v>3048</v>
      </c>
      <c r="B85" s="24">
        <v>7902</v>
      </c>
      <c r="C85" s="37">
        <v>450864</v>
      </c>
      <c r="D85" t="s">
        <v>5289</v>
      </c>
      <c r="E85" t="s">
        <v>3050</v>
      </c>
      <c r="F85" t="s">
        <v>3051</v>
      </c>
      <c r="G85" t="s">
        <v>511</v>
      </c>
      <c r="H85" t="s">
        <v>2729</v>
      </c>
      <c r="I85">
        <v>75701</v>
      </c>
      <c r="J85" t="s">
        <v>512</v>
      </c>
      <c r="K85">
        <v>9035253300</v>
      </c>
      <c r="L85" t="s">
        <v>3052</v>
      </c>
      <c r="M85" t="s">
        <v>3051</v>
      </c>
      <c r="N85" t="s">
        <v>511</v>
      </c>
      <c r="O85" t="s">
        <v>2729</v>
      </c>
      <c r="P85">
        <v>75701</v>
      </c>
      <c r="Q85" t="s">
        <v>5307</v>
      </c>
      <c r="S85">
        <v>20</v>
      </c>
      <c r="AF85" t="s">
        <v>5279</v>
      </c>
    </row>
    <row r="86" spans="1:32" x14ac:dyDescent="0.2">
      <c r="A86" t="s">
        <v>3053</v>
      </c>
      <c r="B86" s="24">
        <v>100208</v>
      </c>
      <c r="C86" s="37">
        <v>450893</v>
      </c>
      <c r="D86" t="s">
        <v>3044</v>
      </c>
      <c r="E86" t="s">
        <v>3054</v>
      </c>
      <c r="F86" t="s">
        <v>2177</v>
      </c>
      <c r="G86" t="s">
        <v>425</v>
      </c>
      <c r="H86" t="s">
        <v>2729</v>
      </c>
      <c r="I86">
        <v>76208</v>
      </c>
      <c r="J86" t="s">
        <v>425</v>
      </c>
      <c r="K86">
        <v>9402200600</v>
      </c>
      <c r="L86" t="s">
        <v>3055</v>
      </c>
      <c r="M86" t="s">
        <v>3056</v>
      </c>
      <c r="N86" t="s">
        <v>166</v>
      </c>
      <c r="O86" t="s">
        <v>2729</v>
      </c>
      <c r="P86">
        <v>75093</v>
      </c>
      <c r="Q86" t="s">
        <v>2735</v>
      </c>
      <c r="S86">
        <v>13</v>
      </c>
      <c r="AD86">
        <v>9</v>
      </c>
      <c r="AF86" t="s">
        <v>5279</v>
      </c>
    </row>
    <row r="87" spans="1:32" x14ac:dyDescent="0.2">
      <c r="A87" t="s">
        <v>3057</v>
      </c>
      <c r="B87" s="24">
        <v>8440</v>
      </c>
      <c r="C87" s="37">
        <v>670025</v>
      </c>
      <c r="D87" t="s">
        <v>2821</v>
      </c>
      <c r="E87" t="s">
        <v>3058</v>
      </c>
      <c r="F87" t="s">
        <v>3059</v>
      </c>
      <c r="G87" t="s">
        <v>137</v>
      </c>
      <c r="H87" t="s">
        <v>2729</v>
      </c>
      <c r="I87">
        <v>75071</v>
      </c>
      <c r="J87" t="s">
        <v>132</v>
      </c>
      <c r="K87">
        <v>4698143511</v>
      </c>
      <c r="L87" t="s">
        <v>3060</v>
      </c>
      <c r="M87" t="s">
        <v>3056</v>
      </c>
      <c r="N87" t="s">
        <v>166</v>
      </c>
      <c r="O87" t="s">
        <v>2729</v>
      </c>
      <c r="P87">
        <v>75093</v>
      </c>
      <c r="Q87" t="s">
        <v>5347</v>
      </c>
      <c r="S87">
        <v>2</v>
      </c>
      <c r="AD87">
        <v>2</v>
      </c>
      <c r="AF87" t="s">
        <v>5279</v>
      </c>
    </row>
    <row r="88" spans="1:32" x14ac:dyDescent="0.2">
      <c r="A88" t="s">
        <v>3061</v>
      </c>
      <c r="B88" s="24">
        <v>8440</v>
      </c>
      <c r="C88" s="37">
        <v>670025</v>
      </c>
      <c r="D88" t="s">
        <v>2821</v>
      </c>
      <c r="E88" t="s">
        <v>3062</v>
      </c>
      <c r="F88" t="s">
        <v>1838</v>
      </c>
      <c r="G88" t="s">
        <v>166</v>
      </c>
      <c r="H88" t="s">
        <v>2729</v>
      </c>
      <c r="I88">
        <v>75093</v>
      </c>
      <c r="J88" t="s">
        <v>132</v>
      </c>
      <c r="K88">
        <v>4698143500</v>
      </c>
      <c r="L88" t="s">
        <v>3060</v>
      </c>
      <c r="M88" t="s">
        <v>3056</v>
      </c>
      <c r="N88" t="s">
        <v>166</v>
      </c>
      <c r="O88" t="s">
        <v>2729</v>
      </c>
      <c r="P88">
        <v>75093</v>
      </c>
      <c r="Q88" t="s">
        <v>3063</v>
      </c>
      <c r="AD88">
        <v>105</v>
      </c>
      <c r="AF88" t="s">
        <v>5279</v>
      </c>
    </row>
    <row r="89" spans="1:32" x14ac:dyDescent="0.2">
      <c r="A89" t="s">
        <v>3064</v>
      </c>
      <c r="B89" s="24">
        <v>118</v>
      </c>
      <c r="C89" s="37">
        <v>450193</v>
      </c>
      <c r="D89" t="s">
        <v>2821</v>
      </c>
      <c r="E89" t="s">
        <v>3065</v>
      </c>
      <c r="F89" t="s">
        <v>3066</v>
      </c>
      <c r="G89" t="s">
        <v>19</v>
      </c>
      <c r="H89" t="s">
        <v>2729</v>
      </c>
      <c r="I89">
        <v>77030</v>
      </c>
      <c r="J89" t="s">
        <v>20</v>
      </c>
      <c r="K89">
        <v>8323541000</v>
      </c>
      <c r="L89" t="s">
        <v>5348</v>
      </c>
      <c r="M89" t="s">
        <v>3067</v>
      </c>
      <c r="N89" t="s">
        <v>19</v>
      </c>
      <c r="O89" t="s">
        <v>2729</v>
      </c>
      <c r="P89">
        <v>77030</v>
      </c>
      <c r="Q89" t="s">
        <v>5349</v>
      </c>
      <c r="R89">
        <v>50</v>
      </c>
      <c r="S89">
        <v>90</v>
      </c>
      <c r="AA89">
        <v>30</v>
      </c>
      <c r="AF89" t="s">
        <v>5277</v>
      </c>
    </row>
    <row r="90" spans="1:32" x14ac:dyDescent="0.2">
      <c r="A90" t="s">
        <v>179</v>
      </c>
      <c r="B90" s="24">
        <v>331</v>
      </c>
      <c r="C90" s="37">
        <v>450021</v>
      </c>
      <c r="D90" t="s">
        <v>5289</v>
      </c>
      <c r="E90" t="s">
        <v>2748</v>
      </c>
      <c r="F90" t="s">
        <v>180</v>
      </c>
      <c r="G90" t="s">
        <v>126</v>
      </c>
      <c r="H90" t="s">
        <v>2729</v>
      </c>
      <c r="I90">
        <v>75246</v>
      </c>
      <c r="J90" t="s">
        <v>126</v>
      </c>
      <c r="K90">
        <v>2148200111</v>
      </c>
      <c r="L90" t="s">
        <v>3068</v>
      </c>
      <c r="M90" t="s">
        <v>3069</v>
      </c>
      <c r="N90" t="s">
        <v>126</v>
      </c>
      <c r="O90" t="s">
        <v>2729</v>
      </c>
      <c r="P90">
        <v>75246</v>
      </c>
      <c r="Q90" t="s">
        <v>5350</v>
      </c>
      <c r="R90">
        <v>87</v>
      </c>
      <c r="S90">
        <v>564</v>
      </c>
      <c r="T90">
        <v>83</v>
      </c>
      <c r="U90">
        <v>36</v>
      </c>
      <c r="X90">
        <v>5</v>
      </c>
      <c r="AD90">
        <v>137</v>
      </c>
      <c r="AF90" t="s">
        <v>5277</v>
      </c>
    </row>
    <row r="91" spans="1:32" x14ac:dyDescent="0.2">
      <c r="A91" t="s">
        <v>3070</v>
      </c>
      <c r="B91" s="24">
        <v>442</v>
      </c>
      <c r="C91" s="37">
        <v>451320</v>
      </c>
      <c r="D91" t="s">
        <v>3007</v>
      </c>
      <c r="E91" t="s">
        <v>3071</v>
      </c>
      <c r="F91" t="s">
        <v>277</v>
      </c>
      <c r="G91" t="s">
        <v>278</v>
      </c>
      <c r="H91" t="s">
        <v>2729</v>
      </c>
      <c r="I91">
        <v>77514</v>
      </c>
      <c r="J91" t="s">
        <v>279</v>
      </c>
      <c r="K91">
        <v>4092673143</v>
      </c>
      <c r="L91" t="s">
        <v>3072</v>
      </c>
      <c r="M91" t="s">
        <v>3073</v>
      </c>
      <c r="N91" t="s">
        <v>278</v>
      </c>
      <c r="O91" t="s">
        <v>2729</v>
      </c>
      <c r="P91">
        <v>77514</v>
      </c>
      <c r="Q91" t="s">
        <v>3013</v>
      </c>
      <c r="R91">
        <v>1</v>
      </c>
      <c r="S91">
        <v>13</v>
      </c>
      <c r="AF91" t="s">
        <v>5277</v>
      </c>
    </row>
    <row r="92" spans="1:32" x14ac:dyDescent="0.2">
      <c r="A92" t="s">
        <v>3074</v>
      </c>
      <c r="B92" s="24">
        <v>100532</v>
      </c>
      <c r="D92" t="s">
        <v>2726</v>
      </c>
      <c r="E92" t="s">
        <v>3075</v>
      </c>
      <c r="F92" t="s">
        <v>3076</v>
      </c>
      <c r="G92" t="s">
        <v>103</v>
      </c>
      <c r="H92" t="s">
        <v>2729</v>
      </c>
      <c r="I92">
        <v>77707</v>
      </c>
      <c r="J92" t="s">
        <v>104</v>
      </c>
      <c r="K92">
        <v>4098404004</v>
      </c>
      <c r="L92" t="s">
        <v>3077</v>
      </c>
      <c r="M92" t="s">
        <v>3076</v>
      </c>
      <c r="N92" t="s">
        <v>103</v>
      </c>
      <c r="O92" t="s">
        <v>2729</v>
      </c>
      <c r="P92">
        <v>77707</v>
      </c>
      <c r="Q92" t="s">
        <v>3078</v>
      </c>
      <c r="S92">
        <v>4</v>
      </c>
      <c r="AF92" t="s">
        <v>5279</v>
      </c>
    </row>
    <row r="93" spans="1:32" x14ac:dyDescent="0.2">
      <c r="A93" t="s">
        <v>3079</v>
      </c>
      <c r="B93" s="24">
        <v>318</v>
      </c>
      <c r="C93" s="37">
        <v>450209</v>
      </c>
      <c r="D93" t="s">
        <v>3044</v>
      </c>
      <c r="E93" t="s">
        <v>3080</v>
      </c>
      <c r="F93" t="s">
        <v>3081</v>
      </c>
      <c r="G93" t="s">
        <v>234</v>
      </c>
      <c r="H93" t="s">
        <v>2729</v>
      </c>
      <c r="I93">
        <v>79106</v>
      </c>
      <c r="J93" t="s">
        <v>235</v>
      </c>
      <c r="K93">
        <v>8063541110</v>
      </c>
      <c r="L93" t="s">
        <v>5351</v>
      </c>
      <c r="M93" t="s">
        <v>3082</v>
      </c>
      <c r="N93" t="s">
        <v>234</v>
      </c>
      <c r="O93" t="s">
        <v>2729</v>
      </c>
      <c r="P93">
        <v>79175</v>
      </c>
      <c r="Q93" t="s">
        <v>3083</v>
      </c>
      <c r="Y93">
        <v>106</v>
      </c>
      <c r="AF93" t="s">
        <v>5279</v>
      </c>
    </row>
    <row r="94" spans="1:32" x14ac:dyDescent="0.2">
      <c r="A94" t="s">
        <v>3084</v>
      </c>
      <c r="B94" s="24">
        <v>7971</v>
      </c>
      <c r="C94" s="37">
        <v>450869</v>
      </c>
      <c r="D94" t="s">
        <v>5352</v>
      </c>
      <c r="E94" t="s">
        <v>3086</v>
      </c>
      <c r="F94" t="s">
        <v>3087</v>
      </c>
      <c r="G94" t="s">
        <v>541</v>
      </c>
      <c r="H94" t="s">
        <v>2729</v>
      </c>
      <c r="I94">
        <v>78539</v>
      </c>
      <c r="J94" t="s">
        <v>325</v>
      </c>
      <c r="K94">
        <v>9563426325</v>
      </c>
      <c r="L94" t="s">
        <v>3088</v>
      </c>
      <c r="M94" t="s">
        <v>3089</v>
      </c>
      <c r="N94" t="s">
        <v>541</v>
      </c>
      <c r="O94" t="s">
        <v>2729</v>
      </c>
      <c r="P94">
        <v>78539</v>
      </c>
      <c r="Q94" t="s">
        <v>3090</v>
      </c>
      <c r="Y94">
        <v>87</v>
      </c>
      <c r="AF94" t="s">
        <v>5279</v>
      </c>
    </row>
    <row r="95" spans="1:32" x14ac:dyDescent="0.2">
      <c r="A95" t="s">
        <v>3091</v>
      </c>
      <c r="B95" s="24">
        <v>100120</v>
      </c>
      <c r="C95" s="37">
        <v>450253</v>
      </c>
      <c r="D95" t="s">
        <v>2814</v>
      </c>
      <c r="E95" t="s">
        <v>3092</v>
      </c>
      <c r="F95" t="s">
        <v>3093</v>
      </c>
      <c r="G95" t="s">
        <v>190</v>
      </c>
      <c r="H95" t="s">
        <v>2729</v>
      </c>
      <c r="I95">
        <v>77418</v>
      </c>
      <c r="J95" t="s">
        <v>70</v>
      </c>
      <c r="K95">
        <v>9794137400</v>
      </c>
      <c r="L95" t="s">
        <v>5353</v>
      </c>
      <c r="M95" t="s">
        <v>3094</v>
      </c>
      <c r="N95" t="s">
        <v>190</v>
      </c>
      <c r="O95" t="s">
        <v>2729</v>
      </c>
      <c r="P95">
        <v>77418</v>
      </c>
      <c r="Q95" t="s">
        <v>2939</v>
      </c>
      <c r="R95">
        <v>2</v>
      </c>
      <c r="S95">
        <v>23</v>
      </c>
      <c r="AF95" t="s">
        <v>5277</v>
      </c>
    </row>
    <row r="96" spans="1:32" x14ac:dyDescent="0.2">
      <c r="A96" t="s">
        <v>199</v>
      </c>
      <c r="B96" s="24">
        <v>7119</v>
      </c>
      <c r="C96" s="37">
        <v>450830</v>
      </c>
      <c r="D96" t="s">
        <v>5287</v>
      </c>
      <c r="E96" t="s">
        <v>3095</v>
      </c>
      <c r="F96" t="s">
        <v>3096</v>
      </c>
      <c r="G96" t="s">
        <v>201</v>
      </c>
      <c r="H96" t="s">
        <v>2729</v>
      </c>
      <c r="I96">
        <v>79830</v>
      </c>
      <c r="J96" t="s">
        <v>202</v>
      </c>
      <c r="K96">
        <v>4328373447</v>
      </c>
      <c r="L96" t="s">
        <v>5354</v>
      </c>
      <c r="M96" t="s">
        <v>3096</v>
      </c>
      <c r="N96" t="s">
        <v>201</v>
      </c>
      <c r="O96" t="s">
        <v>2729</v>
      </c>
      <c r="P96">
        <v>79830</v>
      </c>
      <c r="Q96" t="s">
        <v>5355</v>
      </c>
      <c r="R96">
        <v>2</v>
      </c>
      <c r="S96">
        <v>23</v>
      </c>
      <c r="AF96" t="s">
        <v>5279</v>
      </c>
    </row>
    <row r="97" spans="1:32" x14ac:dyDescent="0.2">
      <c r="A97" t="s">
        <v>3098</v>
      </c>
      <c r="B97" s="24">
        <v>100254</v>
      </c>
      <c r="C97" s="37">
        <v>670109</v>
      </c>
      <c r="D97" t="s">
        <v>5296</v>
      </c>
      <c r="E97" t="s">
        <v>3099</v>
      </c>
      <c r="F97" t="s">
        <v>3100</v>
      </c>
      <c r="G97" t="s">
        <v>19</v>
      </c>
      <c r="H97" t="s">
        <v>2729</v>
      </c>
      <c r="I97">
        <v>77090</v>
      </c>
      <c r="J97" t="s">
        <v>20</v>
      </c>
      <c r="K97">
        <v>2814537110</v>
      </c>
      <c r="L97" t="s">
        <v>2761</v>
      </c>
      <c r="M97" t="s">
        <v>3100</v>
      </c>
      <c r="N97" t="s">
        <v>19</v>
      </c>
      <c r="O97" t="s">
        <v>2729</v>
      </c>
      <c r="P97">
        <v>77090</v>
      </c>
      <c r="Q97" t="s">
        <v>3458</v>
      </c>
      <c r="R97">
        <v>8</v>
      </c>
      <c r="S97">
        <v>8</v>
      </c>
      <c r="AF97" t="s">
        <v>5279</v>
      </c>
    </row>
    <row r="98" spans="1:32" x14ac:dyDescent="0.2">
      <c r="A98" t="s">
        <v>3101</v>
      </c>
      <c r="B98" s="24">
        <v>78</v>
      </c>
      <c r="C98" s="37">
        <v>450399</v>
      </c>
      <c r="D98" t="s">
        <v>3102</v>
      </c>
      <c r="E98" t="s">
        <v>3103</v>
      </c>
      <c r="F98" t="s">
        <v>2052</v>
      </c>
      <c r="G98" t="s">
        <v>2053</v>
      </c>
      <c r="H98" t="s">
        <v>2729</v>
      </c>
      <c r="I98">
        <v>79316</v>
      </c>
      <c r="J98" t="s">
        <v>2054</v>
      </c>
      <c r="K98">
        <v>8066373551</v>
      </c>
      <c r="L98" t="s">
        <v>3104</v>
      </c>
      <c r="M98" t="s">
        <v>2052</v>
      </c>
      <c r="N98" t="s">
        <v>2053</v>
      </c>
      <c r="O98" t="s">
        <v>2729</v>
      </c>
      <c r="P98">
        <v>79316</v>
      </c>
      <c r="Q98" t="s">
        <v>2946</v>
      </c>
      <c r="R98">
        <v>4</v>
      </c>
      <c r="S98">
        <v>36</v>
      </c>
      <c r="U98">
        <v>5</v>
      </c>
      <c r="X98">
        <v>3</v>
      </c>
      <c r="AF98" t="s">
        <v>5277</v>
      </c>
    </row>
    <row r="99" spans="1:32" x14ac:dyDescent="0.2">
      <c r="A99" t="s">
        <v>3105</v>
      </c>
      <c r="B99" s="24">
        <v>100495</v>
      </c>
      <c r="D99" t="s">
        <v>5284</v>
      </c>
      <c r="E99" t="s">
        <v>3106</v>
      </c>
      <c r="F99" t="s">
        <v>3107</v>
      </c>
      <c r="G99" t="s">
        <v>965</v>
      </c>
      <c r="H99" t="s">
        <v>2729</v>
      </c>
      <c r="I99">
        <v>78681</v>
      </c>
      <c r="J99" t="s">
        <v>269</v>
      </c>
      <c r="K99">
        <v>5127661400</v>
      </c>
      <c r="L99" t="s">
        <v>3108</v>
      </c>
      <c r="M99" t="s">
        <v>5315</v>
      </c>
      <c r="N99" t="s">
        <v>268</v>
      </c>
      <c r="O99" t="s">
        <v>2729</v>
      </c>
      <c r="P99">
        <v>78630</v>
      </c>
      <c r="Q99" t="s">
        <v>3723</v>
      </c>
      <c r="S99">
        <v>4</v>
      </c>
      <c r="AF99" t="s">
        <v>5279</v>
      </c>
    </row>
    <row r="100" spans="1:32" x14ac:dyDescent="0.2">
      <c r="A100" t="s">
        <v>3109</v>
      </c>
      <c r="B100" s="24">
        <v>100187</v>
      </c>
      <c r="C100" s="37">
        <v>450231</v>
      </c>
      <c r="D100" t="s">
        <v>2821</v>
      </c>
      <c r="E100" t="s">
        <v>3110</v>
      </c>
      <c r="F100" t="s">
        <v>233</v>
      </c>
      <c r="G100" t="s">
        <v>234</v>
      </c>
      <c r="H100" t="s">
        <v>2729</v>
      </c>
      <c r="I100">
        <v>79106</v>
      </c>
      <c r="J100" t="s">
        <v>235</v>
      </c>
      <c r="K100">
        <v>8062122000</v>
      </c>
      <c r="L100" t="s">
        <v>3111</v>
      </c>
      <c r="M100" t="s">
        <v>3112</v>
      </c>
      <c r="N100" t="s">
        <v>234</v>
      </c>
      <c r="O100" t="s">
        <v>2729</v>
      </c>
      <c r="P100">
        <v>79106</v>
      </c>
      <c r="Q100" t="s">
        <v>3113</v>
      </c>
      <c r="R100">
        <v>48</v>
      </c>
      <c r="S100">
        <v>315</v>
      </c>
      <c r="T100">
        <v>20</v>
      </c>
      <c r="W100">
        <v>18</v>
      </c>
      <c r="X100">
        <v>20</v>
      </c>
      <c r="AA100">
        <v>24</v>
      </c>
      <c r="AF100" t="s">
        <v>5279</v>
      </c>
    </row>
    <row r="101" spans="1:32" x14ac:dyDescent="0.2">
      <c r="A101" t="s">
        <v>3114</v>
      </c>
      <c r="B101" s="24">
        <v>100420</v>
      </c>
      <c r="C101" s="37">
        <v>670259</v>
      </c>
      <c r="D101" t="s">
        <v>5312</v>
      </c>
      <c r="E101" t="s">
        <v>3115</v>
      </c>
      <c r="F101" t="s">
        <v>3116</v>
      </c>
      <c r="G101" t="s">
        <v>222</v>
      </c>
      <c r="H101" t="s">
        <v>2729</v>
      </c>
      <c r="I101">
        <v>77802</v>
      </c>
      <c r="J101" t="s">
        <v>223</v>
      </c>
      <c r="K101">
        <v>9793142323</v>
      </c>
      <c r="L101" t="s">
        <v>3117</v>
      </c>
      <c r="M101" t="s">
        <v>3118</v>
      </c>
      <c r="N101" t="s">
        <v>222</v>
      </c>
      <c r="O101" t="s">
        <v>2729</v>
      </c>
      <c r="P101">
        <v>77802</v>
      </c>
      <c r="Q101" t="s">
        <v>4635</v>
      </c>
      <c r="S101">
        <v>10</v>
      </c>
      <c r="AF101" t="s">
        <v>5279</v>
      </c>
    </row>
    <row r="102" spans="1:32" x14ac:dyDescent="0.2">
      <c r="A102" t="s">
        <v>3119</v>
      </c>
      <c r="B102" s="24">
        <v>100513</v>
      </c>
      <c r="C102" s="37">
        <v>450730</v>
      </c>
      <c r="D102" t="s">
        <v>5312</v>
      </c>
      <c r="E102" t="s">
        <v>3120</v>
      </c>
      <c r="F102" t="s">
        <v>3121</v>
      </c>
      <c r="G102" t="s">
        <v>1797</v>
      </c>
      <c r="H102" t="s">
        <v>2729</v>
      </c>
      <c r="I102">
        <v>75010</v>
      </c>
      <c r="J102" t="s">
        <v>425</v>
      </c>
      <c r="K102">
        <v>9724921010</v>
      </c>
      <c r="L102" t="s">
        <v>5356</v>
      </c>
      <c r="M102" t="s">
        <v>3121</v>
      </c>
      <c r="N102" t="s">
        <v>1797</v>
      </c>
      <c r="O102" t="s">
        <v>2729</v>
      </c>
      <c r="P102">
        <v>75010</v>
      </c>
      <c r="Q102" t="s">
        <v>3373</v>
      </c>
      <c r="R102">
        <v>21</v>
      </c>
      <c r="S102">
        <v>112</v>
      </c>
      <c r="T102">
        <v>13</v>
      </c>
      <c r="U102">
        <v>59</v>
      </c>
      <c r="X102">
        <v>11</v>
      </c>
      <c r="AF102" t="s">
        <v>5279</v>
      </c>
    </row>
    <row r="103" spans="1:32" x14ac:dyDescent="0.2">
      <c r="A103" t="s">
        <v>3123</v>
      </c>
      <c r="B103" s="24">
        <v>100059</v>
      </c>
      <c r="C103" s="37">
        <v>673041</v>
      </c>
      <c r="D103" t="s">
        <v>5309</v>
      </c>
      <c r="E103" t="s">
        <v>3124</v>
      </c>
      <c r="F103" t="s">
        <v>3125</v>
      </c>
      <c r="G103" t="s">
        <v>1013</v>
      </c>
      <c r="H103" t="s">
        <v>2729</v>
      </c>
      <c r="I103">
        <v>75092</v>
      </c>
      <c r="J103" t="s">
        <v>1014</v>
      </c>
      <c r="K103">
        <v>9038702600</v>
      </c>
      <c r="L103" t="s">
        <v>3126</v>
      </c>
      <c r="M103" t="s">
        <v>3125</v>
      </c>
      <c r="N103" t="s">
        <v>1013</v>
      </c>
      <c r="O103" t="s">
        <v>2729</v>
      </c>
      <c r="P103">
        <v>75092</v>
      </c>
      <c r="Q103" t="s">
        <v>4505</v>
      </c>
      <c r="AA103">
        <v>24</v>
      </c>
      <c r="AF103" t="s">
        <v>5279</v>
      </c>
    </row>
    <row r="104" spans="1:32" x14ac:dyDescent="0.2">
      <c r="A104" t="s">
        <v>3128</v>
      </c>
      <c r="B104" s="24">
        <v>100049</v>
      </c>
      <c r="C104" s="37">
        <v>452041</v>
      </c>
      <c r="D104" t="s">
        <v>5312</v>
      </c>
      <c r="E104" t="s">
        <v>3129</v>
      </c>
      <c r="F104" t="s">
        <v>3130</v>
      </c>
      <c r="G104" t="s">
        <v>1013</v>
      </c>
      <c r="H104" t="s">
        <v>2729</v>
      </c>
      <c r="I104">
        <v>75092</v>
      </c>
      <c r="J104" t="s">
        <v>1014</v>
      </c>
      <c r="K104">
        <v>9038702600</v>
      </c>
      <c r="L104" t="s">
        <v>3126</v>
      </c>
      <c r="M104" t="s">
        <v>3130</v>
      </c>
      <c r="N104" t="s">
        <v>1013</v>
      </c>
      <c r="O104" t="s">
        <v>2729</v>
      </c>
      <c r="P104">
        <v>75092</v>
      </c>
      <c r="Q104" t="s">
        <v>3879</v>
      </c>
      <c r="R104">
        <v>13</v>
      </c>
      <c r="S104">
        <v>20</v>
      </c>
      <c r="AF104" t="s">
        <v>5279</v>
      </c>
    </row>
    <row r="105" spans="1:32" x14ac:dyDescent="0.2">
      <c r="A105" t="s">
        <v>3132</v>
      </c>
      <c r="B105" s="24">
        <v>100628</v>
      </c>
      <c r="C105" s="37">
        <v>450508</v>
      </c>
      <c r="D105" t="s">
        <v>5308</v>
      </c>
      <c r="E105" t="s">
        <v>5357</v>
      </c>
      <c r="F105" t="s">
        <v>5358</v>
      </c>
      <c r="G105" t="s">
        <v>1188</v>
      </c>
      <c r="H105" t="s">
        <v>2729</v>
      </c>
      <c r="I105">
        <v>75961</v>
      </c>
      <c r="J105" t="s">
        <v>1188</v>
      </c>
      <c r="K105">
        <v>9365688488</v>
      </c>
      <c r="L105" t="s">
        <v>5359</v>
      </c>
      <c r="M105" t="s">
        <v>5358</v>
      </c>
      <c r="N105" t="s">
        <v>1188</v>
      </c>
      <c r="O105" t="s">
        <v>2729</v>
      </c>
      <c r="P105">
        <v>75961</v>
      </c>
      <c r="Q105" t="s">
        <v>3277</v>
      </c>
      <c r="AA105">
        <v>21</v>
      </c>
      <c r="AF105" t="s">
        <v>5277</v>
      </c>
    </row>
    <row r="106" spans="1:32" x14ac:dyDescent="0.2">
      <c r="A106" t="s">
        <v>3134</v>
      </c>
      <c r="B106" s="24">
        <v>8583</v>
      </c>
      <c r="C106" s="37">
        <v>670043</v>
      </c>
      <c r="D106" t="s">
        <v>5284</v>
      </c>
      <c r="E106" t="s">
        <v>3135</v>
      </c>
      <c r="F106" t="s">
        <v>3136</v>
      </c>
      <c r="G106" t="s">
        <v>268</v>
      </c>
      <c r="H106" t="s">
        <v>2729</v>
      </c>
      <c r="I106">
        <v>78613</v>
      </c>
      <c r="J106" t="s">
        <v>269</v>
      </c>
      <c r="K106">
        <v>5125287000</v>
      </c>
      <c r="L106" t="s">
        <v>5360</v>
      </c>
      <c r="M106" t="s">
        <v>3136</v>
      </c>
      <c r="N106" t="s">
        <v>268</v>
      </c>
      <c r="O106" t="s">
        <v>2729</v>
      </c>
      <c r="P106">
        <v>78613</v>
      </c>
      <c r="Q106" t="s">
        <v>3373</v>
      </c>
      <c r="R106">
        <v>12</v>
      </c>
      <c r="S106">
        <v>77</v>
      </c>
      <c r="T106">
        <v>8</v>
      </c>
      <c r="U106">
        <v>18</v>
      </c>
      <c r="V106">
        <v>2</v>
      </c>
      <c r="AC106">
        <v>9</v>
      </c>
      <c r="AF106" t="s">
        <v>5279</v>
      </c>
    </row>
    <row r="107" spans="1:32" x14ac:dyDescent="0.2">
      <c r="A107" t="s">
        <v>3138</v>
      </c>
      <c r="B107" s="24">
        <v>100147</v>
      </c>
      <c r="C107" s="37">
        <v>673027</v>
      </c>
      <c r="D107" t="s">
        <v>5296</v>
      </c>
      <c r="E107" t="s">
        <v>3139</v>
      </c>
      <c r="F107" t="s">
        <v>3140</v>
      </c>
      <c r="G107" t="s">
        <v>70</v>
      </c>
      <c r="H107" t="s">
        <v>2729</v>
      </c>
      <c r="I107">
        <v>78751</v>
      </c>
      <c r="J107" t="s">
        <v>71</v>
      </c>
      <c r="K107">
        <v>5124072111</v>
      </c>
      <c r="L107" t="s">
        <v>3141</v>
      </c>
      <c r="M107" t="s">
        <v>3142</v>
      </c>
      <c r="N107" t="s">
        <v>70</v>
      </c>
      <c r="O107" t="s">
        <v>2729</v>
      </c>
      <c r="P107">
        <v>78751</v>
      </c>
      <c r="Q107" t="s">
        <v>4505</v>
      </c>
      <c r="AA107">
        <v>50</v>
      </c>
      <c r="AF107" t="s">
        <v>5279</v>
      </c>
    </row>
    <row r="108" spans="1:32" x14ac:dyDescent="0.2">
      <c r="A108" t="s">
        <v>3147</v>
      </c>
      <c r="B108" s="24">
        <v>679</v>
      </c>
      <c r="C108" s="37">
        <v>451305</v>
      </c>
      <c r="D108" t="s">
        <v>5342</v>
      </c>
      <c r="E108" t="s">
        <v>2748</v>
      </c>
      <c r="F108" t="s">
        <v>239</v>
      </c>
      <c r="G108" t="s">
        <v>240</v>
      </c>
      <c r="H108" t="s">
        <v>2729</v>
      </c>
      <c r="I108">
        <v>77836</v>
      </c>
      <c r="J108" t="s">
        <v>241</v>
      </c>
      <c r="K108">
        <v>9795673245</v>
      </c>
      <c r="L108" t="s">
        <v>3146</v>
      </c>
      <c r="M108" t="s">
        <v>3148</v>
      </c>
      <c r="N108" t="s">
        <v>240</v>
      </c>
      <c r="O108" t="s">
        <v>2729</v>
      </c>
      <c r="P108">
        <v>77836</v>
      </c>
      <c r="Q108" t="s">
        <v>3149</v>
      </c>
      <c r="S108">
        <v>25</v>
      </c>
      <c r="AF108" t="s">
        <v>5277</v>
      </c>
    </row>
    <row r="109" spans="1:32" x14ac:dyDescent="0.2">
      <c r="A109" t="s">
        <v>3150</v>
      </c>
      <c r="B109" s="24">
        <v>7288</v>
      </c>
      <c r="C109" s="37">
        <v>451322</v>
      </c>
      <c r="D109" t="s">
        <v>2770</v>
      </c>
      <c r="E109" t="s">
        <v>3151</v>
      </c>
      <c r="F109" t="s">
        <v>3152</v>
      </c>
      <c r="G109" t="s">
        <v>858</v>
      </c>
      <c r="H109" t="s">
        <v>2729</v>
      </c>
      <c r="I109">
        <v>77868</v>
      </c>
      <c r="J109" t="s">
        <v>859</v>
      </c>
      <c r="K109">
        <v>9368256585</v>
      </c>
      <c r="L109" t="s">
        <v>3146</v>
      </c>
      <c r="M109" t="s">
        <v>3152</v>
      </c>
      <c r="N109" t="s">
        <v>858</v>
      </c>
      <c r="O109" t="s">
        <v>2729</v>
      </c>
      <c r="P109">
        <v>77868</v>
      </c>
      <c r="Q109" t="s">
        <v>3149</v>
      </c>
      <c r="S109">
        <v>25</v>
      </c>
      <c r="AF109" t="s">
        <v>5277</v>
      </c>
    </row>
    <row r="110" spans="1:32" x14ac:dyDescent="0.2">
      <c r="A110" t="s">
        <v>3153</v>
      </c>
      <c r="B110" s="24">
        <v>41</v>
      </c>
      <c r="C110" s="37">
        <v>451316</v>
      </c>
      <c r="D110" t="s">
        <v>5286</v>
      </c>
      <c r="E110" t="s">
        <v>2748</v>
      </c>
      <c r="F110" t="s">
        <v>3154</v>
      </c>
      <c r="G110" t="s">
        <v>1217</v>
      </c>
      <c r="H110" t="s">
        <v>2729</v>
      </c>
      <c r="I110">
        <v>77864</v>
      </c>
      <c r="J110" t="s">
        <v>1218</v>
      </c>
      <c r="K110">
        <v>9363482631</v>
      </c>
      <c r="L110" t="s">
        <v>3146</v>
      </c>
      <c r="M110" t="s">
        <v>3155</v>
      </c>
      <c r="N110" t="s">
        <v>1217</v>
      </c>
      <c r="O110" t="s">
        <v>2729</v>
      </c>
      <c r="P110">
        <v>77864</v>
      </c>
      <c r="Q110" t="s">
        <v>3149</v>
      </c>
      <c r="S110">
        <v>25</v>
      </c>
      <c r="AF110" t="s">
        <v>5277</v>
      </c>
    </row>
    <row r="111" spans="1:32" x14ac:dyDescent="0.2">
      <c r="A111" t="s">
        <v>3156</v>
      </c>
      <c r="B111" s="24">
        <v>100362</v>
      </c>
      <c r="C111" s="37">
        <v>673065</v>
      </c>
      <c r="D111" t="s">
        <v>5352</v>
      </c>
      <c r="E111" t="s">
        <v>3157</v>
      </c>
      <c r="F111" t="s">
        <v>3158</v>
      </c>
      <c r="G111" t="s">
        <v>222</v>
      </c>
      <c r="H111" t="s">
        <v>2729</v>
      </c>
      <c r="I111">
        <v>77802</v>
      </c>
      <c r="J111" t="s">
        <v>223</v>
      </c>
      <c r="K111">
        <v>9792134300</v>
      </c>
      <c r="L111" t="s">
        <v>5361</v>
      </c>
      <c r="M111" t="s">
        <v>3158</v>
      </c>
      <c r="N111" t="s">
        <v>222</v>
      </c>
      <c r="O111" t="s">
        <v>2729</v>
      </c>
      <c r="P111">
        <v>77802</v>
      </c>
      <c r="Q111" t="s">
        <v>3291</v>
      </c>
      <c r="AA111">
        <v>61</v>
      </c>
      <c r="AF111" t="s">
        <v>5279</v>
      </c>
    </row>
    <row r="112" spans="1:32" x14ac:dyDescent="0.2">
      <c r="A112" t="s">
        <v>3160</v>
      </c>
      <c r="B112" s="24">
        <v>436</v>
      </c>
      <c r="C112" s="37">
        <v>450072</v>
      </c>
      <c r="D112" t="s">
        <v>2967</v>
      </c>
      <c r="E112" t="s">
        <v>2748</v>
      </c>
      <c r="F112" t="s">
        <v>499</v>
      </c>
      <c r="G112" t="s">
        <v>500</v>
      </c>
      <c r="H112" t="s">
        <v>2729</v>
      </c>
      <c r="I112">
        <v>77566</v>
      </c>
      <c r="J112" t="s">
        <v>299</v>
      </c>
      <c r="K112">
        <v>9792974411</v>
      </c>
      <c r="L112" t="s">
        <v>3161</v>
      </c>
      <c r="M112" t="s">
        <v>499</v>
      </c>
      <c r="N112" t="s">
        <v>500</v>
      </c>
      <c r="O112" t="s">
        <v>2729</v>
      </c>
      <c r="P112">
        <v>77566</v>
      </c>
      <c r="Q112" t="s">
        <v>3162</v>
      </c>
      <c r="R112">
        <v>8</v>
      </c>
      <c r="S112">
        <v>106</v>
      </c>
      <c r="U112">
        <v>16</v>
      </c>
      <c r="X112">
        <v>10</v>
      </c>
      <c r="AA112">
        <v>14</v>
      </c>
      <c r="AF112" t="s">
        <v>5277</v>
      </c>
    </row>
    <row r="113" spans="1:32" x14ac:dyDescent="0.2">
      <c r="A113" t="s">
        <v>3167</v>
      </c>
      <c r="B113" s="24">
        <v>7931</v>
      </c>
      <c r="C113" s="37">
        <v>450862</v>
      </c>
      <c r="D113" t="s">
        <v>5308</v>
      </c>
      <c r="E113" t="s">
        <v>3168</v>
      </c>
      <c r="F113" t="s">
        <v>3169</v>
      </c>
      <c r="G113" t="s">
        <v>1515</v>
      </c>
      <c r="H113" t="s">
        <v>2729</v>
      </c>
      <c r="I113">
        <v>77389</v>
      </c>
      <c r="J113" t="s">
        <v>20</v>
      </c>
      <c r="K113">
        <v>3463055000</v>
      </c>
      <c r="L113" t="s">
        <v>3170</v>
      </c>
      <c r="M113" t="s">
        <v>3169</v>
      </c>
      <c r="N113" t="s">
        <v>1515</v>
      </c>
      <c r="O113" t="s">
        <v>2729</v>
      </c>
      <c r="P113">
        <v>77389</v>
      </c>
      <c r="Q113" t="s">
        <v>3209</v>
      </c>
      <c r="S113">
        <v>4</v>
      </c>
      <c r="AF113" t="s">
        <v>5277</v>
      </c>
    </row>
    <row r="114" spans="1:32" x14ac:dyDescent="0.2">
      <c r="A114" t="s">
        <v>3172</v>
      </c>
      <c r="B114" s="24">
        <v>118</v>
      </c>
      <c r="C114" s="37">
        <v>450193</v>
      </c>
      <c r="D114" t="s">
        <v>2821</v>
      </c>
      <c r="E114" t="s">
        <v>2748</v>
      </c>
      <c r="F114" t="s">
        <v>3173</v>
      </c>
      <c r="G114" t="s">
        <v>19</v>
      </c>
      <c r="H114" t="s">
        <v>2729</v>
      </c>
      <c r="I114">
        <v>77030</v>
      </c>
      <c r="J114" t="s">
        <v>20</v>
      </c>
      <c r="K114">
        <v>7137858537</v>
      </c>
      <c r="L114" t="s">
        <v>5348</v>
      </c>
      <c r="M114" t="s">
        <v>3173</v>
      </c>
      <c r="N114" t="s">
        <v>19</v>
      </c>
      <c r="O114" t="s">
        <v>2729</v>
      </c>
      <c r="P114">
        <v>77030</v>
      </c>
      <c r="Q114" t="s">
        <v>5362</v>
      </c>
      <c r="R114">
        <v>157</v>
      </c>
      <c r="S114">
        <v>647</v>
      </c>
      <c r="AA114">
        <v>24</v>
      </c>
      <c r="AC114">
        <v>51</v>
      </c>
      <c r="AF114" t="s">
        <v>5277</v>
      </c>
    </row>
    <row r="115" spans="1:32" x14ac:dyDescent="0.2">
      <c r="A115" t="s">
        <v>5363</v>
      </c>
      <c r="B115" s="24">
        <v>466</v>
      </c>
      <c r="C115" s="37">
        <v>450395</v>
      </c>
      <c r="D115" t="s">
        <v>2766</v>
      </c>
      <c r="E115" t="s">
        <v>3163</v>
      </c>
      <c r="F115" t="s">
        <v>1295</v>
      </c>
      <c r="G115" t="s">
        <v>1296</v>
      </c>
      <c r="H115" t="s">
        <v>2729</v>
      </c>
      <c r="I115">
        <v>77351</v>
      </c>
      <c r="J115" t="s">
        <v>1297</v>
      </c>
      <c r="K115">
        <v>9363298700</v>
      </c>
      <c r="L115" t="s">
        <v>3164</v>
      </c>
      <c r="M115" t="s">
        <v>3165</v>
      </c>
      <c r="N115" t="s">
        <v>1296</v>
      </c>
      <c r="O115" t="s">
        <v>2729</v>
      </c>
      <c r="P115">
        <v>77351</v>
      </c>
      <c r="Q115" t="s">
        <v>3166</v>
      </c>
      <c r="R115">
        <v>8</v>
      </c>
      <c r="S115">
        <v>51</v>
      </c>
      <c r="U115">
        <v>4</v>
      </c>
      <c r="X115">
        <v>3</v>
      </c>
      <c r="AF115" t="s">
        <v>5277</v>
      </c>
    </row>
    <row r="116" spans="1:32" x14ac:dyDescent="0.2">
      <c r="A116" t="s">
        <v>3174</v>
      </c>
      <c r="B116" s="24">
        <v>129</v>
      </c>
      <c r="C116" s="37">
        <v>450211</v>
      </c>
      <c r="D116" t="s">
        <v>2814</v>
      </c>
      <c r="E116" t="s">
        <v>2748</v>
      </c>
      <c r="F116" t="s">
        <v>3175</v>
      </c>
      <c r="G116" t="s">
        <v>1308</v>
      </c>
      <c r="H116" t="s">
        <v>2729</v>
      </c>
      <c r="I116">
        <v>75904</v>
      </c>
      <c r="J116" t="s">
        <v>1309</v>
      </c>
      <c r="K116">
        <v>9366348111</v>
      </c>
      <c r="L116" t="s">
        <v>3164</v>
      </c>
      <c r="M116" t="s">
        <v>3175</v>
      </c>
      <c r="N116" t="s">
        <v>1308</v>
      </c>
      <c r="O116" t="s">
        <v>2729</v>
      </c>
      <c r="P116">
        <v>75904</v>
      </c>
      <c r="Q116" t="s">
        <v>3176</v>
      </c>
      <c r="R116">
        <v>24</v>
      </c>
      <c r="S116">
        <v>172</v>
      </c>
      <c r="T116">
        <v>8</v>
      </c>
      <c r="X116">
        <v>12</v>
      </c>
      <c r="Y116">
        <v>20</v>
      </c>
      <c r="AA116">
        <v>17</v>
      </c>
      <c r="AC116">
        <v>26</v>
      </c>
      <c r="AF116" t="s">
        <v>5277</v>
      </c>
    </row>
    <row r="117" spans="1:32" x14ac:dyDescent="0.2">
      <c r="A117" t="s">
        <v>3177</v>
      </c>
      <c r="B117" s="24">
        <v>143</v>
      </c>
      <c r="C117" s="37">
        <v>453302</v>
      </c>
      <c r="D117" t="s">
        <v>5287</v>
      </c>
      <c r="E117" t="s">
        <v>3178</v>
      </c>
      <c r="F117" t="s">
        <v>3179</v>
      </c>
      <c r="G117" t="s">
        <v>126</v>
      </c>
      <c r="H117" t="s">
        <v>2729</v>
      </c>
      <c r="I117">
        <v>75235</v>
      </c>
      <c r="J117" t="s">
        <v>126</v>
      </c>
      <c r="K117">
        <v>2144568339</v>
      </c>
      <c r="L117" t="s">
        <v>3180</v>
      </c>
      <c r="M117" t="s">
        <v>5364</v>
      </c>
      <c r="N117" t="s">
        <v>126</v>
      </c>
      <c r="O117" t="s">
        <v>2729</v>
      </c>
      <c r="P117">
        <v>75235</v>
      </c>
      <c r="Q117" t="s">
        <v>5365</v>
      </c>
      <c r="R117">
        <v>77</v>
      </c>
      <c r="S117">
        <v>34</v>
      </c>
      <c r="T117">
        <v>74</v>
      </c>
      <c r="W117">
        <v>255</v>
      </c>
      <c r="AD117">
        <v>48</v>
      </c>
      <c r="AF117" t="s">
        <v>5277</v>
      </c>
    </row>
    <row r="118" spans="1:32" x14ac:dyDescent="0.2">
      <c r="A118" t="s">
        <v>3181</v>
      </c>
      <c r="B118" s="24">
        <v>100291</v>
      </c>
      <c r="C118" s="37">
        <v>453316</v>
      </c>
      <c r="D118" t="s">
        <v>2869</v>
      </c>
      <c r="E118" t="s">
        <v>3182</v>
      </c>
      <c r="F118" t="s">
        <v>3183</v>
      </c>
      <c r="G118" t="s">
        <v>166</v>
      </c>
      <c r="H118" t="s">
        <v>2729</v>
      </c>
      <c r="I118">
        <v>75024</v>
      </c>
      <c r="J118" t="s">
        <v>132</v>
      </c>
      <c r="K118">
        <v>4693037000</v>
      </c>
      <c r="L118" t="s">
        <v>3184</v>
      </c>
      <c r="M118" t="s">
        <v>3179</v>
      </c>
      <c r="N118" t="s">
        <v>126</v>
      </c>
      <c r="O118" t="s">
        <v>2729</v>
      </c>
      <c r="P118">
        <v>75235</v>
      </c>
      <c r="Q118" t="s">
        <v>3185</v>
      </c>
      <c r="Y118">
        <v>12</v>
      </c>
      <c r="AD118">
        <v>200</v>
      </c>
      <c r="AF118" t="s">
        <v>5277</v>
      </c>
    </row>
    <row r="119" spans="1:32" x14ac:dyDescent="0.2">
      <c r="A119" t="s">
        <v>3186</v>
      </c>
      <c r="B119" s="24">
        <v>26</v>
      </c>
      <c r="C119" s="37">
        <v>450369</v>
      </c>
      <c r="D119" t="s">
        <v>2967</v>
      </c>
      <c r="E119" t="s">
        <v>3187</v>
      </c>
      <c r="F119" t="s">
        <v>342</v>
      </c>
      <c r="G119" t="s">
        <v>343</v>
      </c>
      <c r="H119" t="s">
        <v>2729</v>
      </c>
      <c r="I119">
        <v>79201</v>
      </c>
      <c r="J119" t="s">
        <v>343</v>
      </c>
      <c r="K119">
        <v>9409376371</v>
      </c>
      <c r="L119" t="s">
        <v>3188</v>
      </c>
      <c r="M119" t="s">
        <v>3189</v>
      </c>
      <c r="N119" t="s">
        <v>343</v>
      </c>
      <c r="O119" t="s">
        <v>2729</v>
      </c>
      <c r="P119">
        <v>79201</v>
      </c>
      <c r="Q119" t="s">
        <v>2946</v>
      </c>
      <c r="S119">
        <v>33</v>
      </c>
      <c r="X119">
        <v>6</v>
      </c>
      <c r="AF119" t="s">
        <v>5277</v>
      </c>
    </row>
    <row r="120" spans="1:32" x14ac:dyDescent="0.2">
      <c r="A120" t="s">
        <v>3190</v>
      </c>
      <c r="B120" s="24">
        <v>100166</v>
      </c>
      <c r="C120" s="37">
        <v>453315</v>
      </c>
      <c r="D120" t="s">
        <v>5286</v>
      </c>
      <c r="E120" t="s">
        <v>3191</v>
      </c>
      <c r="F120" t="s">
        <v>3192</v>
      </c>
      <c r="G120" t="s">
        <v>195</v>
      </c>
      <c r="H120" t="s">
        <v>2729</v>
      </c>
      <c r="I120">
        <v>78207</v>
      </c>
      <c r="J120" t="s">
        <v>196</v>
      </c>
      <c r="K120">
        <v>2107042317</v>
      </c>
      <c r="L120" t="s">
        <v>3193</v>
      </c>
      <c r="M120" t="s">
        <v>3194</v>
      </c>
      <c r="N120" t="s">
        <v>195</v>
      </c>
      <c r="O120" t="s">
        <v>2729</v>
      </c>
      <c r="P120">
        <v>78207</v>
      </c>
      <c r="Q120" t="s">
        <v>5366</v>
      </c>
      <c r="R120">
        <v>79</v>
      </c>
      <c r="S120">
        <v>313</v>
      </c>
      <c r="T120">
        <v>45</v>
      </c>
      <c r="W120">
        <v>199</v>
      </c>
      <c r="X120">
        <v>16</v>
      </c>
      <c r="AF120" t="s">
        <v>5277</v>
      </c>
    </row>
    <row r="121" spans="1:32" x14ac:dyDescent="0.2">
      <c r="A121" t="s">
        <v>5367</v>
      </c>
      <c r="B121" s="24">
        <v>20</v>
      </c>
      <c r="C121" s="37">
        <v>450032</v>
      </c>
      <c r="D121" t="s">
        <v>2770</v>
      </c>
      <c r="E121" t="s">
        <v>5368</v>
      </c>
      <c r="F121" t="s">
        <v>5369</v>
      </c>
      <c r="G121" t="s">
        <v>355</v>
      </c>
      <c r="H121" t="s">
        <v>2729</v>
      </c>
      <c r="I121">
        <v>75605</v>
      </c>
      <c r="J121" t="s">
        <v>356</v>
      </c>
      <c r="K121">
        <v>9035446700</v>
      </c>
      <c r="L121" t="s">
        <v>5370</v>
      </c>
      <c r="M121" t="s">
        <v>5369</v>
      </c>
      <c r="N121" t="s">
        <v>355</v>
      </c>
      <c r="O121" t="s">
        <v>2729</v>
      </c>
      <c r="P121">
        <v>75605</v>
      </c>
      <c r="Q121" t="s">
        <v>3209</v>
      </c>
      <c r="S121">
        <v>3</v>
      </c>
      <c r="AF121" t="s">
        <v>5277</v>
      </c>
    </row>
    <row r="122" spans="1:32" x14ac:dyDescent="0.2">
      <c r="A122" t="s">
        <v>353</v>
      </c>
      <c r="B122" s="24">
        <v>20</v>
      </c>
      <c r="C122" s="37">
        <v>450032</v>
      </c>
      <c r="D122" t="s">
        <v>2770</v>
      </c>
      <c r="E122" t="s">
        <v>3196</v>
      </c>
      <c r="F122" t="s">
        <v>3198</v>
      </c>
      <c r="G122" t="s">
        <v>355</v>
      </c>
      <c r="H122" t="s">
        <v>2729</v>
      </c>
      <c r="I122">
        <v>75601</v>
      </c>
      <c r="J122" t="s">
        <v>356</v>
      </c>
      <c r="K122">
        <v>9033151811</v>
      </c>
      <c r="L122" t="s">
        <v>3199</v>
      </c>
      <c r="M122" t="s">
        <v>3198</v>
      </c>
      <c r="N122" t="s">
        <v>355</v>
      </c>
      <c r="O122" t="s">
        <v>2729</v>
      </c>
      <c r="P122">
        <v>75601</v>
      </c>
      <c r="Q122" t="s">
        <v>5371</v>
      </c>
      <c r="R122">
        <v>55</v>
      </c>
      <c r="S122">
        <v>287</v>
      </c>
      <c r="T122">
        <v>13</v>
      </c>
      <c r="W122">
        <v>19</v>
      </c>
      <c r="X122">
        <v>7</v>
      </c>
      <c r="AA122">
        <v>26</v>
      </c>
      <c r="AB122">
        <v>18</v>
      </c>
      <c r="AF122" t="s">
        <v>5277</v>
      </c>
    </row>
    <row r="123" spans="1:32" x14ac:dyDescent="0.2">
      <c r="A123" t="s">
        <v>3200</v>
      </c>
      <c r="B123" s="24">
        <v>20</v>
      </c>
      <c r="C123" s="37">
        <v>450032</v>
      </c>
      <c r="D123" t="s">
        <v>2770</v>
      </c>
      <c r="E123" t="s">
        <v>2748</v>
      </c>
      <c r="F123" t="s">
        <v>3201</v>
      </c>
      <c r="G123" t="s">
        <v>348</v>
      </c>
      <c r="H123" t="s">
        <v>2729</v>
      </c>
      <c r="I123">
        <v>75670</v>
      </c>
      <c r="J123" t="s">
        <v>350</v>
      </c>
      <c r="K123">
        <v>9039276000</v>
      </c>
      <c r="L123" t="s">
        <v>3199</v>
      </c>
      <c r="M123" t="s">
        <v>354</v>
      </c>
      <c r="N123" t="s">
        <v>355</v>
      </c>
      <c r="O123" t="s">
        <v>2729</v>
      </c>
      <c r="P123">
        <v>75601</v>
      </c>
      <c r="Q123" t="s">
        <v>5372</v>
      </c>
      <c r="R123">
        <v>9</v>
      </c>
      <c r="S123">
        <v>114</v>
      </c>
      <c r="U123">
        <v>11</v>
      </c>
      <c r="X123">
        <v>5</v>
      </c>
      <c r="AA123">
        <v>10</v>
      </c>
      <c r="AF123" t="s">
        <v>5277</v>
      </c>
    </row>
    <row r="124" spans="1:32" x14ac:dyDescent="0.2">
      <c r="A124" t="s">
        <v>5373</v>
      </c>
      <c r="B124" s="24">
        <v>444</v>
      </c>
      <c r="C124" s="37">
        <v>450034</v>
      </c>
      <c r="D124" t="s">
        <v>2821</v>
      </c>
      <c r="E124" t="s">
        <v>5374</v>
      </c>
      <c r="F124" t="s">
        <v>5375</v>
      </c>
      <c r="G124" t="s">
        <v>5376</v>
      </c>
      <c r="H124" t="s">
        <v>2729</v>
      </c>
      <c r="I124">
        <v>77630</v>
      </c>
      <c r="J124" t="s">
        <v>5376</v>
      </c>
      <c r="K124">
        <v>4097926500</v>
      </c>
      <c r="L124" t="s">
        <v>3237</v>
      </c>
      <c r="M124" t="s">
        <v>3244</v>
      </c>
      <c r="N124" t="s">
        <v>103</v>
      </c>
      <c r="O124" t="s">
        <v>2729</v>
      </c>
      <c r="P124">
        <v>77726</v>
      </c>
      <c r="Q124" t="s">
        <v>2902</v>
      </c>
      <c r="S124">
        <v>4</v>
      </c>
      <c r="AF124" t="s">
        <v>5277</v>
      </c>
    </row>
    <row r="125" spans="1:32" x14ac:dyDescent="0.2">
      <c r="A125" t="s">
        <v>3202</v>
      </c>
      <c r="B125" s="24">
        <v>7254</v>
      </c>
      <c r="C125" s="37">
        <v>451319</v>
      </c>
      <c r="D125" t="s">
        <v>5289</v>
      </c>
      <c r="E125" t="s">
        <v>3203</v>
      </c>
      <c r="F125" t="s">
        <v>3204</v>
      </c>
      <c r="G125" t="s">
        <v>1079</v>
      </c>
      <c r="H125" t="s">
        <v>2729</v>
      </c>
      <c r="I125">
        <v>75766</v>
      </c>
      <c r="J125" t="s">
        <v>1080</v>
      </c>
      <c r="K125">
        <v>9035414500</v>
      </c>
      <c r="L125" t="s">
        <v>5377</v>
      </c>
      <c r="M125" t="s">
        <v>3204</v>
      </c>
      <c r="N125" t="s">
        <v>1079</v>
      </c>
      <c r="O125" t="s">
        <v>2729</v>
      </c>
      <c r="P125">
        <v>75766</v>
      </c>
      <c r="Q125" t="s">
        <v>2755</v>
      </c>
      <c r="S125">
        <v>25</v>
      </c>
      <c r="AF125" t="s">
        <v>5277</v>
      </c>
    </row>
    <row r="126" spans="1:32" x14ac:dyDescent="0.2">
      <c r="A126" t="s">
        <v>3205</v>
      </c>
      <c r="B126" s="24">
        <v>286</v>
      </c>
      <c r="C126" s="37">
        <v>450102</v>
      </c>
      <c r="D126" t="s">
        <v>2967</v>
      </c>
      <c r="E126" t="s">
        <v>3206</v>
      </c>
      <c r="F126" t="s">
        <v>3207</v>
      </c>
      <c r="G126" t="s">
        <v>511</v>
      </c>
      <c r="H126" t="s">
        <v>2729</v>
      </c>
      <c r="I126">
        <v>75703</v>
      </c>
      <c r="J126" t="s">
        <v>512</v>
      </c>
      <c r="K126">
        <v>9036066500</v>
      </c>
      <c r="L126" t="s">
        <v>3208</v>
      </c>
      <c r="M126" t="s">
        <v>3207</v>
      </c>
      <c r="N126" t="s">
        <v>511</v>
      </c>
      <c r="O126" t="s">
        <v>2729</v>
      </c>
      <c r="P126">
        <v>75703</v>
      </c>
      <c r="Q126" t="s">
        <v>3209</v>
      </c>
      <c r="S126">
        <v>8</v>
      </c>
      <c r="AF126" t="s">
        <v>5277</v>
      </c>
    </row>
    <row r="127" spans="1:32" x14ac:dyDescent="0.2">
      <c r="A127" t="s">
        <v>3210</v>
      </c>
      <c r="B127" s="24">
        <v>100359</v>
      </c>
      <c r="C127" s="37">
        <v>450236</v>
      </c>
      <c r="D127" t="s">
        <v>5352</v>
      </c>
      <c r="E127" t="s">
        <v>3211</v>
      </c>
      <c r="F127" t="s">
        <v>3212</v>
      </c>
      <c r="G127" t="s">
        <v>374</v>
      </c>
      <c r="H127" t="s">
        <v>2729</v>
      </c>
      <c r="I127">
        <v>75482</v>
      </c>
      <c r="J127" t="s">
        <v>375</v>
      </c>
      <c r="K127">
        <v>9034394052</v>
      </c>
      <c r="L127" t="s">
        <v>3213</v>
      </c>
      <c r="M127" t="s">
        <v>3212</v>
      </c>
      <c r="N127" t="s">
        <v>374</v>
      </c>
      <c r="O127" t="s">
        <v>2729</v>
      </c>
      <c r="P127">
        <v>75482</v>
      </c>
      <c r="Q127" t="s">
        <v>3214</v>
      </c>
      <c r="R127">
        <v>10</v>
      </c>
      <c r="S127">
        <v>60</v>
      </c>
      <c r="T127">
        <v>4</v>
      </c>
      <c r="X127">
        <v>12</v>
      </c>
      <c r="AA127">
        <v>10</v>
      </c>
      <c r="AF127" t="s">
        <v>5277</v>
      </c>
    </row>
    <row r="128" spans="1:32" x14ac:dyDescent="0.2">
      <c r="A128" t="s">
        <v>3215</v>
      </c>
      <c r="B128" s="24">
        <v>286</v>
      </c>
      <c r="C128" s="37">
        <v>450102</v>
      </c>
      <c r="D128" t="s">
        <v>2967</v>
      </c>
      <c r="E128" t="s">
        <v>2748</v>
      </c>
      <c r="F128" t="s">
        <v>1455</v>
      </c>
      <c r="G128" t="s">
        <v>511</v>
      </c>
      <c r="H128" t="s">
        <v>2729</v>
      </c>
      <c r="I128">
        <v>75701</v>
      </c>
      <c r="J128" t="s">
        <v>512</v>
      </c>
      <c r="K128">
        <v>9035315400</v>
      </c>
      <c r="L128" t="s">
        <v>3208</v>
      </c>
      <c r="M128" t="s">
        <v>1455</v>
      </c>
      <c r="N128" t="s">
        <v>511</v>
      </c>
      <c r="O128" t="s">
        <v>2729</v>
      </c>
      <c r="P128">
        <v>75701</v>
      </c>
      <c r="Q128" t="s">
        <v>3195</v>
      </c>
      <c r="R128">
        <v>218</v>
      </c>
      <c r="S128">
        <v>233</v>
      </c>
      <c r="T128">
        <v>44</v>
      </c>
      <c r="W128">
        <v>21</v>
      </c>
      <c r="X128">
        <v>13</v>
      </c>
      <c r="AD128">
        <v>24</v>
      </c>
      <c r="AF128" t="s">
        <v>5277</v>
      </c>
    </row>
    <row r="129" spans="1:32" x14ac:dyDescent="0.2">
      <c r="A129" t="s">
        <v>3216</v>
      </c>
      <c r="B129" s="24">
        <v>446</v>
      </c>
      <c r="C129" s="37">
        <v>451381</v>
      </c>
      <c r="D129" t="s">
        <v>5289</v>
      </c>
      <c r="E129" t="s">
        <v>3217</v>
      </c>
      <c r="F129" t="s">
        <v>3218</v>
      </c>
      <c r="G129" t="s">
        <v>1460</v>
      </c>
      <c r="H129" t="s">
        <v>2729</v>
      </c>
      <c r="I129">
        <v>75494</v>
      </c>
      <c r="J129" t="s">
        <v>1461</v>
      </c>
      <c r="K129">
        <v>9033425227</v>
      </c>
      <c r="L129" t="s">
        <v>3213</v>
      </c>
      <c r="M129" t="s">
        <v>3218</v>
      </c>
      <c r="N129" t="s">
        <v>1460</v>
      </c>
      <c r="O129" t="s">
        <v>2729</v>
      </c>
      <c r="P129">
        <v>75494</v>
      </c>
      <c r="Q129" t="s">
        <v>2755</v>
      </c>
      <c r="R129">
        <v>4</v>
      </c>
      <c r="S129">
        <v>21</v>
      </c>
      <c r="AF129" t="s">
        <v>5277</v>
      </c>
    </row>
    <row r="130" spans="1:32" x14ac:dyDescent="0.2">
      <c r="A130" t="s">
        <v>3219</v>
      </c>
      <c r="B130" s="24">
        <v>339</v>
      </c>
      <c r="C130" s="37">
        <v>450237</v>
      </c>
      <c r="D130" t="s">
        <v>5312</v>
      </c>
      <c r="E130" t="s">
        <v>3220</v>
      </c>
      <c r="F130" t="s">
        <v>3221</v>
      </c>
      <c r="G130" t="s">
        <v>195</v>
      </c>
      <c r="H130" t="s">
        <v>2729</v>
      </c>
      <c r="I130">
        <v>78209</v>
      </c>
      <c r="J130" t="s">
        <v>196</v>
      </c>
      <c r="K130">
        <v>2102948000</v>
      </c>
      <c r="L130" t="s">
        <v>5378</v>
      </c>
      <c r="M130" t="s">
        <v>5379</v>
      </c>
      <c r="N130" t="s">
        <v>195</v>
      </c>
      <c r="O130" t="s">
        <v>2729</v>
      </c>
      <c r="P130">
        <v>78216</v>
      </c>
      <c r="Q130" t="s">
        <v>3209</v>
      </c>
      <c r="S130">
        <v>36</v>
      </c>
      <c r="AF130" t="s">
        <v>5277</v>
      </c>
    </row>
    <row r="131" spans="1:32" x14ac:dyDescent="0.2">
      <c r="A131" t="s">
        <v>3222</v>
      </c>
      <c r="B131" s="24">
        <v>339</v>
      </c>
      <c r="C131" s="37">
        <v>450237</v>
      </c>
      <c r="D131" t="s">
        <v>5312</v>
      </c>
      <c r="E131" t="s">
        <v>3223</v>
      </c>
      <c r="F131" t="s">
        <v>3224</v>
      </c>
      <c r="G131" t="s">
        <v>195</v>
      </c>
      <c r="H131" t="s">
        <v>2729</v>
      </c>
      <c r="I131">
        <v>78229</v>
      </c>
      <c r="J131" t="s">
        <v>196</v>
      </c>
      <c r="K131">
        <v>2107056021</v>
      </c>
      <c r="L131" t="s">
        <v>5378</v>
      </c>
      <c r="M131" t="s">
        <v>5379</v>
      </c>
      <c r="N131" t="s">
        <v>195</v>
      </c>
      <c r="O131" t="s">
        <v>2729</v>
      </c>
      <c r="P131">
        <v>78216</v>
      </c>
      <c r="Q131" t="s">
        <v>3225</v>
      </c>
      <c r="R131">
        <v>20</v>
      </c>
      <c r="S131">
        <v>154</v>
      </c>
      <c r="AF131" t="s">
        <v>5277</v>
      </c>
    </row>
    <row r="132" spans="1:32" x14ac:dyDescent="0.2">
      <c r="A132" t="s">
        <v>3226</v>
      </c>
      <c r="B132" s="24">
        <v>100165</v>
      </c>
      <c r="C132" s="37">
        <v>450237</v>
      </c>
      <c r="D132" t="s">
        <v>5286</v>
      </c>
      <c r="E132" t="s">
        <v>3191</v>
      </c>
      <c r="F132" t="s">
        <v>3227</v>
      </c>
      <c r="G132" t="s">
        <v>1489</v>
      </c>
      <c r="H132" t="s">
        <v>2729</v>
      </c>
      <c r="I132">
        <v>78130</v>
      </c>
      <c r="J132" t="s">
        <v>1490</v>
      </c>
      <c r="K132">
        <v>8306062170</v>
      </c>
      <c r="L132" t="s">
        <v>5378</v>
      </c>
      <c r="M132" t="s">
        <v>3227</v>
      </c>
      <c r="N132" t="s">
        <v>1489</v>
      </c>
      <c r="O132" t="s">
        <v>2729</v>
      </c>
      <c r="P132">
        <v>78130</v>
      </c>
      <c r="Q132" t="s">
        <v>2749</v>
      </c>
      <c r="R132">
        <v>10</v>
      </c>
      <c r="S132">
        <v>105</v>
      </c>
      <c r="U132">
        <v>10</v>
      </c>
      <c r="X132">
        <v>7</v>
      </c>
      <c r="AF132" t="s">
        <v>5277</v>
      </c>
    </row>
    <row r="133" spans="1:32" x14ac:dyDescent="0.2">
      <c r="A133" t="s">
        <v>3228</v>
      </c>
      <c r="B133" s="24">
        <v>100514</v>
      </c>
      <c r="C133" s="37">
        <v>450272</v>
      </c>
      <c r="D133" t="s">
        <v>5308</v>
      </c>
      <c r="E133" t="s">
        <v>3229</v>
      </c>
      <c r="F133" t="s">
        <v>3230</v>
      </c>
      <c r="G133" t="s">
        <v>388</v>
      </c>
      <c r="H133" t="s">
        <v>2729</v>
      </c>
      <c r="I133">
        <v>78666</v>
      </c>
      <c r="J133" t="s">
        <v>60</v>
      </c>
      <c r="K133">
        <v>5123538979</v>
      </c>
      <c r="L133" t="s">
        <v>5378</v>
      </c>
      <c r="M133" t="s">
        <v>5379</v>
      </c>
      <c r="N133" t="s">
        <v>195</v>
      </c>
      <c r="O133" t="s">
        <v>2729</v>
      </c>
      <c r="P133">
        <v>78216</v>
      </c>
      <c r="Q133" t="s">
        <v>2749</v>
      </c>
      <c r="R133">
        <v>10</v>
      </c>
      <c r="S133">
        <v>118</v>
      </c>
      <c r="T133">
        <v>9</v>
      </c>
      <c r="U133">
        <v>20</v>
      </c>
      <c r="Y133">
        <v>13</v>
      </c>
      <c r="AF133" t="s">
        <v>5277</v>
      </c>
    </row>
    <row r="134" spans="1:32" x14ac:dyDescent="0.2">
      <c r="A134" t="s">
        <v>3231</v>
      </c>
      <c r="B134" s="24">
        <v>339</v>
      </c>
      <c r="C134" s="37">
        <v>450237</v>
      </c>
      <c r="D134" t="s">
        <v>5312</v>
      </c>
      <c r="E134" t="s">
        <v>3232</v>
      </c>
      <c r="F134" t="s">
        <v>3233</v>
      </c>
      <c r="G134" t="s">
        <v>195</v>
      </c>
      <c r="H134" t="s">
        <v>2729</v>
      </c>
      <c r="I134">
        <v>78251</v>
      </c>
      <c r="J134" t="s">
        <v>196</v>
      </c>
      <c r="K134">
        <v>2107038000</v>
      </c>
      <c r="L134" t="s">
        <v>5378</v>
      </c>
      <c r="M134" t="s">
        <v>5379</v>
      </c>
      <c r="N134" t="s">
        <v>195</v>
      </c>
      <c r="O134" t="s">
        <v>2729</v>
      </c>
      <c r="P134">
        <v>78216</v>
      </c>
      <c r="Q134" t="s">
        <v>3234</v>
      </c>
      <c r="R134">
        <v>16</v>
      </c>
      <c r="S134">
        <v>138</v>
      </c>
      <c r="U134">
        <v>12</v>
      </c>
      <c r="X134">
        <v>2</v>
      </c>
      <c r="AF134" t="s">
        <v>5277</v>
      </c>
    </row>
    <row r="135" spans="1:32" x14ac:dyDescent="0.2">
      <c r="A135" t="s">
        <v>3235</v>
      </c>
      <c r="B135" s="24">
        <v>38</v>
      </c>
      <c r="C135" s="37">
        <v>450573</v>
      </c>
      <c r="D135" t="s">
        <v>2821</v>
      </c>
      <c r="E135" t="s">
        <v>3236</v>
      </c>
      <c r="F135" t="s">
        <v>368</v>
      </c>
      <c r="G135" t="s">
        <v>369</v>
      </c>
      <c r="H135" t="s">
        <v>2729</v>
      </c>
      <c r="I135">
        <v>75951</v>
      </c>
      <c r="J135" t="s">
        <v>369</v>
      </c>
      <c r="K135">
        <v>4093845461</v>
      </c>
      <c r="L135" t="s">
        <v>3237</v>
      </c>
      <c r="M135" t="s">
        <v>368</v>
      </c>
      <c r="N135" t="s">
        <v>369</v>
      </c>
      <c r="O135" t="s">
        <v>2729</v>
      </c>
      <c r="P135">
        <v>75951</v>
      </c>
      <c r="Q135" t="s">
        <v>5380</v>
      </c>
      <c r="R135">
        <v>6</v>
      </c>
      <c r="S135">
        <v>39</v>
      </c>
      <c r="X135">
        <v>4</v>
      </c>
      <c r="AA135">
        <v>10</v>
      </c>
      <c r="AF135" t="s">
        <v>5277</v>
      </c>
    </row>
    <row r="136" spans="1:32" x14ac:dyDescent="0.2">
      <c r="A136" t="s">
        <v>3238</v>
      </c>
      <c r="B136" s="24">
        <v>444</v>
      </c>
      <c r="C136" s="37">
        <v>450034</v>
      </c>
      <c r="D136" t="s">
        <v>2821</v>
      </c>
      <c r="E136" t="s">
        <v>3239</v>
      </c>
      <c r="F136" t="s">
        <v>364</v>
      </c>
      <c r="G136" t="s">
        <v>103</v>
      </c>
      <c r="H136" t="s">
        <v>2729</v>
      </c>
      <c r="I136">
        <v>77702</v>
      </c>
      <c r="J136" t="s">
        <v>104</v>
      </c>
      <c r="K136">
        <v>4092367107</v>
      </c>
      <c r="L136" t="s">
        <v>3237</v>
      </c>
      <c r="M136" t="s">
        <v>3240</v>
      </c>
      <c r="N136" t="s">
        <v>103</v>
      </c>
      <c r="O136" t="s">
        <v>2729</v>
      </c>
      <c r="P136">
        <v>77726</v>
      </c>
      <c r="Q136" t="s">
        <v>3195</v>
      </c>
      <c r="R136">
        <v>46</v>
      </c>
      <c r="S136">
        <v>363</v>
      </c>
      <c r="T136">
        <v>14</v>
      </c>
      <c r="W136">
        <v>16</v>
      </c>
      <c r="X136">
        <v>19</v>
      </c>
      <c r="AF136" t="s">
        <v>5277</v>
      </c>
    </row>
    <row r="137" spans="1:32" x14ac:dyDescent="0.2">
      <c r="A137" t="s">
        <v>3241</v>
      </c>
      <c r="B137" s="24">
        <v>444</v>
      </c>
      <c r="C137" s="37">
        <v>450034</v>
      </c>
      <c r="D137" t="s">
        <v>2821</v>
      </c>
      <c r="E137" t="s">
        <v>3242</v>
      </c>
      <c r="F137" t="s">
        <v>3243</v>
      </c>
      <c r="G137" t="s">
        <v>103</v>
      </c>
      <c r="H137" t="s">
        <v>2729</v>
      </c>
      <c r="I137">
        <v>77707</v>
      </c>
      <c r="J137" t="s">
        <v>104</v>
      </c>
      <c r="K137">
        <v>4098380346</v>
      </c>
      <c r="L137" t="s">
        <v>3237</v>
      </c>
      <c r="M137" t="s">
        <v>3244</v>
      </c>
      <c r="N137" t="s">
        <v>103</v>
      </c>
      <c r="O137" t="s">
        <v>2729</v>
      </c>
      <c r="P137">
        <v>77726</v>
      </c>
      <c r="Q137" t="s">
        <v>5344</v>
      </c>
      <c r="S137">
        <v>6</v>
      </c>
      <c r="AF137" t="s">
        <v>5277</v>
      </c>
    </row>
    <row r="138" spans="1:32" x14ac:dyDescent="0.2">
      <c r="A138" t="s">
        <v>3245</v>
      </c>
      <c r="B138" s="24">
        <v>6894</v>
      </c>
      <c r="C138" s="37">
        <v>450828</v>
      </c>
      <c r="D138" t="s">
        <v>2766</v>
      </c>
      <c r="E138" t="s">
        <v>3246</v>
      </c>
      <c r="F138" t="s">
        <v>3247</v>
      </c>
      <c r="G138" t="s">
        <v>393</v>
      </c>
      <c r="H138" t="s">
        <v>2729</v>
      </c>
      <c r="I138">
        <v>78332</v>
      </c>
      <c r="J138" t="s">
        <v>394</v>
      </c>
      <c r="K138">
        <v>3616618015</v>
      </c>
      <c r="L138" t="s">
        <v>3248</v>
      </c>
      <c r="M138" t="s">
        <v>3247</v>
      </c>
      <c r="N138" t="s">
        <v>393</v>
      </c>
      <c r="O138" t="s">
        <v>2729</v>
      </c>
      <c r="P138">
        <v>78332</v>
      </c>
      <c r="Q138" t="s">
        <v>3249</v>
      </c>
      <c r="R138">
        <v>8</v>
      </c>
      <c r="S138">
        <v>84</v>
      </c>
      <c r="W138">
        <v>24</v>
      </c>
      <c r="X138">
        <v>8</v>
      </c>
      <c r="Y138">
        <v>11</v>
      </c>
      <c r="AF138" t="s">
        <v>5277</v>
      </c>
    </row>
    <row r="139" spans="1:32" x14ac:dyDescent="0.2">
      <c r="A139" t="s">
        <v>3250</v>
      </c>
      <c r="B139" s="24">
        <v>429</v>
      </c>
      <c r="C139" s="37">
        <v>450082</v>
      </c>
      <c r="D139" t="s">
        <v>5309</v>
      </c>
      <c r="E139" t="s">
        <v>3251</v>
      </c>
      <c r="F139" t="s">
        <v>3252</v>
      </c>
      <c r="G139" t="s">
        <v>399</v>
      </c>
      <c r="H139" t="s">
        <v>2729</v>
      </c>
      <c r="I139">
        <v>78102</v>
      </c>
      <c r="J139" t="s">
        <v>400</v>
      </c>
      <c r="K139">
        <v>3613542125</v>
      </c>
      <c r="L139" t="s">
        <v>5381</v>
      </c>
      <c r="M139" t="s">
        <v>3252</v>
      </c>
      <c r="N139" t="s">
        <v>399</v>
      </c>
      <c r="O139" t="s">
        <v>2729</v>
      </c>
      <c r="P139">
        <v>78102</v>
      </c>
      <c r="Q139" t="s">
        <v>3166</v>
      </c>
      <c r="R139">
        <v>8</v>
      </c>
      <c r="S139">
        <v>52</v>
      </c>
      <c r="X139">
        <v>9</v>
      </c>
      <c r="AF139" t="s">
        <v>5277</v>
      </c>
    </row>
    <row r="140" spans="1:32" x14ac:dyDescent="0.2">
      <c r="A140" t="s">
        <v>3253</v>
      </c>
      <c r="B140" s="24">
        <v>398</v>
      </c>
      <c r="C140" s="37">
        <v>450046</v>
      </c>
      <c r="D140" t="s">
        <v>3007</v>
      </c>
      <c r="E140" t="s">
        <v>3254</v>
      </c>
      <c r="F140" t="s">
        <v>3255</v>
      </c>
      <c r="G140" t="s">
        <v>109</v>
      </c>
      <c r="H140" t="s">
        <v>2729</v>
      </c>
      <c r="I140">
        <v>78404</v>
      </c>
      <c r="J140" t="s">
        <v>110</v>
      </c>
      <c r="K140">
        <v>3618813148</v>
      </c>
      <c r="L140" t="s">
        <v>3248</v>
      </c>
      <c r="M140" t="s">
        <v>3255</v>
      </c>
      <c r="N140" t="s">
        <v>109</v>
      </c>
      <c r="O140" t="s">
        <v>2729</v>
      </c>
      <c r="P140">
        <v>78404</v>
      </c>
      <c r="Q140" t="s">
        <v>3256</v>
      </c>
      <c r="R140">
        <v>128</v>
      </c>
      <c r="S140">
        <v>434</v>
      </c>
      <c r="Z140">
        <v>24</v>
      </c>
      <c r="AA140">
        <v>57</v>
      </c>
      <c r="AC140">
        <v>144</v>
      </c>
      <c r="AF140" t="s">
        <v>5277</v>
      </c>
    </row>
    <row r="141" spans="1:32" x14ac:dyDescent="0.2">
      <c r="A141" t="s">
        <v>3257</v>
      </c>
      <c r="B141" s="24">
        <v>398</v>
      </c>
      <c r="C141" s="37">
        <v>450046</v>
      </c>
      <c r="D141" t="s">
        <v>3007</v>
      </c>
      <c r="E141" t="s">
        <v>3254</v>
      </c>
      <c r="F141" t="s">
        <v>3258</v>
      </c>
      <c r="G141" t="s">
        <v>109</v>
      </c>
      <c r="H141" t="s">
        <v>2729</v>
      </c>
      <c r="I141">
        <v>78414</v>
      </c>
      <c r="J141" t="s">
        <v>110</v>
      </c>
      <c r="K141">
        <v>3619855105</v>
      </c>
      <c r="L141" t="s">
        <v>3248</v>
      </c>
      <c r="M141" t="s">
        <v>3255</v>
      </c>
      <c r="N141" t="s">
        <v>109</v>
      </c>
      <c r="O141" t="s">
        <v>2729</v>
      </c>
      <c r="P141">
        <v>78404</v>
      </c>
      <c r="Q141" t="s">
        <v>3234</v>
      </c>
      <c r="R141">
        <v>27</v>
      </c>
      <c r="S141">
        <v>100</v>
      </c>
      <c r="T141">
        <v>24</v>
      </c>
      <c r="X141">
        <v>17</v>
      </c>
      <c r="AC141">
        <v>4</v>
      </c>
      <c r="AF141" t="s">
        <v>5277</v>
      </c>
    </row>
    <row r="142" spans="1:32" x14ac:dyDescent="0.2">
      <c r="A142" t="s">
        <v>3259</v>
      </c>
      <c r="B142" s="24">
        <v>216</v>
      </c>
      <c r="C142" s="37">
        <v>450163</v>
      </c>
      <c r="D142" t="s">
        <v>2766</v>
      </c>
      <c r="E142" t="s">
        <v>2748</v>
      </c>
      <c r="F142" t="s">
        <v>3260</v>
      </c>
      <c r="G142" t="s">
        <v>409</v>
      </c>
      <c r="H142" t="s">
        <v>2729</v>
      </c>
      <c r="I142">
        <v>78363</v>
      </c>
      <c r="J142" t="s">
        <v>410</v>
      </c>
      <c r="K142">
        <v>3615951661</v>
      </c>
      <c r="L142" t="s">
        <v>3248</v>
      </c>
      <c r="M142" t="s">
        <v>3260</v>
      </c>
      <c r="N142" t="s">
        <v>409</v>
      </c>
      <c r="O142" t="s">
        <v>2729</v>
      </c>
      <c r="P142">
        <v>78363</v>
      </c>
      <c r="Q142" t="s">
        <v>4527</v>
      </c>
      <c r="R142">
        <v>10</v>
      </c>
      <c r="S142">
        <v>62</v>
      </c>
      <c r="W142">
        <v>16</v>
      </c>
      <c r="X142">
        <v>8</v>
      </c>
      <c r="AF142" t="s">
        <v>5277</v>
      </c>
    </row>
    <row r="143" spans="1:32" x14ac:dyDescent="0.2">
      <c r="A143" t="s">
        <v>3261</v>
      </c>
      <c r="B143" s="24">
        <v>788</v>
      </c>
      <c r="C143" s="37">
        <v>450801</v>
      </c>
      <c r="D143" t="s">
        <v>2821</v>
      </c>
      <c r="E143" t="s">
        <v>3262</v>
      </c>
      <c r="F143" t="s">
        <v>3263</v>
      </c>
      <c r="G143" t="s">
        <v>228</v>
      </c>
      <c r="H143" t="s">
        <v>2729</v>
      </c>
      <c r="I143">
        <v>75503</v>
      </c>
      <c r="J143" t="s">
        <v>229</v>
      </c>
      <c r="K143">
        <v>9036142211</v>
      </c>
      <c r="L143" t="s">
        <v>3264</v>
      </c>
      <c r="M143" t="s">
        <v>3263</v>
      </c>
      <c r="N143" t="s">
        <v>228</v>
      </c>
      <c r="O143" t="s">
        <v>2729</v>
      </c>
      <c r="P143">
        <v>75503</v>
      </c>
      <c r="Q143" t="s">
        <v>4853</v>
      </c>
      <c r="R143">
        <v>32</v>
      </c>
      <c r="S143">
        <v>233</v>
      </c>
      <c r="T143">
        <v>8</v>
      </c>
      <c r="W143">
        <v>15</v>
      </c>
      <c r="X143">
        <v>16</v>
      </c>
      <c r="AB143">
        <v>7</v>
      </c>
      <c r="AF143" t="s">
        <v>5277</v>
      </c>
    </row>
    <row r="144" spans="1:32" x14ac:dyDescent="0.2">
      <c r="A144" t="s">
        <v>3265</v>
      </c>
      <c r="B144" s="24">
        <v>444</v>
      </c>
      <c r="C144" s="37">
        <v>450034</v>
      </c>
      <c r="D144" t="s">
        <v>2821</v>
      </c>
      <c r="E144" t="s">
        <v>3266</v>
      </c>
      <c r="F144" t="s">
        <v>3267</v>
      </c>
      <c r="G144" t="s">
        <v>2169</v>
      </c>
      <c r="H144" t="s">
        <v>2729</v>
      </c>
      <c r="I144">
        <v>77642</v>
      </c>
      <c r="J144" t="s">
        <v>104</v>
      </c>
      <c r="K144">
        <v>4097243600</v>
      </c>
      <c r="L144" t="s">
        <v>3237</v>
      </c>
      <c r="M144" t="s">
        <v>3244</v>
      </c>
      <c r="N144" t="s">
        <v>103</v>
      </c>
      <c r="O144" t="s">
        <v>2729</v>
      </c>
      <c r="P144">
        <v>77726</v>
      </c>
      <c r="Q144" t="s">
        <v>2902</v>
      </c>
      <c r="S144">
        <v>2</v>
      </c>
      <c r="AF144" t="s">
        <v>5277</v>
      </c>
    </row>
    <row r="145" spans="1:32" x14ac:dyDescent="0.2">
      <c r="A145" t="s">
        <v>3268</v>
      </c>
      <c r="B145" s="24">
        <v>788</v>
      </c>
      <c r="C145" s="37">
        <v>450801</v>
      </c>
      <c r="D145" t="s">
        <v>2821</v>
      </c>
      <c r="E145" t="s">
        <v>3269</v>
      </c>
      <c r="F145" t="s">
        <v>3270</v>
      </c>
      <c r="G145" t="s">
        <v>3271</v>
      </c>
      <c r="H145" t="s">
        <v>2729</v>
      </c>
      <c r="I145">
        <v>75551</v>
      </c>
      <c r="J145" t="s">
        <v>3272</v>
      </c>
      <c r="K145">
        <v>9037993000</v>
      </c>
      <c r="L145" t="s">
        <v>3264</v>
      </c>
      <c r="M145" t="s">
        <v>3263</v>
      </c>
      <c r="N145" t="s">
        <v>228</v>
      </c>
      <c r="O145" t="s">
        <v>2729</v>
      </c>
      <c r="P145">
        <v>75503</v>
      </c>
      <c r="Q145" t="s">
        <v>5382</v>
      </c>
      <c r="R145">
        <v>5</v>
      </c>
      <c r="S145">
        <v>30</v>
      </c>
      <c r="Y145">
        <v>8</v>
      </c>
      <c r="AF145" t="s">
        <v>5277</v>
      </c>
    </row>
    <row r="146" spans="1:32" x14ac:dyDescent="0.2">
      <c r="A146" t="s">
        <v>3273</v>
      </c>
      <c r="B146" s="24">
        <v>788</v>
      </c>
      <c r="C146" s="37">
        <v>450801</v>
      </c>
      <c r="D146" t="s">
        <v>2821</v>
      </c>
      <c r="E146" t="s">
        <v>3274</v>
      </c>
      <c r="F146" t="s">
        <v>3275</v>
      </c>
      <c r="G146" t="s">
        <v>228</v>
      </c>
      <c r="H146" t="s">
        <v>2729</v>
      </c>
      <c r="I146">
        <v>75503</v>
      </c>
      <c r="J146" t="s">
        <v>229</v>
      </c>
      <c r="K146">
        <v>9036144000</v>
      </c>
      <c r="L146" t="s">
        <v>3264</v>
      </c>
      <c r="M146" t="s">
        <v>3276</v>
      </c>
      <c r="N146" t="s">
        <v>228</v>
      </c>
      <c r="O146" t="s">
        <v>2729</v>
      </c>
      <c r="P146">
        <v>75503</v>
      </c>
      <c r="Q146" t="s">
        <v>4587</v>
      </c>
      <c r="AA146">
        <v>50</v>
      </c>
      <c r="AF146" t="s">
        <v>5277</v>
      </c>
    </row>
    <row r="147" spans="1:32" x14ac:dyDescent="0.2">
      <c r="A147" t="s">
        <v>3278</v>
      </c>
      <c r="B147" s="24">
        <v>398</v>
      </c>
      <c r="C147" s="37">
        <v>450046</v>
      </c>
      <c r="D147" t="s">
        <v>3007</v>
      </c>
      <c r="E147" t="s">
        <v>3279</v>
      </c>
      <c r="F147" t="s">
        <v>3280</v>
      </c>
      <c r="G147" t="s">
        <v>109</v>
      </c>
      <c r="H147" t="s">
        <v>2729</v>
      </c>
      <c r="I147">
        <v>78414</v>
      </c>
      <c r="J147" t="s">
        <v>110</v>
      </c>
      <c r="K147">
        <v>3619932000</v>
      </c>
      <c r="L147" t="s">
        <v>3248</v>
      </c>
      <c r="M147" t="s">
        <v>404</v>
      </c>
      <c r="N147" t="s">
        <v>109</v>
      </c>
      <c r="O147" t="s">
        <v>2729</v>
      </c>
      <c r="P147">
        <v>78404</v>
      </c>
      <c r="Q147" t="s">
        <v>5383</v>
      </c>
      <c r="S147">
        <v>31</v>
      </c>
      <c r="AC147">
        <v>2</v>
      </c>
      <c r="AF147" t="s">
        <v>5277</v>
      </c>
    </row>
    <row r="148" spans="1:32" x14ac:dyDescent="0.2">
      <c r="A148" t="s">
        <v>3281</v>
      </c>
      <c r="B148" s="24">
        <v>692</v>
      </c>
      <c r="C148" s="37">
        <v>453056</v>
      </c>
      <c r="D148" t="s">
        <v>2967</v>
      </c>
      <c r="E148" t="s">
        <v>3282</v>
      </c>
      <c r="F148" t="s">
        <v>3283</v>
      </c>
      <c r="G148" t="s">
        <v>511</v>
      </c>
      <c r="H148" t="s">
        <v>2729</v>
      </c>
      <c r="I148">
        <v>75701</v>
      </c>
      <c r="J148" t="s">
        <v>512</v>
      </c>
      <c r="K148">
        <v>9035107000</v>
      </c>
      <c r="L148" t="s">
        <v>3284</v>
      </c>
      <c r="M148" t="s">
        <v>3283</v>
      </c>
      <c r="N148" t="s">
        <v>511</v>
      </c>
      <c r="O148" t="s">
        <v>2729</v>
      </c>
      <c r="P148">
        <v>75701</v>
      </c>
      <c r="Q148" t="s">
        <v>3159</v>
      </c>
      <c r="AA148">
        <v>94</v>
      </c>
      <c r="AF148" t="s">
        <v>5279</v>
      </c>
    </row>
    <row r="149" spans="1:32" x14ac:dyDescent="0.2">
      <c r="A149" t="s">
        <v>3285</v>
      </c>
      <c r="B149" s="24">
        <v>64</v>
      </c>
      <c r="C149" s="37">
        <v>450023</v>
      </c>
      <c r="D149" t="s">
        <v>2770</v>
      </c>
      <c r="E149" t="s">
        <v>2748</v>
      </c>
      <c r="F149" t="s">
        <v>414</v>
      </c>
      <c r="G149" t="s">
        <v>415</v>
      </c>
      <c r="H149" t="s">
        <v>2729</v>
      </c>
      <c r="I149">
        <v>77901</v>
      </c>
      <c r="J149" t="s">
        <v>415</v>
      </c>
      <c r="K149">
        <v>3615739181</v>
      </c>
      <c r="L149" t="s">
        <v>3286</v>
      </c>
      <c r="M149" t="s">
        <v>414</v>
      </c>
      <c r="N149" t="s">
        <v>415</v>
      </c>
      <c r="O149" t="s">
        <v>2729</v>
      </c>
      <c r="P149">
        <v>77901</v>
      </c>
      <c r="Q149" t="s">
        <v>5384</v>
      </c>
      <c r="R149">
        <v>22</v>
      </c>
      <c r="S149">
        <v>209</v>
      </c>
      <c r="W149">
        <v>28</v>
      </c>
      <c r="X149">
        <v>11</v>
      </c>
      <c r="Y149">
        <v>6</v>
      </c>
      <c r="Z149">
        <v>41</v>
      </c>
      <c r="AF149" t="s">
        <v>5277</v>
      </c>
    </row>
    <row r="150" spans="1:32" x14ac:dyDescent="0.2">
      <c r="A150" t="s">
        <v>3287</v>
      </c>
      <c r="B150" s="24">
        <v>193</v>
      </c>
      <c r="C150" s="37">
        <v>451362</v>
      </c>
      <c r="D150" t="s">
        <v>3023</v>
      </c>
      <c r="E150" t="s">
        <v>2748</v>
      </c>
      <c r="F150" t="s">
        <v>3288</v>
      </c>
      <c r="G150" t="s">
        <v>556</v>
      </c>
      <c r="H150" t="s">
        <v>2729</v>
      </c>
      <c r="I150">
        <v>76365</v>
      </c>
      <c r="J150" t="s">
        <v>557</v>
      </c>
      <c r="K150">
        <v>9405385621</v>
      </c>
      <c r="L150" t="s">
        <v>5385</v>
      </c>
      <c r="M150" t="s">
        <v>3288</v>
      </c>
      <c r="N150" t="s">
        <v>556</v>
      </c>
      <c r="O150" t="s">
        <v>2729</v>
      </c>
      <c r="P150">
        <v>76365</v>
      </c>
      <c r="Q150" t="s">
        <v>3013</v>
      </c>
      <c r="S150">
        <v>25</v>
      </c>
      <c r="AF150" t="s">
        <v>5277</v>
      </c>
    </row>
    <row r="151" spans="1:32" x14ac:dyDescent="0.2">
      <c r="A151" t="s">
        <v>5386</v>
      </c>
      <c r="B151" s="24">
        <v>100620</v>
      </c>
      <c r="D151" t="s">
        <v>5312</v>
      </c>
      <c r="E151" t="s">
        <v>5387</v>
      </c>
      <c r="F151" t="s">
        <v>5388</v>
      </c>
      <c r="G151" t="s">
        <v>185</v>
      </c>
      <c r="H151" t="s">
        <v>2729</v>
      </c>
      <c r="I151">
        <v>77521</v>
      </c>
      <c r="J151" t="s">
        <v>20</v>
      </c>
      <c r="K151">
        <v>2817245442</v>
      </c>
      <c r="L151" t="s">
        <v>3295</v>
      </c>
      <c r="M151" t="s">
        <v>5388</v>
      </c>
      <c r="N151" t="s">
        <v>185</v>
      </c>
      <c r="O151" t="s">
        <v>2729</v>
      </c>
      <c r="P151">
        <v>77521</v>
      </c>
      <c r="Q151" t="s">
        <v>2928</v>
      </c>
      <c r="AA151">
        <v>36</v>
      </c>
      <c r="AF151" t="s">
        <v>5279</v>
      </c>
    </row>
    <row r="152" spans="1:32" x14ac:dyDescent="0.2">
      <c r="A152" t="s">
        <v>3289</v>
      </c>
      <c r="B152" s="24">
        <v>100533</v>
      </c>
      <c r="C152" s="37">
        <v>673076</v>
      </c>
      <c r="D152" t="s">
        <v>2726</v>
      </c>
      <c r="E152" t="s">
        <v>3075</v>
      </c>
      <c r="F152" t="s">
        <v>3290</v>
      </c>
      <c r="G152" t="s">
        <v>424</v>
      </c>
      <c r="H152" t="s">
        <v>2729</v>
      </c>
      <c r="I152">
        <v>75022</v>
      </c>
      <c r="J152" t="s">
        <v>425</v>
      </c>
      <c r="K152">
        <v>4699332855</v>
      </c>
      <c r="L152" t="s">
        <v>4540</v>
      </c>
      <c r="M152" t="s">
        <v>3290</v>
      </c>
      <c r="N152" t="s">
        <v>424</v>
      </c>
      <c r="O152" t="s">
        <v>2729</v>
      </c>
      <c r="P152">
        <v>75022</v>
      </c>
      <c r="Q152" t="s">
        <v>3159</v>
      </c>
      <c r="AA152">
        <v>41</v>
      </c>
      <c r="AF152" t="s">
        <v>5279</v>
      </c>
    </row>
    <row r="153" spans="1:32" x14ac:dyDescent="0.2">
      <c r="A153" t="s">
        <v>3292</v>
      </c>
      <c r="B153" s="24">
        <v>100589</v>
      </c>
      <c r="D153" t="s">
        <v>2897</v>
      </c>
      <c r="E153" t="s">
        <v>3293</v>
      </c>
      <c r="F153" t="s">
        <v>3294</v>
      </c>
      <c r="G153" t="s">
        <v>1019</v>
      </c>
      <c r="H153" t="s">
        <v>2729</v>
      </c>
      <c r="I153">
        <v>76548</v>
      </c>
      <c r="J153" t="s">
        <v>762</v>
      </c>
      <c r="K153">
        <v>2542366820</v>
      </c>
      <c r="L153" t="s">
        <v>3295</v>
      </c>
      <c r="M153" t="s">
        <v>3294</v>
      </c>
      <c r="N153" t="s">
        <v>1019</v>
      </c>
      <c r="O153" t="s">
        <v>2729</v>
      </c>
      <c r="P153">
        <v>76548</v>
      </c>
      <c r="Q153" t="s">
        <v>2928</v>
      </c>
      <c r="AA153">
        <v>30</v>
      </c>
      <c r="AF153" t="s">
        <v>5279</v>
      </c>
    </row>
    <row r="154" spans="1:32" x14ac:dyDescent="0.2">
      <c r="A154" t="s">
        <v>3296</v>
      </c>
      <c r="B154" s="24">
        <v>100587</v>
      </c>
      <c r="D154" t="s">
        <v>2766</v>
      </c>
      <c r="E154" t="s">
        <v>3297</v>
      </c>
      <c r="F154" t="s">
        <v>3298</v>
      </c>
      <c r="G154" t="s">
        <v>1361</v>
      </c>
      <c r="H154" t="s">
        <v>2729</v>
      </c>
      <c r="I154">
        <v>76063</v>
      </c>
      <c r="J154" t="s">
        <v>31</v>
      </c>
      <c r="K154">
        <v>8177789361</v>
      </c>
      <c r="L154" t="s">
        <v>3295</v>
      </c>
      <c r="M154" t="s">
        <v>3298</v>
      </c>
      <c r="N154" t="s">
        <v>1361</v>
      </c>
      <c r="O154" t="s">
        <v>2729</v>
      </c>
      <c r="P154">
        <v>76063</v>
      </c>
      <c r="Q154" t="s">
        <v>2928</v>
      </c>
      <c r="AA154">
        <v>30</v>
      </c>
      <c r="AF154" t="s">
        <v>5279</v>
      </c>
    </row>
    <row r="155" spans="1:32" x14ac:dyDescent="0.2">
      <c r="A155" t="s">
        <v>3299</v>
      </c>
      <c r="B155" s="24">
        <v>100587</v>
      </c>
      <c r="D155" t="s">
        <v>2766</v>
      </c>
      <c r="E155" t="s">
        <v>3300</v>
      </c>
      <c r="F155" t="s">
        <v>3301</v>
      </c>
      <c r="G155" t="s">
        <v>171</v>
      </c>
      <c r="H155" t="s">
        <v>2729</v>
      </c>
      <c r="I155">
        <v>75165</v>
      </c>
      <c r="J155" t="s">
        <v>172</v>
      </c>
      <c r="K155">
        <v>9729249440</v>
      </c>
      <c r="L155" t="s">
        <v>3295</v>
      </c>
      <c r="M155" t="s">
        <v>3301</v>
      </c>
      <c r="N155" t="s">
        <v>171</v>
      </c>
      <c r="O155" t="s">
        <v>2729</v>
      </c>
      <c r="P155">
        <v>75165</v>
      </c>
      <c r="Q155" t="s">
        <v>3302</v>
      </c>
      <c r="AA155">
        <v>30</v>
      </c>
      <c r="AF155" t="s">
        <v>5279</v>
      </c>
    </row>
    <row r="156" spans="1:32" x14ac:dyDescent="0.2">
      <c r="A156" t="s">
        <v>5389</v>
      </c>
      <c r="B156" s="24">
        <v>100332</v>
      </c>
      <c r="C156" s="37">
        <v>670115</v>
      </c>
      <c r="D156" t="s">
        <v>2785</v>
      </c>
      <c r="E156" t="s">
        <v>3431</v>
      </c>
      <c r="F156" t="s">
        <v>3432</v>
      </c>
      <c r="G156" t="s">
        <v>746</v>
      </c>
      <c r="H156" t="s">
        <v>2729</v>
      </c>
      <c r="I156">
        <v>77338</v>
      </c>
      <c r="J156" t="s">
        <v>20</v>
      </c>
      <c r="K156">
        <v>2819642900</v>
      </c>
      <c r="L156" t="s">
        <v>3433</v>
      </c>
      <c r="M156" t="s">
        <v>3432</v>
      </c>
      <c r="N156" t="s">
        <v>746</v>
      </c>
      <c r="O156" t="s">
        <v>2729</v>
      </c>
      <c r="P156">
        <v>77338</v>
      </c>
      <c r="Q156" t="s">
        <v>2735</v>
      </c>
      <c r="S156">
        <v>4</v>
      </c>
      <c r="AF156" t="s">
        <v>5279</v>
      </c>
    </row>
    <row r="157" spans="1:32" x14ac:dyDescent="0.2">
      <c r="A157" t="s">
        <v>439</v>
      </c>
      <c r="B157" s="24">
        <v>159</v>
      </c>
      <c r="C157" s="37">
        <v>451366</v>
      </c>
      <c r="D157" t="s">
        <v>5296</v>
      </c>
      <c r="E157" t="s">
        <v>2748</v>
      </c>
      <c r="F157" t="s">
        <v>3303</v>
      </c>
      <c r="G157" t="s">
        <v>441</v>
      </c>
      <c r="H157" t="s">
        <v>2729</v>
      </c>
      <c r="I157">
        <v>79346</v>
      </c>
      <c r="J157" t="s">
        <v>442</v>
      </c>
      <c r="K157">
        <v>8062665566</v>
      </c>
      <c r="L157" t="s">
        <v>3304</v>
      </c>
      <c r="M157" t="s">
        <v>3303</v>
      </c>
      <c r="N157" t="s">
        <v>441</v>
      </c>
      <c r="O157" t="s">
        <v>2729</v>
      </c>
      <c r="P157">
        <v>79346</v>
      </c>
      <c r="Q157" t="s">
        <v>2825</v>
      </c>
      <c r="S157">
        <v>18</v>
      </c>
      <c r="AF157" t="s">
        <v>5277</v>
      </c>
    </row>
    <row r="158" spans="1:32" x14ac:dyDescent="0.2">
      <c r="A158" t="s">
        <v>3305</v>
      </c>
      <c r="B158" s="24">
        <v>8691</v>
      </c>
      <c r="C158" s="37">
        <v>451384</v>
      </c>
      <c r="D158" t="s">
        <v>5287</v>
      </c>
      <c r="E158" t="s">
        <v>3306</v>
      </c>
      <c r="F158" t="s">
        <v>1832</v>
      </c>
      <c r="G158" t="s">
        <v>1833</v>
      </c>
      <c r="H158" t="s">
        <v>2729</v>
      </c>
      <c r="I158">
        <v>79549</v>
      </c>
      <c r="J158" t="s">
        <v>1834</v>
      </c>
      <c r="K158">
        <v>3255747437</v>
      </c>
      <c r="L158" t="s">
        <v>3307</v>
      </c>
      <c r="M158" t="s">
        <v>1832</v>
      </c>
      <c r="N158" t="s">
        <v>1833</v>
      </c>
      <c r="O158" t="s">
        <v>2729</v>
      </c>
      <c r="P158">
        <v>79549</v>
      </c>
      <c r="Q158" t="s">
        <v>3308</v>
      </c>
      <c r="S158">
        <v>19</v>
      </c>
      <c r="U158">
        <v>1</v>
      </c>
      <c r="X158">
        <v>5</v>
      </c>
      <c r="AF158" t="s">
        <v>5277</v>
      </c>
    </row>
    <row r="159" spans="1:32" x14ac:dyDescent="0.2">
      <c r="A159" t="s">
        <v>3309</v>
      </c>
      <c r="B159" s="24">
        <v>100168</v>
      </c>
      <c r="C159" s="37">
        <v>451347</v>
      </c>
      <c r="D159" t="s">
        <v>5308</v>
      </c>
      <c r="E159" t="s">
        <v>3310</v>
      </c>
      <c r="F159" t="s">
        <v>3311</v>
      </c>
      <c r="G159" t="s">
        <v>1681</v>
      </c>
      <c r="H159" t="s">
        <v>2729</v>
      </c>
      <c r="I159">
        <v>76834</v>
      </c>
      <c r="J159" t="s">
        <v>1681</v>
      </c>
      <c r="K159">
        <v>3256252135</v>
      </c>
      <c r="L159" t="s">
        <v>3312</v>
      </c>
      <c r="M159" t="s">
        <v>3311</v>
      </c>
      <c r="N159" t="s">
        <v>1681</v>
      </c>
      <c r="O159" t="s">
        <v>2729</v>
      </c>
      <c r="P159">
        <v>76834</v>
      </c>
      <c r="Q159" t="s">
        <v>3097</v>
      </c>
      <c r="S159">
        <v>23</v>
      </c>
      <c r="U159">
        <v>2</v>
      </c>
      <c r="AF159" t="s">
        <v>5279</v>
      </c>
    </row>
    <row r="160" spans="1:32" x14ac:dyDescent="0.2">
      <c r="A160" t="s">
        <v>3313</v>
      </c>
      <c r="B160" s="24">
        <v>8209</v>
      </c>
      <c r="C160" s="37">
        <v>451355</v>
      </c>
      <c r="D160" t="s">
        <v>5308</v>
      </c>
      <c r="E160" t="s">
        <v>3314</v>
      </c>
      <c r="F160" t="s">
        <v>3315</v>
      </c>
      <c r="G160" t="s">
        <v>1697</v>
      </c>
      <c r="H160" t="s">
        <v>2729</v>
      </c>
      <c r="I160">
        <v>79095</v>
      </c>
      <c r="J160" t="s">
        <v>1698</v>
      </c>
      <c r="K160">
        <v>8064472521</v>
      </c>
      <c r="L160" t="s">
        <v>3312</v>
      </c>
      <c r="M160" t="s">
        <v>3316</v>
      </c>
      <c r="N160" t="s">
        <v>1697</v>
      </c>
      <c r="O160" t="s">
        <v>2729</v>
      </c>
      <c r="P160">
        <v>79095</v>
      </c>
      <c r="Q160" t="s">
        <v>3317</v>
      </c>
      <c r="S160">
        <v>13</v>
      </c>
      <c r="AF160" t="s">
        <v>5279</v>
      </c>
    </row>
    <row r="161" spans="1:32" x14ac:dyDescent="0.2">
      <c r="A161" t="s">
        <v>488</v>
      </c>
      <c r="B161" s="24">
        <v>14</v>
      </c>
      <c r="C161" s="37">
        <v>450370</v>
      </c>
      <c r="D161" t="s">
        <v>3007</v>
      </c>
      <c r="E161" t="s">
        <v>3318</v>
      </c>
      <c r="F161" t="s">
        <v>489</v>
      </c>
      <c r="G161" t="s">
        <v>490</v>
      </c>
      <c r="H161" t="s">
        <v>2729</v>
      </c>
      <c r="I161">
        <v>78934</v>
      </c>
      <c r="J161" t="s">
        <v>247</v>
      </c>
      <c r="K161">
        <v>9797322371</v>
      </c>
      <c r="L161" t="s">
        <v>3319</v>
      </c>
      <c r="M161" t="s">
        <v>489</v>
      </c>
      <c r="N161" t="s">
        <v>490</v>
      </c>
      <c r="O161" t="s">
        <v>2729</v>
      </c>
      <c r="P161">
        <v>78934</v>
      </c>
      <c r="Q161" t="s">
        <v>2946</v>
      </c>
      <c r="S161">
        <v>34</v>
      </c>
      <c r="X161">
        <v>6</v>
      </c>
      <c r="AF161" t="s">
        <v>5277</v>
      </c>
    </row>
    <row r="162" spans="1:32" x14ac:dyDescent="0.2">
      <c r="A162" t="s">
        <v>3320</v>
      </c>
      <c r="B162" s="24">
        <v>100123</v>
      </c>
      <c r="C162" s="37">
        <v>451382</v>
      </c>
      <c r="D162" t="s">
        <v>5289</v>
      </c>
      <c r="E162" t="s">
        <v>3321</v>
      </c>
      <c r="F162" t="s">
        <v>3322</v>
      </c>
      <c r="G162" t="s">
        <v>495</v>
      </c>
      <c r="H162" t="s">
        <v>2729</v>
      </c>
      <c r="I162">
        <v>76442</v>
      </c>
      <c r="J162" t="s">
        <v>495</v>
      </c>
      <c r="K162">
        <v>2548794900</v>
      </c>
      <c r="L162" t="s">
        <v>5390</v>
      </c>
      <c r="M162" t="s">
        <v>3322</v>
      </c>
      <c r="N162" t="s">
        <v>495</v>
      </c>
      <c r="O162" t="s">
        <v>2729</v>
      </c>
      <c r="P162">
        <v>76442</v>
      </c>
      <c r="Q162" t="s">
        <v>3013</v>
      </c>
      <c r="R162">
        <v>2</v>
      </c>
      <c r="S162">
        <v>23</v>
      </c>
      <c r="AF162" t="s">
        <v>5277</v>
      </c>
    </row>
    <row r="163" spans="1:32" x14ac:dyDescent="0.2">
      <c r="A163" t="s">
        <v>503</v>
      </c>
      <c r="B163" s="24">
        <v>202</v>
      </c>
      <c r="C163" s="37">
        <v>451325</v>
      </c>
      <c r="D163" t="s">
        <v>2785</v>
      </c>
      <c r="E163" t="s">
        <v>3323</v>
      </c>
      <c r="F163" t="s">
        <v>3324</v>
      </c>
      <c r="G163" t="s">
        <v>505</v>
      </c>
      <c r="H163" t="s">
        <v>2729</v>
      </c>
      <c r="I163">
        <v>76837</v>
      </c>
      <c r="J163" t="s">
        <v>506</v>
      </c>
      <c r="K163">
        <v>3258695911</v>
      </c>
      <c r="L163" t="s">
        <v>3325</v>
      </c>
      <c r="M163" t="s">
        <v>3326</v>
      </c>
      <c r="N163" t="s">
        <v>505</v>
      </c>
      <c r="O163" t="s">
        <v>2729</v>
      </c>
      <c r="P163">
        <v>76837</v>
      </c>
      <c r="Q163" t="s">
        <v>2825</v>
      </c>
      <c r="S163">
        <v>16</v>
      </c>
      <c r="AF163" t="s">
        <v>5277</v>
      </c>
    </row>
    <row r="164" spans="1:32" x14ac:dyDescent="0.2">
      <c r="A164" t="s">
        <v>3327</v>
      </c>
      <c r="B164" s="24">
        <v>433</v>
      </c>
      <c r="C164" s="37">
        <v>450108</v>
      </c>
      <c r="D164" t="s">
        <v>5287</v>
      </c>
      <c r="E164" t="s">
        <v>3328</v>
      </c>
      <c r="F164" t="s">
        <v>2338</v>
      </c>
      <c r="G164" t="s">
        <v>2339</v>
      </c>
      <c r="H164" t="s">
        <v>2729</v>
      </c>
      <c r="I164">
        <v>78114</v>
      </c>
      <c r="J164" t="s">
        <v>2340</v>
      </c>
      <c r="K164">
        <v>8303931303</v>
      </c>
      <c r="L164" t="s">
        <v>3329</v>
      </c>
      <c r="M164" t="s">
        <v>2338</v>
      </c>
      <c r="N164" t="s">
        <v>2339</v>
      </c>
      <c r="O164" t="s">
        <v>2729</v>
      </c>
      <c r="P164">
        <v>78114</v>
      </c>
      <c r="Q164" t="s">
        <v>2939</v>
      </c>
      <c r="R164">
        <v>4</v>
      </c>
      <c r="S164">
        <v>40</v>
      </c>
      <c r="AF164" t="s">
        <v>5277</v>
      </c>
    </row>
    <row r="165" spans="1:32" x14ac:dyDescent="0.2">
      <c r="A165" t="s">
        <v>3330</v>
      </c>
      <c r="B165" s="24">
        <v>100285</v>
      </c>
      <c r="C165" s="37">
        <v>452029</v>
      </c>
      <c r="D165" t="s">
        <v>2814</v>
      </c>
      <c r="E165" t="s">
        <v>3331</v>
      </c>
      <c r="F165" t="s">
        <v>3332</v>
      </c>
      <c r="G165" t="s">
        <v>517</v>
      </c>
      <c r="H165" t="s">
        <v>2729</v>
      </c>
      <c r="I165">
        <v>79601</v>
      </c>
      <c r="J165" t="s">
        <v>518</v>
      </c>
      <c r="K165">
        <v>3256706251</v>
      </c>
      <c r="L165" t="s">
        <v>3333</v>
      </c>
      <c r="M165" t="s">
        <v>3332</v>
      </c>
      <c r="N165" t="s">
        <v>517</v>
      </c>
      <c r="O165" t="s">
        <v>2729</v>
      </c>
      <c r="P165">
        <v>79601</v>
      </c>
      <c r="Q165" t="s">
        <v>3334</v>
      </c>
      <c r="S165">
        <v>23</v>
      </c>
      <c r="AF165" t="s">
        <v>5277</v>
      </c>
    </row>
    <row r="166" spans="1:32" x14ac:dyDescent="0.2">
      <c r="A166" t="s">
        <v>3335</v>
      </c>
      <c r="B166" s="24">
        <v>100305</v>
      </c>
      <c r="C166" s="37">
        <v>452121</v>
      </c>
      <c r="D166" t="s">
        <v>3044</v>
      </c>
      <c r="E166" t="s">
        <v>3336</v>
      </c>
      <c r="F166" t="s">
        <v>3337</v>
      </c>
      <c r="G166" t="s">
        <v>522</v>
      </c>
      <c r="H166" t="s">
        <v>2729</v>
      </c>
      <c r="I166">
        <v>79761</v>
      </c>
      <c r="J166" t="s">
        <v>523</v>
      </c>
      <c r="K166">
        <v>4326404380</v>
      </c>
      <c r="L166" t="s">
        <v>3338</v>
      </c>
      <c r="M166" t="s">
        <v>3337</v>
      </c>
      <c r="N166" t="s">
        <v>522</v>
      </c>
      <c r="O166" t="s">
        <v>2729</v>
      </c>
      <c r="P166">
        <v>79761</v>
      </c>
      <c r="Q166" t="s">
        <v>3334</v>
      </c>
      <c r="S166">
        <v>25</v>
      </c>
      <c r="AF166" t="s">
        <v>5277</v>
      </c>
    </row>
    <row r="167" spans="1:32" x14ac:dyDescent="0.2">
      <c r="A167" t="s">
        <v>3340</v>
      </c>
      <c r="B167" s="24">
        <v>332</v>
      </c>
      <c r="C167" s="37">
        <v>453300</v>
      </c>
      <c r="D167" t="s">
        <v>3007</v>
      </c>
      <c r="E167" t="s">
        <v>2748</v>
      </c>
      <c r="F167" t="s">
        <v>3341</v>
      </c>
      <c r="G167" t="s">
        <v>115</v>
      </c>
      <c r="H167" t="s">
        <v>2729</v>
      </c>
      <c r="I167">
        <v>76104</v>
      </c>
      <c r="J167" t="s">
        <v>31</v>
      </c>
      <c r="K167">
        <v>6828854340</v>
      </c>
      <c r="L167" t="s">
        <v>3342</v>
      </c>
      <c r="M167" t="s">
        <v>3341</v>
      </c>
      <c r="N167" t="s">
        <v>115</v>
      </c>
      <c r="O167" t="s">
        <v>2729</v>
      </c>
      <c r="P167">
        <v>76104</v>
      </c>
      <c r="Q167" t="s">
        <v>5391</v>
      </c>
      <c r="R167">
        <v>63</v>
      </c>
      <c r="S167">
        <v>7</v>
      </c>
      <c r="T167">
        <v>106</v>
      </c>
      <c r="W167">
        <v>224</v>
      </c>
      <c r="Y167">
        <v>15</v>
      </c>
      <c r="AA167">
        <v>8</v>
      </c>
      <c r="AC167">
        <v>39</v>
      </c>
      <c r="AF167" t="s">
        <v>5277</v>
      </c>
    </row>
    <row r="168" spans="1:32" x14ac:dyDescent="0.2">
      <c r="A168" t="s">
        <v>3343</v>
      </c>
      <c r="B168" s="24">
        <v>100572</v>
      </c>
      <c r="D168" t="s">
        <v>2726</v>
      </c>
      <c r="E168" t="s">
        <v>3344</v>
      </c>
      <c r="F168" t="s">
        <v>3345</v>
      </c>
      <c r="G168" t="s">
        <v>3346</v>
      </c>
      <c r="H168" t="s">
        <v>2729</v>
      </c>
      <c r="I168">
        <v>75078</v>
      </c>
      <c r="J168" t="s">
        <v>425</v>
      </c>
      <c r="K168">
        <v>9452044100</v>
      </c>
      <c r="L168" t="s">
        <v>3347</v>
      </c>
      <c r="M168" t="s">
        <v>3345</v>
      </c>
      <c r="N168" t="s">
        <v>3346</v>
      </c>
      <c r="O168" t="s">
        <v>2729</v>
      </c>
      <c r="P168">
        <v>75078</v>
      </c>
      <c r="Q168" t="s">
        <v>3348</v>
      </c>
      <c r="R168">
        <v>10</v>
      </c>
      <c r="AD168">
        <v>48</v>
      </c>
      <c r="AF168" t="s">
        <v>5277</v>
      </c>
    </row>
    <row r="169" spans="1:32" x14ac:dyDescent="0.2">
      <c r="A169" t="s">
        <v>3349</v>
      </c>
      <c r="B169" s="24">
        <v>262</v>
      </c>
      <c r="C169" s="37">
        <v>451331</v>
      </c>
      <c r="D169" t="s">
        <v>2785</v>
      </c>
      <c r="E169" t="s">
        <v>2748</v>
      </c>
      <c r="F169" t="s">
        <v>3350</v>
      </c>
      <c r="G169" t="s">
        <v>617</v>
      </c>
      <c r="H169" t="s">
        <v>2729</v>
      </c>
      <c r="I169">
        <v>79022</v>
      </c>
      <c r="J169" t="s">
        <v>3351</v>
      </c>
      <c r="K169">
        <v>8062449267</v>
      </c>
      <c r="L169" t="s">
        <v>3352</v>
      </c>
      <c r="M169" t="s">
        <v>3353</v>
      </c>
      <c r="N169" t="s">
        <v>617</v>
      </c>
      <c r="O169" t="s">
        <v>2729</v>
      </c>
      <c r="P169">
        <v>79022</v>
      </c>
      <c r="Q169" t="s">
        <v>3354</v>
      </c>
      <c r="S169">
        <v>21</v>
      </c>
      <c r="AF169" t="s">
        <v>5277</v>
      </c>
    </row>
    <row r="170" spans="1:32" x14ac:dyDescent="0.2">
      <c r="A170" t="s">
        <v>539</v>
      </c>
      <c r="B170" s="24">
        <v>830</v>
      </c>
      <c r="C170" s="37">
        <v>450825</v>
      </c>
      <c r="D170" t="s">
        <v>3102</v>
      </c>
      <c r="E170" t="s">
        <v>3356</v>
      </c>
      <c r="F170" t="s">
        <v>3357</v>
      </c>
      <c r="G170" t="s">
        <v>541</v>
      </c>
      <c r="H170" t="s">
        <v>2729</v>
      </c>
      <c r="I170">
        <v>78539</v>
      </c>
      <c r="J170" t="s">
        <v>325</v>
      </c>
      <c r="K170">
        <v>9566184444</v>
      </c>
      <c r="L170" t="s">
        <v>5392</v>
      </c>
      <c r="M170" t="s">
        <v>3357</v>
      </c>
      <c r="N170" t="s">
        <v>541</v>
      </c>
      <c r="O170" t="s">
        <v>2729</v>
      </c>
      <c r="P170">
        <v>78539</v>
      </c>
      <c r="Q170" t="s">
        <v>3063</v>
      </c>
      <c r="S170">
        <v>14</v>
      </c>
      <c r="AF170" t="s">
        <v>5279</v>
      </c>
    </row>
    <row r="171" spans="1:32" x14ac:dyDescent="0.2">
      <c r="A171" t="s">
        <v>3359</v>
      </c>
      <c r="B171" s="24">
        <v>100293</v>
      </c>
      <c r="C171" s="37">
        <v>452034</v>
      </c>
      <c r="D171" t="s">
        <v>2821</v>
      </c>
      <c r="E171" t="s">
        <v>3360</v>
      </c>
      <c r="F171" t="s">
        <v>3361</v>
      </c>
      <c r="G171" t="s">
        <v>70</v>
      </c>
      <c r="H171" t="s">
        <v>2729</v>
      </c>
      <c r="I171">
        <v>78756</v>
      </c>
      <c r="J171" t="s">
        <v>71</v>
      </c>
      <c r="K171">
        <v>5127061900</v>
      </c>
      <c r="L171" t="s">
        <v>3362</v>
      </c>
      <c r="M171" t="s">
        <v>3361</v>
      </c>
      <c r="N171" t="s">
        <v>70</v>
      </c>
      <c r="O171" t="s">
        <v>2729</v>
      </c>
      <c r="P171">
        <v>78756</v>
      </c>
      <c r="Q171" t="s">
        <v>3131</v>
      </c>
      <c r="R171">
        <v>6</v>
      </c>
      <c r="S171">
        <v>97</v>
      </c>
      <c r="AF171" t="s">
        <v>5279</v>
      </c>
    </row>
    <row r="172" spans="1:32" x14ac:dyDescent="0.2">
      <c r="A172" t="s">
        <v>3363</v>
      </c>
      <c r="B172" s="24">
        <v>100317</v>
      </c>
      <c r="C172" s="37">
        <v>452107</v>
      </c>
      <c r="D172" t="s">
        <v>3044</v>
      </c>
      <c r="E172" t="s">
        <v>3045</v>
      </c>
      <c r="F172" t="s">
        <v>3364</v>
      </c>
      <c r="G172" t="s">
        <v>76</v>
      </c>
      <c r="H172" t="s">
        <v>2729</v>
      </c>
      <c r="I172">
        <v>77304</v>
      </c>
      <c r="J172" t="s">
        <v>77</v>
      </c>
      <c r="K172">
        <v>9365231800</v>
      </c>
      <c r="L172" t="s">
        <v>3365</v>
      </c>
      <c r="M172" t="s">
        <v>3364</v>
      </c>
      <c r="N172" t="s">
        <v>76</v>
      </c>
      <c r="O172" t="s">
        <v>2729</v>
      </c>
      <c r="P172">
        <v>77304</v>
      </c>
      <c r="Q172" t="s">
        <v>3366</v>
      </c>
      <c r="R172">
        <v>6</v>
      </c>
      <c r="S172">
        <v>35</v>
      </c>
      <c r="AF172" t="s">
        <v>5279</v>
      </c>
    </row>
    <row r="173" spans="1:32" x14ac:dyDescent="0.2">
      <c r="A173" t="s">
        <v>3367</v>
      </c>
      <c r="B173" s="24">
        <v>100293</v>
      </c>
      <c r="C173" s="37">
        <v>452034</v>
      </c>
      <c r="D173" t="s">
        <v>2821</v>
      </c>
      <c r="E173" t="s">
        <v>3360</v>
      </c>
      <c r="F173" t="s">
        <v>3368</v>
      </c>
      <c r="G173" t="s">
        <v>965</v>
      </c>
      <c r="H173" t="s">
        <v>2729</v>
      </c>
      <c r="I173">
        <v>78665</v>
      </c>
      <c r="J173" t="s">
        <v>269</v>
      </c>
      <c r="K173">
        <v>5126711100</v>
      </c>
      <c r="L173" t="s">
        <v>3362</v>
      </c>
      <c r="M173" t="s">
        <v>3361</v>
      </c>
      <c r="N173" t="s">
        <v>70</v>
      </c>
      <c r="O173" t="s">
        <v>2729</v>
      </c>
      <c r="P173">
        <v>78756</v>
      </c>
      <c r="Q173" t="s">
        <v>3369</v>
      </c>
      <c r="R173">
        <v>12</v>
      </c>
      <c r="S173">
        <v>30</v>
      </c>
      <c r="AA173">
        <v>12</v>
      </c>
      <c r="AF173" t="s">
        <v>5279</v>
      </c>
    </row>
    <row r="174" spans="1:32" x14ac:dyDescent="0.2">
      <c r="A174" t="s">
        <v>3370</v>
      </c>
      <c r="B174" s="24">
        <v>703</v>
      </c>
      <c r="C174" s="37">
        <v>450788</v>
      </c>
      <c r="D174" t="s">
        <v>5286</v>
      </c>
      <c r="E174" t="s">
        <v>3371</v>
      </c>
      <c r="F174" t="s">
        <v>3372</v>
      </c>
      <c r="G174" t="s">
        <v>109</v>
      </c>
      <c r="H174" t="s">
        <v>2729</v>
      </c>
      <c r="I174">
        <v>78412</v>
      </c>
      <c r="J174" t="s">
        <v>110</v>
      </c>
      <c r="K174">
        <v>3617611200</v>
      </c>
      <c r="L174" t="s">
        <v>5393</v>
      </c>
      <c r="M174" t="s">
        <v>3372</v>
      </c>
      <c r="N174" t="s">
        <v>109</v>
      </c>
      <c r="O174" t="s">
        <v>2729</v>
      </c>
      <c r="P174">
        <v>78412</v>
      </c>
      <c r="Q174" t="s">
        <v>3373</v>
      </c>
      <c r="R174">
        <v>3</v>
      </c>
      <c r="S174">
        <v>121</v>
      </c>
      <c r="T174">
        <v>16</v>
      </c>
      <c r="X174">
        <v>12</v>
      </c>
      <c r="AF174" t="s">
        <v>5279</v>
      </c>
    </row>
    <row r="175" spans="1:32" x14ac:dyDescent="0.2">
      <c r="A175" t="s">
        <v>3374</v>
      </c>
      <c r="B175" s="24">
        <v>703</v>
      </c>
      <c r="C175" s="37">
        <v>450788</v>
      </c>
      <c r="D175" t="s">
        <v>5286</v>
      </c>
      <c r="E175" t="s">
        <v>3375</v>
      </c>
      <c r="F175" t="s">
        <v>3376</v>
      </c>
      <c r="G175" t="s">
        <v>109</v>
      </c>
      <c r="H175" t="s">
        <v>2729</v>
      </c>
      <c r="I175">
        <v>78414</v>
      </c>
      <c r="J175" t="s">
        <v>110</v>
      </c>
      <c r="K175">
        <v>3619868200</v>
      </c>
      <c r="L175" t="s">
        <v>5393</v>
      </c>
      <c r="M175" t="s">
        <v>3376</v>
      </c>
      <c r="N175" t="s">
        <v>109</v>
      </c>
      <c r="O175" t="s">
        <v>2729</v>
      </c>
      <c r="P175">
        <v>78414</v>
      </c>
      <c r="Q175" t="s">
        <v>3083</v>
      </c>
      <c r="Y175">
        <v>68</v>
      </c>
      <c r="AF175" t="s">
        <v>5279</v>
      </c>
    </row>
    <row r="176" spans="1:32" x14ac:dyDescent="0.2">
      <c r="A176" t="s">
        <v>3377</v>
      </c>
      <c r="B176" s="24">
        <v>703</v>
      </c>
      <c r="C176" s="37">
        <v>450788</v>
      </c>
      <c r="D176" t="s">
        <v>5286</v>
      </c>
      <c r="E176" t="s">
        <v>3378</v>
      </c>
      <c r="F176" t="s">
        <v>3379</v>
      </c>
      <c r="G176" t="s">
        <v>109</v>
      </c>
      <c r="H176" t="s">
        <v>2729</v>
      </c>
      <c r="I176">
        <v>78411</v>
      </c>
      <c r="J176" t="s">
        <v>110</v>
      </c>
      <c r="K176">
        <v>3617611400</v>
      </c>
      <c r="L176" t="s">
        <v>5393</v>
      </c>
      <c r="M176" t="s">
        <v>3372</v>
      </c>
      <c r="N176" t="s">
        <v>109</v>
      </c>
      <c r="O176" t="s">
        <v>2729</v>
      </c>
      <c r="P176">
        <v>78412</v>
      </c>
      <c r="Q176" t="s">
        <v>3380</v>
      </c>
      <c r="R176">
        <v>21</v>
      </c>
      <c r="S176">
        <v>191</v>
      </c>
      <c r="T176">
        <v>8</v>
      </c>
      <c r="X176">
        <v>15</v>
      </c>
      <c r="AA176">
        <v>15</v>
      </c>
      <c r="AF176" t="s">
        <v>5279</v>
      </c>
    </row>
    <row r="177" spans="1:32" s="38" customFormat="1" x14ac:dyDescent="0.2">
      <c r="A177" s="38" t="s">
        <v>3381</v>
      </c>
      <c r="B177" s="64">
        <v>100217</v>
      </c>
      <c r="C177" s="65">
        <v>673053</v>
      </c>
      <c r="D177" s="38" t="s">
        <v>2897</v>
      </c>
      <c r="E177" s="38" t="s">
        <v>3382</v>
      </c>
      <c r="F177" s="38" t="s">
        <v>3383</v>
      </c>
      <c r="G177" s="38" t="s">
        <v>109</v>
      </c>
      <c r="H177" s="38" t="s">
        <v>2729</v>
      </c>
      <c r="I177" s="38">
        <v>78414</v>
      </c>
      <c r="J177" s="38" t="s">
        <v>110</v>
      </c>
      <c r="K177" s="38">
        <v>3619063700</v>
      </c>
      <c r="L177" s="38" t="s">
        <v>3384</v>
      </c>
      <c r="M177" s="38" t="s">
        <v>3383</v>
      </c>
      <c r="N177" s="38" t="s">
        <v>109</v>
      </c>
      <c r="O177" s="38" t="s">
        <v>2729</v>
      </c>
      <c r="P177" s="38">
        <v>78414</v>
      </c>
      <c r="Q177" s="38" t="s">
        <v>2928</v>
      </c>
      <c r="AA177" s="38">
        <v>35</v>
      </c>
      <c r="AF177" s="38" t="s">
        <v>5279</v>
      </c>
    </row>
    <row r="178" spans="1:32" x14ac:dyDescent="0.2">
      <c r="A178" t="s">
        <v>3385</v>
      </c>
      <c r="B178" s="24">
        <v>346</v>
      </c>
      <c r="C178" s="37">
        <v>451379</v>
      </c>
      <c r="D178" t="s">
        <v>5289</v>
      </c>
      <c r="E178" t="s">
        <v>2748</v>
      </c>
      <c r="F178" t="s">
        <v>3386</v>
      </c>
      <c r="G178" t="s">
        <v>550</v>
      </c>
      <c r="H178" t="s">
        <v>2729</v>
      </c>
      <c r="I178">
        <v>76528</v>
      </c>
      <c r="J178" t="s">
        <v>551</v>
      </c>
      <c r="K178">
        <v>2548658251</v>
      </c>
      <c r="L178" t="s">
        <v>3387</v>
      </c>
      <c r="M178" t="s">
        <v>3386</v>
      </c>
      <c r="N178" t="s">
        <v>550</v>
      </c>
      <c r="O178" t="s">
        <v>2729</v>
      </c>
      <c r="P178">
        <v>76528</v>
      </c>
      <c r="Q178" t="s">
        <v>5394</v>
      </c>
      <c r="R178">
        <v>3</v>
      </c>
      <c r="S178">
        <v>22</v>
      </c>
      <c r="AF178" t="s">
        <v>5277</v>
      </c>
    </row>
    <row r="179" spans="1:32" x14ac:dyDescent="0.2">
      <c r="A179" t="s">
        <v>3388</v>
      </c>
      <c r="B179" s="24">
        <v>8638</v>
      </c>
      <c r="C179" s="37">
        <v>453306</v>
      </c>
      <c r="D179" t="s">
        <v>5308</v>
      </c>
      <c r="E179" t="s">
        <v>3389</v>
      </c>
      <c r="F179" t="s">
        <v>3390</v>
      </c>
      <c r="G179" t="s">
        <v>574</v>
      </c>
      <c r="H179" t="s">
        <v>2729</v>
      </c>
      <c r="I179">
        <v>79410</v>
      </c>
      <c r="J179" t="s">
        <v>574</v>
      </c>
      <c r="K179">
        <v>8067257960</v>
      </c>
      <c r="L179" t="s">
        <v>3391</v>
      </c>
      <c r="M179" t="s">
        <v>3392</v>
      </c>
      <c r="N179" t="s">
        <v>574</v>
      </c>
      <c r="O179" t="s">
        <v>2729</v>
      </c>
      <c r="P179">
        <v>79408</v>
      </c>
      <c r="Q179" t="s">
        <v>3249</v>
      </c>
      <c r="R179">
        <v>30</v>
      </c>
      <c r="S179">
        <v>40</v>
      </c>
      <c r="T179">
        <v>43</v>
      </c>
      <c r="U179">
        <v>42</v>
      </c>
      <c r="V179">
        <v>21</v>
      </c>
      <c r="W179">
        <v>36</v>
      </c>
      <c r="AF179" t="s">
        <v>5277</v>
      </c>
    </row>
    <row r="180" spans="1:32" x14ac:dyDescent="0.2">
      <c r="A180" t="s">
        <v>3393</v>
      </c>
      <c r="B180" s="24">
        <v>307</v>
      </c>
      <c r="C180" s="37">
        <v>450755</v>
      </c>
      <c r="D180" t="s">
        <v>5342</v>
      </c>
      <c r="E180" t="s">
        <v>3394</v>
      </c>
      <c r="F180" t="s">
        <v>1350</v>
      </c>
      <c r="G180" t="s">
        <v>1351</v>
      </c>
      <c r="H180" t="s">
        <v>2729</v>
      </c>
      <c r="I180">
        <v>79336</v>
      </c>
      <c r="J180" t="s">
        <v>1352</v>
      </c>
      <c r="K180">
        <v>8068944963</v>
      </c>
      <c r="L180" t="s">
        <v>3395</v>
      </c>
      <c r="M180" t="s">
        <v>1350</v>
      </c>
      <c r="N180" t="s">
        <v>1351</v>
      </c>
      <c r="O180" t="s">
        <v>2729</v>
      </c>
      <c r="P180">
        <v>79336</v>
      </c>
      <c r="Q180" t="s">
        <v>2946</v>
      </c>
      <c r="S180">
        <v>44</v>
      </c>
      <c r="U180">
        <v>4</v>
      </c>
      <c r="AF180" t="s">
        <v>5277</v>
      </c>
    </row>
    <row r="181" spans="1:32" x14ac:dyDescent="0.2">
      <c r="A181" t="s">
        <v>3396</v>
      </c>
      <c r="B181" s="24">
        <v>146</v>
      </c>
      <c r="C181" s="37">
        <v>450539</v>
      </c>
      <c r="D181" t="s">
        <v>3044</v>
      </c>
      <c r="E181" t="s">
        <v>3397</v>
      </c>
      <c r="F181" t="s">
        <v>3398</v>
      </c>
      <c r="G181" t="s">
        <v>1366</v>
      </c>
      <c r="H181" t="s">
        <v>2729</v>
      </c>
      <c r="I181">
        <v>79072</v>
      </c>
      <c r="J181" t="s">
        <v>1367</v>
      </c>
      <c r="K181">
        <v>8062964265</v>
      </c>
      <c r="L181" t="s">
        <v>3399</v>
      </c>
      <c r="M181" t="s">
        <v>3398</v>
      </c>
      <c r="N181" t="s">
        <v>1366</v>
      </c>
      <c r="O181" t="s">
        <v>2729</v>
      </c>
      <c r="P181">
        <v>79072</v>
      </c>
      <c r="Q181" t="s">
        <v>2946</v>
      </c>
      <c r="R181">
        <v>6</v>
      </c>
      <c r="S181">
        <v>56</v>
      </c>
      <c r="X181">
        <v>6</v>
      </c>
      <c r="AF181" t="s">
        <v>5277</v>
      </c>
    </row>
    <row r="182" spans="1:32" x14ac:dyDescent="0.2">
      <c r="A182" t="s">
        <v>577</v>
      </c>
      <c r="B182" s="24">
        <v>100454</v>
      </c>
      <c r="C182" s="37">
        <v>450040</v>
      </c>
      <c r="D182" t="s">
        <v>2814</v>
      </c>
      <c r="E182" t="s">
        <v>3400</v>
      </c>
      <c r="F182" t="s">
        <v>3401</v>
      </c>
      <c r="G182" t="s">
        <v>574</v>
      </c>
      <c r="H182" t="s">
        <v>2729</v>
      </c>
      <c r="I182">
        <v>79410</v>
      </c>
      <c r="J182" t="s">
        <v>574</v>
      </c>
      <c r="K182">
        <v>8067250000</v>
      </c>
      <c r="L182" t="s">
        <v>3391</v>
      </c>
      <c r="M182" t="s">
        <v>3401</v>
      </c>
      <c r="N182" t="s">
        <v>574</v>
      </c>
      <c r="O182" t="s">
        <v>2729</v>
      </c>
      <c r="P182">
        <v>79410</v>
      </c>
      <c r="Q182" t="s">
        <v>3001</v>
      </c>
      <c r="R182">
        <v>142</v>
      </c>
      <c r="S182">
        <v>328</v>
      </c>
      <c r="AF182" t="s">
        <v>5277</v>
      </c>
    </row>
    <row r="183" spans="1:32" x14ac:dyDescent="0.2">
      <c r="A183" t="s">
        <v>3402</v>
      </c>
      <c r="B183" s="24">
        <v>8462</v>
      </c>
      <c r="C183" s="37">
        <v>452102</v>
      </c>
      <c r="D183" t="s">
        <v>2967</v>
      </c>
      <c r="E183" t="s">
        <v>3403</v>
      </c>
      <c r="F183" t="s">
        <v>3404</v>
      </c>
      <c r="G183" t="s">
        <v>574</v>
      </c>
      <c r="H183" t="s">
        <v>2729</v>
      </c>
      <c r="I183">
        <v>79410</v>
      </c>
      <c r="J183" t="s">
        <v>574</v>
      </c>
      <c r="K183">
        <v>8067259200</v>
      </c>
      <c r="L183" t="s">
        <v>3405</v>
      </c>
      <c r="M183" t="s">
        <v>3404</v>
      </c>
      <c r="N183" t="s">
        <v>574</v>
      </c>
      <c r="O183" t="s">
        <v>2729</v>
      </c>
      <c r="P183">
        <v>79410</v>
      </c>
      <c r="Q183" t="s">
        <v>3131</v>
      </c>
      <c r="R183">
        <v>28</v>
      </c>
      <c r="S183">
        <v>28</v>
      </c>
      <c r="AF183" t="s">
        <v>5279</v>
      </c>
    </row>
    <row r="184" spans="1:32" x14ac:dyDescent="0.2">
      <c r="A184" t="s">
        <v>3406</v>
      </c>
      <c r="B184" s="24">
        <v>8726</v>
      </c>
      <c r="C184" s="37">
        <v>451353</v>
      </c>
      <c r="D184" t="s">
        <v>5286</v>
      </c>
      <c r="E184" t="s">
        <v>3407</v>
      </c>
      <c r="F184" t="s">
        <v>592</v>
      </c>
      <c r="G184" t="s">
        <v>593</v>
      </c>
      <c r="H184" t="s">
        <v>2729</v>
      </c>
      <c r="I184">
        <v>79731</v>
      </c>
      <c r="J184" t="s">
        <v>593</v>
      </c>
      <c r="K184">
        <v>4325583555</v>
      </c>
      <c r="L184" t="s">
        <v>3338</v>
      </c>
      <c r="M184" t="s">
        <v>592</v>
      </c>
      <c r="N184" t="s">
        <v>593</v>
      </c>
      <c r="O184" t="s">
        <v>2729</v>
      </c>
      <c r="P184">
        <v>79731</v>
      </c>
      <c r="Q184" t="s">
        <v>3013</v>
      </c>
      <c r="S184">
        <v>25</v>
      </c>
      <c r="AF184" t="s">
        <v>5277</v>
      </c>
    </row>
    <row r="185" spans="1:32" x14ac:dyDescent="0.2">
      <c r="A185" t="s">
        <v>3408</v>
      </c>
      <c r="B185" s="24">
        <v>100202</v>
      </c>
      <c r="C185" s="37">
        <v>670090</v>
      </c>
      <c r="D185" t="s">
        <v>2766</v>
      </c>
      <c r="E185" t="s">
        <v>3409</v>
      </c>
      <c r="F185" t="s">
        <v>3410</v>
      </c>
      <c r="G185" t="s">
        <v>1146</v>
      </c>
      <c r="H185" t="s">
        <v>2729</v>
      </c>
      <c r="I185">
        <v>75146</v>
      </c>
      <c r="J185" t="s">
        <v>126</v>
      </c>
      <c r="K185">
        <v>4692975321</v>
      </c>
      <c r="L185" t="s">
        <v>3411</v>
      </c>
      <c r="M185" t="s">
        <v>3410</v>
      </c>
      <c r="N185" t="s">
        <v>1146</v>
      </c>
      <c r="O185" t="s">
        <v>2729</v>
      </c>
      <c r="P185">
        <v>75146</v>
      </c>
      <c r="Q185" t="s">
        <v>3412</v>
      </c>
      <c r="R185">
        <v>8</v>
      </c>
      <c r="S185">
        <v>76</v>
      </c>
      <c r="AF185" t="s">
        <v>5279</v>
      </c>
    </row>
    <row r="186" spans="1:32" x14ac:dyDescent="0.2">
      <c r="A186" t="s">
        <v>3413</v>
      </c>
      <c r="B186" s="24">
        <v>100417</v>
      </c>
      <c r="C186" s="37">
        <v>451393</v>
      </c>
      <c r="D186" t="s">
        <v>5282</v>
      </c>
      <c r="E186" t="s">
        <v>3414</v>
      </c>
      <c r="F186" t="s">
        <v>597</v>
      </c>
      <c r="G186" t="s">
        <v>598</v>
      </c>
      <c r="H186" t="s">
        <v>2729</v>
      </c>
      <c r="I186">
        <v>75835</v>
      </c>
      <c r="J186" t="s">
        <v>19</v>
      </c>
      <c r="K186">
        <v>9363374100</v>
      </c>
      <c r="L186" t="s">
        <v>5395</v>
      </c>
      <c r="M186" t="s">
        <v>597</v>
      </c>
      <c r="N186" t="s">
        <v>598</v>
      </c>
      <c r="O186" t="s">
        <v>2729</v>
      </c>
      <c r="P186">
        <v>75835</v>
      </c>
      <c r="Q186" t="s">
        <v>4467</v>
      </c>
      <c r="R186">
        <v>5</v>
      </c>
      <c r="S186">
        <v>15</v>
      </c>
      <c r="X186">
        <v>5</v>
      </c>
      <c r="AF186" t="s">
        <v>5279</v>
      </c>
    </row>
    <row r="187" spans="1:32" x14ac:dyDescent="0.2">
      <c r="A187" t="s">
        <v>3415</v>
      </c>
      <c r="B187" s="24">
        <v>74</v>
      </c>
      <c r="C187" s="37">
        <v>450597</v>
      </c>
      <c r="D187" t="s">
        <v>2766</v>
      </c>
      <c r="E187" t="s">
        <v>3416</v>
      </c>
      <c r="F187" t="s">
        <v>3417</v>
      </c>
      <c r="G187" t="s">
        <v>660</v>
      </c>
      <c r="H187" t="s">
        <v>2729</v>
      </c>
      <c r="I187">
        <v>77954</v>
      </c>
      <c r="J187" t="s">
        <v>3418</v>
      </c>
      <c r="K187">
        <v>3612756191</v>
      </c>
      <c r="L187" t="s">
        <v>3419</v>
      </c>
      <c r="M187" t="s">
        <v>3417</v>
      </c>
      <c r="N187" t="s">
        <v>660</v>
      </c>
      <c r="O187" t="s">
        <v>2729</v>
      </c>
      <c r="P187">
        <v>77954</v>
      </c>
      <c r="Q187" t="s">
        <v>2946</v>
      </c>
      <c r="R187">
        <v>4</v>
      </c>
      <c r="S187">
        <v>40</v>
      </c>
      <c r="U187">
        <v>2</v>
      </c>
      <c r="X187">
        <v>3</v>
      </c>
      <c r="AF187" t="s">
        <v>5277</v>
      </c>
    </row>
    <row r="188" spans="1:32" x14ac:dyDescent="0.2">
      <c r="A188" t="s">
        <v>3420</v>
      </c>
      <c r="B188" s="24">
        <v>8172</v>
      </c>
      <c r="C188" s="37">
        <v>451338</v>
      </c>
      <c r="D188" t="s">
        <v>5352</v>
      </c>
      <c r="E188" t="s">
        <v>3421</v>
      </c>
      <c r="F188" t="s">
        <v>3422</v>
      </c>
      <c r="G188" t="s">
        <v>1715</v>
      </c>
      <c r="H188" t="s">
        <v>2729</v>
      </c>
      <c r="I188">
        <v>79855</v>
      </c>
      <c r="J188" t="s">
        <v>1716</v>
      </c>
      <c r="K188">
        <v>4322832760</v>
      </c>
      <c r="L188" t="s">
        <v>3312</v>
      </c>
      <c r="M188" t="s">
        <v>3423</v>
      </c>
      <c r="N188" t="s">
        <v>1715</v>
      </c>
      <c r="O188" t="s">
        <v>2729</v>
      </c>
      <c r="P188">
        <v>79855</v>
      </c>
      <c r="Q188" t="s">
        <v>3317</v>
      </c>
      <c r="S188">
        <v>14</v>
      </c>
      <c r="AF188" t="s">
        <v>5279</v>
      </c>
    </row>
    <row r="189" spans="1:32" x14ac:dyDescent="0.2">
      <c r="A189" t="s">
        <v>3424</v>
      </c>
      <c r="B189" s="24">
        <v>100214</v>
      </c>
      <c r="C189" s="37">
        <v>450379</v>
      </c>
      <c r="D189" t="s">
        <v>5312</v>
      </c>
      <c r="E189" t="s">
        <v>3425</v>
      </c>
      <c r="F189" t="s">
        <v>630</v>
      </c>
      <c r="G189" t="s">
        <v>126</v>
      </c>
      <c r="H189" t="s">
        <v>2729</v>
      </c>
      <c r="I189">
        <v>75234</v>
      </c>
      <c r="J189" t="s">
        <v>126</v>
      </c>
      <c r="K189">
        <v>9722471000</v>
      </c>
      <c r="L189" t="s">
        <v>3426</v>
      </c>
      <c r="M189" t="s">
        <v>630</v>
      </c>
      <c r="N189" t="s">
        <v>126</v>
      </c>
      <c r="O189" t="s">
        <v>2729</v>
      </c>
      <c r="P189">
        <v>75234</v>
      </c>
      <c r="Q189" t="s">
        <v>3723</v>
      </c>
      <c r="R189">
        <v>22</v>
      </c>
      <c r="S189">
        <v>133</v>
      </c>
      <c r="AF189" t="s">
        <v>5279</v>
      </c>
    </row>
    <row r="190" spans="1:32" x14ac:dyDescent="0.2">
      <c r="A190" t="s">
        <v>3427</v>
      </c>
      <c r="B190" s="24">
        <v>100292</v>
      </c>
      <c r="C190" s="37">
        <v>450688</v>
      </c>
      <c r="D190" t="s">
        <v>2770</v>
      </c>
      <c r="E190" t="s">
        <v>3428</v>
      </c>
      <c r="F190" t="s">
        <v>3429</v>
      </c>
      <c r="G190" t="s">
        <v>1323</v>
      </c>
      <c r="H190" t="s">
        <v>2729</v>
      </c>
      <c r="I190">
        <v>75149</v>
      </c>
      <c r="J190" t="s">
        <v>126</v>
      </c>
      <c r="K190">
        <v>2143207787</v>
      </c>
      <c r="L190" t="s">
        <v>3430</v>
      </c>
      <c r="M190" t="s">
        <v>3429</v>
      </c>
      <c r="N190" t="s">
        <v>1323</v>
      </c>
      <c r="O190" t="s">
        <v>2729</v>
      </c>
      <c r="P190">
        <v>75149</v>
      </c>
      <c r="Q190" t="s">
        <v>3122</v>
      </c>
      <c r="R190">
        <v>24</v>
      </c>
      <c r="S190">
        <v>128</v>
      </c>
      <c r="U190">
        <v>14</v>
      </c>
      <c r="X190">
        <v>10</v>
      </c>
      <c r="AC190">
        <v>26</v>
      </c>
      <c r="AF190" t="s">
        <v>5279</v>
      </c>
    </row>
    <row r="191" spans="1:32" x14ac:dyDescent="0.2">
      <c r="A191" t="s">
        <v>3435</v>
      </c>
      <c r="B191" s="24">
        <v>180</v>
      </c>
      <c r="C191" s="37">
        <v>450107</v>
      </c>
      <c r="D191" t="s">
        <v>2766</v>
      </c>
      <c r="E191" t="s">
        <v>3436</v>
      </c>
      <c r="F191" t="s">
        <v>3437</v>
      </c>
      <c r="G191" t="s">
        <v>436</v>
      </c>
      <c r="H191" t="s">
        <v>2729</v>
      </c>
      <c r="I191">
        <v>79925</v>
      </c>
      <c r="J191" t="s">
        <v>436</v>
      </c>
      <c r="K191">
        <v>9155959000</v>
      </c>
      <c r="L191" t="s">
        <v>3438</v>
      </c>
      <c r="M191" t="s">
        <v>3439</v>
      </c>
      <c r="N191" t="s">
        <v>436</v>
      </c>
      <c r="O191" t="s">
        <v>2729</v>
      </c>
      <c r="P191">
        <v>79902</v>
      </c>
      <c r="Q191" t="s">
        <v>3380</v>
      </c>
      <c r="R191">
        <v>39</v>
      </c>
      <c r="S191">
        <v>183</v>
      </c>
      <c r="T191">
        <v>21</v>
      </c>
      <c r="U191">
        <v>29</v>
      </c>
      <c r="X191">
        <v>11</v>
      </c>
      <c r="AA191">
        <v>32</v>
      </c>
      <c r="AF191" t="s">
        <v>5279</v>
      </c>
    </row>
    <row r="192" spans="1:32" x14ac:dyDescent="0.2">
      <c r="A192" t="s">
        <v>3440</v>
      </c>
      <c r="B192" s="24">
        <v>8520</v>
      </c>
      <c r="C192" s="37">
        <v>453310</v>
      </c>
      <c r="D192" t="s">
        <v>2766</v>
      </c>
      <c r="E192" t="s">
        <v>3441</v>
      </c>
      <c r="F192" t="s">
        <v>1875</v>
      </c>
      <c r="G192" t="s">
        <v>70</v>
      </c>
      <c r="H192" t="s">
        <v>2729</v>
      </c>
      <c r="I192">
        <v>78723</v>
      </c>
      <c r="J192" t="s">
        <v>71</v>
      </c>
      <c r="K192">
        <v>5123240101</v>
      </c>
      <c r="L192" t="s">
        <v>2788</v>
      </c>
      <c r="M192" t="s">
        <v>1875</v>
      </c>
      <c r="N192" t="s">
        <v>70</v>
      </c>
      <c r="O192" t="s">
        <v>2729</v>
      </c>
      <c r="P192">
        <v>78723</v>
      </c>
      <c r="Q192" t="s">
        <v>3442</v>
      </c>
      <c r="R192">
        <v>72</v>
      </c>
      <c r="T192">
        <v>56</v>
      </c>
      <c r="V192">
        <v>6</v>
      </c>
      <c r="W192">
        <v>88</v>
      </c>
      <c r="X192">
        <v>5</v>
      </c>
      <c r="Y192">
        <v>24</v>
      </c>
      <c r="AD192">
        <v>48</v>
      </c>
      <c r="AF192" t="s">
        <v>5277</v>
      </c>
    </row>
    <row r="193" spans="1:32" x14ac:dyDescent="0.2">
      <c r="A193" t="s">
        <v>3443</v>
      </c>
      <c r="B193" s="24">
        <v>8520</v>
      </c>
      <c r="C193" s="37">
        <v>453310</v>
      </c>
      <c r="D193" t="s">
        <v>2766</v>
      </c>
      <c r="E193" t="s">
        <v>3444</v>
      </c>
      <c r="F193" t="s">
        <v>3445</v>
      </c>
      <c r="G193" t="s">
        <v>70</v>
      </c>
      <c r="H193" t="s">
        <v>2729</v>
      </c>
      <c r="I193">
        <v>78717</v>
      </c>
      <c r="J193" t="s">
        <v>269</v>
      </c>
      <c r="K193">
        <v>7377076000</v>
      </c>
      <c r="L193" t="s">
        <v>2788</v>
      </c>
      <c r="M193" t="s">
        <v>3445</v>
      </c>
      <c r="N193" t="s">
        <v>70</v>
      </c>
      <c r="O193" t="s">
        <v>2729</v>
      </c>
      <c r="P193">
        <v>78717</v>
      </c>
      <c r="Q193" t="s">
        <v>3446</v>
      </c>
      <c r="AD193">
        <v>36</v>
      </c>
      <c r="AF193" t="s">
        <v>5277</v>
      </c>
    </row>
    <row r="194" spans="1:32" x14ac:dyDescent="0.2">
      <c r="A194" t="s">
        <v>3447</v>
      </c>
      <c r="B194" s="24">
        <v>335</v>
      </c>
      <c r="C194" s="37">
        <v>450124</v>
      </c>
      <c r="D194" t="s">
        <v>5286</v>
      </c>
      <c r="E194" t="s">
        <v>3448</v>
      </c>
      <c r="F194" t="s">
        <v>3449</v>
      </c>
      <c r="G194" t="s">
        <v>70</v>
      </c>
      <c r="H194" t="s">
        <v>2729</v>
      </c>
      <c r="I194">
        <v>78701</v>
      </c>
      <c r="J194" t="s">
        <v>71</v>
      </c>
      <c r="K194">
        <v>5123247000</v>
      </c>
      <c r="L194" t="s">
        <v>5396</v>
      </c>
      <c r="M194" t="s">
        <v>3449</v>
      </c>
      <c r="N194" t="s">
        <v>70</v>
      </c>
      <c r="O194" t="s">
        <v>2729</v>
      </c>
      <c r="P194">
        <v>78701</v>
      </c>
      <c r="Q194" t="s">
        <v>2803</v>
      </c>
      <c r="R194">
        <v>30</v>
      </c>
      <c r="S194">
        <v>120</v>
      </c>
      <c r="AD194">
        <v>90</v>
      </c>
      <c r="AF194" t="s">
        <v>5277</v>
      </c>
    </row>
    <row r="195" spans="1:32" x14ac:dyDescent="0.2">
      <c r="A195" t="s">
        <v>3450</v>
      </c>
      <c r="B195" s="24">
        <v>453</v>
      </c>
      <c r="C195" s="37">
        <v>450147</v>
      </c>
      <c r="D195" t="s">
        <v>5286</v>
      </c>
      <c r="E195" t="s">
        <v>3451</v>
      </c>
      <c r="F195" t="s">
        <v>3452</v>
      </c>
      <c r="G195" t="s">
        <v>415</v>
      </c>
      <c r="H195" t="s">
        <v>2729</v>
      </c>
      <c r="I195">
        <v>77901</v>
      </c>
      <c r="J195" t="s">
        <v>415</v>
      </c>
      <c r="K195">
        <v>3615757441</v>
      </c>
      <c r="L195" t="s">
        <v>3453</v>
      </c>
      <c r="M195" t="s">
        <v>3454</v>
      </c>
      <c r="N195" t="s">
        <v>415</v>
      </c>
      <c r="O195" t="s">
        <v>2729</v>
      </c>
      <c r="P195">
        <v>77902</v>
      </c>
      <c r="Q195" t="s">
        <v>4017</v>
      </c>
      <c r="R195">
        <v>44</v>
      </c>
      <c r="S195">
        <v>107</v>
      </c>
      <c r="AA195">
        <v>12</v>
      </c>
      <c r="AF195" t="s">
        <v>5279</v>
      </c>
    </row>
    <row r="196" spans="1:32" x14ac:dyDescent="0.2">
      <c r="A196" t="s">
        <v>3450</v>
      </c>
      <c r="B196" s="24">
        <v>453</v>
      </c>
      <c r="C196" s="37">
        <v>450147</v>
      </c>
      <c r="D196" t="s">
        <v>5286</v>
      </c>
      <c r="E196" t="s">
        <v>3456</v>
      </c>
      <c r="F196" t="s">
        <v>3457</v>
      </c>
      <c r="G196" t="s">
        <v>415</v>
      </c>
      <c r="H196" t="s">
        <v>2729</v>
      </c>
      <c r="I196">
        <v>77904</v>
      </c>
      <c r="J196" t="s">
        <v>415</v>
      </c>
      <c r="K196">
        <v>3615736100</v>
      </c>
      <c r="L196" t="s">
        <v>3453</v>
      </c>
      <c r="M196" t="s">
        <v>3454</v>
      </c>
      <c r="N196" t="s">
        <v>415</v>
      </c>
      <c r="O196" t="s">
        <v>2729</v>
      </c>
      <c r="P196">
        <v>77902</v>
      </c>
      <c r="Q196" t="s">
        <v>5397</v>
      </c>
      <c r="R196">
        <v>6</v>
      </c>
      <c r="S196">
        <v>41</v>
      </c>
      <c r="T196">
        <v>9</v>
      </c>
      <c r="W196">
        <v>26</v>
      </c>
      <c r="X196">
        <v>13</v>
      </c>
      <c r="Y196">
        <v>20</v>
      </c>
      <c r="AF196" t="s">
        <v>5279</v>
      </c>
    </row>
    <row r="197" spans="1:32" x14ac:dyDescent="0.2">
      <c r="A197" t="s">
        <v>3459</v>
      </c>
      <c r="B197" s="24">
        <v>7971</v>
      </c>
      <c r="C197" s="37">
        <v>450869</v>
      </c>
      <c r="D197" t="s">
        <v>5352</v>
      </c>
      <c r="E197" t="s">
        <v>3460</v>
      </c>
      <c r="F197" t="s">
        <v>3461</v>
      </c>
      <c r="G197" t="s">
        <v>484</v>
      </c>
      <c r="H197" t="s">
        <v>2729</v>
      </c>
      <c r="I197">
        <v>78526</v>
      </c>
      <c r="J197" t="s">
        <v>485</v>
      </c>
      <c r="K197">
        <v>9563627469</v>
      </c>
      <c r="L197" t="s">
        <v>3088</v>
      </c>
      <c r="M197" t="s">
        <v>3461</v>
      </c>
      <c r="N197" t="s">
        <v>484</v>
      </c>
      <c r="O197" t="s">
        <v>2729</v>
      </c>
      <c r="P197">
        <v>78526</v>
      </c>
      <c r="Q197" t="s">
        <v>3462</v>
      </c>
      <c r="R197">
        <v>3</v>
      </c>
      <c r="S197">
        <v>56</v>
      </c>
      <c r="AF197" t="s">
        <v>5279</v>
      </c>
    </row>
    <row r="198" spans="1:32" x14ac:dyDescent="0.2">
      <c r="A198" t="s">
        <v>664</v>
      </c>
      <c r="B198" s="24">
        <v>100175</v>
      </c>
      <c r="C198" s="37">
        <v>451390</v>
      </c>
      <c r="D198" t="s">
        <v>5308</v>
      </c>
      <c r="E198" t="s">
        <v>3425</v>
      </c>
      <c r="F198" t="s">
        <v>3463</v>
      </c>
      <c r="G198" t="s">
        <v>666</v>
      </c>
      <c r="H198" t="s">
        <v>2729</v>
      </c>
      <c r="I198">
        <v>78834</v>
      </c>
      <c r="J198" t="s">
        <v>667</v>
      </c>
      <c r="K198">
        <v>8308762424</v>
      </c>
      <c r="L198" t="s">
        <v>5398</v>
      </c>
      <c r="M198" t="s">
        <v>3464</v>
      </c>
      <c r="N198" t="s">
        <v>666</v>
      </c>
      <c r="O198" t="s">
        <v>2729</v>
      </c>
      <c r="P198">
        <v>78834</v>
      </c>
      <c r="Q198" t="s">
        <v>3354</v>
      </c>
      <c r="S198">
        <v>21</v>
      </c>
      <c r="U198">
        <v>4</v>
      </c>
      <c r="AF198" t="s">
        <v>5277</v>
      </c>
    </row>
    <row r="199" spans="1:32" x14ac:dyDescent="0.2">
      <c r="A199" t="s">
        <v>3465</v>
      </c>
      <c r="B199" s="24">
        <v>7971</v>
      </c>
      <c r="C199" s="37">
        <v>450869</v>
      </c>
      <c r="D199" t="s">
        <v>5352</v>
      </c>
      <c r="E199" t="s">
        <v>3466</v>
      </c>
      <c r="F199" t="s">
        <v>3467</v>
      </c>
      <c r="G199" t="s">
        <v>541</v>
      </c>
      <c r="H199" t="s">
        <v>2729</v>
      </c>
      <c r="I199">
        <v>78539</v>
      </c>
      <c r="J199" t="s">
        <v>325</v>
      </c>
      <c r="K199">
        <v>9563627360</v>
      </c>
      <c r="L199" t="s">
        <v>3088</v>
      </c>
      <c r="M199" t="s">
        <v>3089</v>
      </c>
      <c r="N199" t="s">
        <v>541</v>
      </c>
      <c r="O199" t="s">
        <v>2729</v>
      </c>
      <c r="P199">
        <v>78539</v>
      </c>
      <c r="Q199" t="s">
        <v>5339</v>
      </c>
      <c r="R199">
        <v>51</v>
      </c>
      <c r="S199">
        <v>184</v>
      </c>
      <c r="AF199" t="s">
        <v>5279</v>
      </c>
    </row>
    <row r="200" spans="1:32" x14ac:dyDescent="0.2">
      <c r="A200" t="s">
        <v>3468</v>
      </c>
      <c r="B200" s="24">
        <v>301</v>
      </c>
      <c r="C200" s="37">
        <v>450643</v>
      </c>
      <c r="D200" t="s">
        <v>5325</v>
      </c>
      <c r="E200" t="s">
        <v>3469</v>
      </c>
      <c r="F200" t="s">
        <v>3470</v>
      </c>
      <c r="G200" t="s">
        <v>1151</v>
      </c>
      <c r="H200" t="s">
        <v>2729</v>
      </c>
      <c r="I200">
        <v>78045</v>
      </c>
      <c r="J200" t="s">
        <v>1152</v>
      </c>
      <c r="K200">
        <v>9565232000</v>
      </c>
      <c r="L200" t="s">
        <v>3358</v>
      </c>
      <c r="M200" t="s">
        <v>3471</v>
      </c>
      <c r="N200" t="s">
        <v>541</v>
      </c>
      <c r="O200" t="s">
        <v>2729</v>
      </c>
      <c r="P200">
        <v>78539</v>
      </c>
      <c r="Q200" t="s">
        <v>5399</v>
      </c>
      <c r="R200">
        <v>24</v>
      </c>
      <c r="S200">
        <v>106</v>
      </c>
      <c r="T200">
        <v>12</v>
      </c>
      <c r="U200">
        <v>29</v>
      </c>
      <c r="AF200" t="s">
        <v>5279</v>
      </c>
    </row>
    <row r="201" spans="1:32" x14ac:dyDescent="0.2">
      <c r="A201" t="s">
        <v>670</v>
      </c>
      <c r="B201" s="24">
        <v>488</v>
      </c>
      <c r="C201" s="37">
        <v>453301</v>
      </c>
      <c r="D201" t="s">
        <v>2770</v>
      </c>
      <c r="E201" t="s">
        <v>3472</v>
      </c>
      <c r="F201" t="s">
        <v>3473</v>
      </c>
      <c r="G201" t="s">
        <v>109</v>
      </c>
      <c r="H201" t="s">
        <v>2729</v>
      </c>
      <c r="I201">
        <v>78411</v>
      </c>
      <c r="J201" t="s">
        <v>110</v>
      </c>
      <c r="K201">
        <v>3616945021</v>
      </c>
      <c r="L201" t="s">
        <v>3474</v>
      </c>
      <c r="M201" t="s">
        <v>3473</v>
      </c>
      <c r="N201" t="s">
        <v>109</v>
      </c>
      <c r="O201" t="s">
        <v>2729</v>
      </c>
      <c r="P201">
        <v>78411</v>
      </c>
      <c r="Q201" t="s">
        <v>5400</v>
      </c>
      <c r="R201">
        <v>32</v>
      </c>
      <c r="T201">
        <v>60</v>
      </c>
      <c r="W201">
        <v>102</v>
      </c>
      <c r="AF201" t="s">
        <v>5277</v>
      </c>
    </row>
    <row r="202" spans="1:32" s="38" customFormat="1" x14ac:dyDescent="0.2">
      <c r="A202" s="38" t="s">
        <v>3475</v>
      </c>
      <c r="B202" s="24">
        <v>488</v>
      </c>
      <c r="C202" s="37">
        <v>453301</v>
      </c>
      <c r="D202" t="s">
        <v>2770</v>
      </c>
      <c r="E202" t="s">
        <v>3460</v>
      </c>
      <c r="F202" t="s">
        <v>3476</v>
      </c>
      <c r="G202" t="s">
        <v>109</v>
      </c>
      <c r="H202" t="s">
        <v>2729</v>
      </c>
      <c r="I202">
        <v>78414</v>
      </c>
      <c r="J202" t="s">
        <v>110</v>
      </c>
      <c r="K202">
        <v>3616945021</v>
      </c>
      <c r="L202" t="s">
        <v>3474</v>
      </c>
      <c r="M202" t="s">
        <v>3473</v>
      </c>
      <c r="N202" t="s">
        <v>109</v>
      </c>
      <c r="O202" t="s">
        <v>2729</v>
      </c>
      <c r="P202">
        <v>78411</v>
      </c>
      <c r="Q202" t="s">
        <v>5401</v>
      </c>
      <c r="R202"/>
      <c r="S202"/>
      <c r="T202">
        <v>24</v>
      </c>
      <c r="U202"/>
      <c r="V202"/>
      <c r="W202"/>
      <c r="X202"/>
      <c r="Y202"/>
      <c r="Z202"/>
      <c r="AA202"/>
      <c r="AB202"/>
      <c r="AC202"/>
      <c r="AD202"/>
      <c r="AE202"/>
      <c r="AF202" s="38" t="s">
        <v>5277</v>
      </c>
    </row>
    <row r="203" spans="1:32" x14ac:dyDescent="0.2">
      <c r="A203" t="s">
        <v>5402</v>
      </c>
      <c r="B203" s="24">
        <v>100630</v>
      </c>
      <c r="D203" t="s">
        <v>5296</v>
      </c>
      <c r="E203" t="s">
        <v>5403</v>
      </c>
      <c r="F203" t="s">
        <v>5404</v>
      </c>
      <c r="G203" t="s">
        <v>541</v>
      </c>
      <c r="H203" t="s">
        <v>2729</v>
      </c>
      <c r="I203">
        <v>78539</v>
      </c>
      <c r="J203" t="s">
        <v>325</v>
      </c>
      <c r="K203">
        <v>3616945000</v>
      </c>
      <c r="L203" t="s">
        <v>3474</v>
      </c>
      <c r="M203" t="s">
        <v>5405</v>
      </c>
      <c r="N203" t="s">
        <v>109</v>
      </c>
      <c r="O203" t="s">
        <v>2729</v>
      </c>
      <c r="P203">
        <v>78411</v>
      </c>
      <c r="Q203" t="s">
        <v>5406</v>
      </c>
      <c r="R203">
        <v>8</v>
      </c>
      <c r="T203">
        <v>63</v>
      </c>
      <c r="W203">
        <v>48</v>
      </c>
      <c r="AF203" t="s">
        <v>5277</v>
      </c>
    </row>
    <row r="204" spans="1:32" x14ac:dyDescent="0.2">
      <c r="A204" t="s">
        <v>3477</v>
      </c>
      <c r="B204" s="24">
        <v>100567</v>
      </c>
      <c r="C204" s="37">
        <v>670320</v>
      </c>
      <c r="D204" t="s">
        <v>5352</v>
      </c>
      <c r="E204" t="s">
        <v>3478</v>
      </c>
      <c r="F204" t="s">
        <v>3479</v>
      </c>
      <c r="G204" t="s">
        <v>19</v>
      </c>
      <c r="H204" t="s">
        <v>2729</v>
      </c>
      <c r="I204">
        <v>77049</v>
      </c>
      <c r="J204" t="s">
        <v>20</v>
      </c>
      <c r="K204">
        <v>2819889800</v>
      </c>
      <c r="L204" t="s">
        <v>5407</v>
      </c>
      <c r="M204" t="s">
        <v>3479</v>
      </c>
      <c r="N204" t="s">
        <v>19</v>
      </c>
      <c r="O204" t="s">
        <v>2729</v>
      </c>
      <c r="P204">
        <v>77049</v>
      </c>
      <c r="Q204" t="s">
        <v>5408</v>
      </c>
      <c r="S204">
        <v>4</v>
      </c>
      <c r="AF204" t="s">
        <v>5279</v>
      </c>
    </row>
    <row r="205" spans="1:32" x14ac:dyDescent="0.2">
      <c r="A205" t="s">
        <v>3480</v>
      </c>
      <c r="B205" s="24">
        <v>222</v>
      </c>
      <c r="C205" s="37">
        <v>450411</v>
      </c>
      <c r="D205" t="s">
        <v>2814</v>
      </c>
      <c r="E205" t="s">
        <v>2748</v>
      </c>
      <c r="F205" t="s">
        <v>3481</v>
      </c>
      <c r="G205" t="s">
        <v>676</v>
      </c>
      <c r="H205" t="s">
        <v>2729</v>
      </c>
      <c r="I205">
        <v>76448</v>
      </c>
      <c r="J205" t="s">
        <v>676</v>
      </c>
      <c r="K205">
        <v>2546292601</v>
      </c>
      <c r="L205" t="s">
        <v>3482</v>
      </c>
      <c r="M205" t="s">
        <v>3483</v>
      </c>
      <c r="N205" t="s">
        <v>676</v>
      </c>
      <c r="O205" t="s">
        <v>2729</v>
      </c>
      <c r="P205">
        <v>76448</v>
      </c>
      <c r="Q205" t="s">
        <v>2939</v>
      </c>
      <c r="S205">
        <v>52</v>
      </c>
      <c r="AF205" t="s">
        <v>5277</v>
      </c>
    </row>
    <row r="206" spans="1:32" x14ac:dyDescent="0.2">
      <c r="A206" t="s">
        <v>691</v>
      </c>
      <c r="B206" s="24">
        <v>100127</v>
      </c>
      <c r="C206" s="37">
        <v>450694</v>
      </c>
      <c r="D206" t="s">
        <v>3102</v>
      </c>
      <c r="E206" t="s">
        <v>3484</v>
      </c>
      <c r="F206" t="s">
        <v>3485</v>
      </c>
      <c r="G206" t="s">
        <v>693</v>
      </c>
      <c r="H206" t="s">
        <v>2729</v>
      </c>
      <c r="I206">
        <v>77437</v>
      </c>
      <c r="J206" t="s">
        <v>694</v>
      </c>
      <c r="K206">
        <v>9795436251</v>
      </c>
      <c r="L206" t="s">
        <v>5395</v>
      </c>
      <c r="M206" t="s">
        <v>3485</v>
      </c>
      <c r="N206" t="s">
        <v>693</v>
      </c>
      <c r="O206" t="s">
        <v>2729</v>
      </c>
      <c r="P206">
        <v>77437</v>
      </c>
      <c r="Q206" t="s">
        <v>5409</v>
      </c>
      <c r="R206">
        <v>4</v>
      </c>
      <c r="S206">
        <v>45</v>
      </c>
      <c r="AF206" t="s">
        <v>5277</v>
      </c>
    </row>
    <row r="207" spans="1:32" x14ac:dyDescent="0.2">
      <c r="A207" t="s">
        <v>3486</v>
      </c>
      <c r="B207" s="24">
        <v>8413</v>
      </c>
      <c r="C207" s="37">
        <v>452122</v>
      </c>
      <c r="D207" t="s">
        <v>3023</v>
      </c>
      <c r="E207" t="s">
        <v>3487</v>
      </c>
      <c r="F207" t="s">
        <v>3488</v>
      </c>
      <c r="G207" t="s">
        <v>436</v>
      </c>
      <c r="H207" t="s">
        <v>2729</v>
      </c>
      <c r="I207">
        <v>79902</v>
      </c>
      <c r="J207" t="s">
        <v>436</v>
      </c>
      <c r="K207">
        <v>9155465822</v>
      </c>
      <c r="L207" t="s">
        <v>5410</v>
      </c>
      <c r="M207" t="s">
        <v>3488</v>
      </c>
      <c r="N207" t="s">
        <v>436</v>
      </c>
      <c r="O207" t="s">
        <v>2729</v>
      </c>
      <c r="P207">
        <v>79902</v>
      </c>
      <c r="Q207" t="s">
        <v>2819</v>
      </c>
      <c r="S207">
        <v>33</v>
      </c>
      <c r="AF207" t="s">
        <v>5279</v>
      </c>
    </row>
    <row r="208" spans="1:32" x14ac:dyDescent="0.2">
      <c r="A208" t="s">
        <v>697</v>
      </c>
      <c r="B208" s="24">
        <v>100133</v>
      </c>
      <c r="C208" s="37">
        <v>453313</v>
      </c>
      <c r="D208" t="s">
        <v>5312</v>
      </c>
      <c r="E208" t="s">
        <v>3489</v>
      </c>
      <c r="F208" t="s">
        <v>698</v>
      </c>
      <c r="G208" t="s">
        <v>436</v>
      </c>
      <c r="H208" t="s">
        <v>2729</v>
      </c>
      <c r="I208">
        <v>79905</v>
      </c>
      <c r="J208" t="s">
        <v>436</v>
      </c>
      <c r="K208">
        <v>9152428600</v>
      </c>
      <c r="L208" t="s">
        <v>3490</v>
      </c>
      <c r="M208" t="s">
        <v>698</v>
      </c>
      <c r="N208" t="s">
        <v>436</v>
      </c>
      <c r="O208" t="s">
        <v>2729</v>
      </c>
      <c r="P208">
        <v>79905</v>
      </c>
      <c r="Q208" t="s">
        <v>5411</v>
      </c>
      <c r="R208">
        <v>22</v>
      </c>
      <c r="T208">
        <v>26</v>
      </c>
      <c r="W208">
        <v>66</v>
      </c>
      <c r="AB208">
        <v>24</v>
      </c>
      <c r="AC208">
        <v>10</v>
      </c>
      <c r="AF208" t="s">
        <v>5277</v>
      </c>
    </row>
    <row r="209" spans="1:32" x14ac:dyDescent="0.2">
      <c r="A209" t="s">
        <v>5412</v>
      </c>
      <c r="B209" s="24">
        <v>100583</v>
      </c>
      <c r="D209" t="s">
        <v>3044</v>
      </c>
      <c r="E209" t="s">
        <v>3594</v>
      </c>
      <c r="F209" t="s">
        <v>3595</v>
      </c>
      <c r="G209" t="s">
        <v>436</v>
      </c>
      <c r="H209" t="s">
        <v>2729</v>
      </c>
      <c r="I209">
        <v>79938</v>
      </c>
      <c r="J209" t="s">
        <v>436</v>
      </c>
      <c r="K209">
        <v>9159106041</v>
      </c>
      <c r="L209" t="s">
        <v>3596</v>
      </c>
      <c r="M209" t="s">
        <v>3595</v>
      </c>
      <c r="N209" t="s">
        <v>436</v>
      </c>
      <c r="O209" t="s">
        <v>2729</v>
      </c>
      <c r="P209">
        <v>79938</v>
      </c>
      <c r="Q209" t="s">
        <v>5413</v>
      </c>
      <c r="AA209">
        <v>36</v>
      </c>
      <c r="AF209" t="s">
        <v>5279</v>
      </c>
    </row>
    <row r="210" spans="1:32" x14ac:dyDescent="0.2">
      <c r="A210" t="s">
        <v>3491</v>
      </c>
      <c r="B210" s="24">
        <v>490</v>
      </c>
      <c r="C210" s="37">
        <v>451343</v>
      </c>
      <c r="D210" t="s">
        <v>2766</v>
      </c>
      <c r="E210" t="s">
        <v>3492</v>
      </c>
      <c r="F210" t="s">
        <v>3493</v>
      </c>
      <c r="G210" t="s">
        <v>714</v>
      </c>
      <c r="H210" t="s">
        <v>2729</v>
      </c>
      <c r="I210">
        <v>76360</v>
      </c>
      <c r="J210" t="s">
        <v>431</v>
      </c>
      <c r="K210">
        <v>9404953981</v>
      </c>
      <c r="L210" t="s">
        <v>3494</v>
      </c>
      <c r="M210" t="s">
        <v>3495</v>
      </c>
      <c r="N210" t="s">
        <v>714</v>
      </c>
      <c r="O210" t="s">
        <v>2729</v>
      </c>
      <c r="P210">
        <v>76360</v>
      </c>
      <c r="Q210" t="s">
        <v>2825</v>
      </c>
      <c r="S210">
        <v>19</v>
      </c>
      <c r="AF210" t="s">
        <v>5277</v>
      </c>
    </row>
    <row r="211" spans="1:32" x14ac:dyDescent="0.2">
      <c r="A211" t="s">
        <v>3496</v>
      </c>
      <c r="B211" s="24">
        <v>100416</v>
      </c>
      <c r="C211" s="37">
        <v>670285</v>
      </c>
      <c r="D211" t="s">
        <v>5282</v>
      </c>
      <c r="E211" t="s">
        <v>3497</v>
      </c>
      <c r="F211" t="s">
        <v>3498</v>
      </c>
      <c r="G211" t="s">
        <v>1107</v>
      </c>
      <c r="H211" t="s">
        <v>2729</v>
      </c>
      <c r="I211">
        <v>77339</v>
      </c>
      <c r="J211" t="s">
        <v>77</v>
      </c>
      <c r="K211">
        <v>8327776165</v>
      </c>
      <c r="L211" t="s">
        <v>3499</v>
      </c>
      <c r="M211" t="s">
        <v>3498</v>
      </c>
      <c r="N211" t="s">
        <v>1107</v>
      </c>
      <c r="O211" t="s">
        <v>2729</v>
      </c>
      <c r="P211">
        <v>77339</v>
      </c>
      <c r="Q211" t="s">
        <v>4635</v>
      </c>
      <c r="S211">
        <v>6</v>
      </c>
      <c r="AF211" t="s">
        <v>5279</v>
      </c>
    </row>
    <row r="212" spans="1:32" x14ac:dyDescent="0.2">
      <c r="A212" t="s">
        <v>3500</v>
      </c>
      <c r="B212" s="24">
        <v>100538</v>
      </c>
      <c r="D212" t="s">
        <v>2770</v>
      </c>
      <c r="E212" t="s">
        <v>3501</v>
      </c>
      <c r="F212" t="s">
        <v>3502</v>
      </c>
      <c r="G212" t="s">
        <v>3503</v>
      </c>
      <c r="H212" t="s">
        <v>2729</v>
      </c>
      <c r="I212">
        <v>77573</v>
      </c>
      <c r="J212" t="s">
        <v>1894</v>
      </c>
      <c r="K212">
        <v>2813377500</v>
      </c>
      <c r="L212" t="s">
        <v>3504</v>
      </c>
      <c r="M212" t="s">
        <v>3502</v>
      </c>
      <c r="N212" t="s">
        <v>3503</v>
      </c>
      <c r="O212" t="s">
        <v>2729</v>
      </c>
      <c r="P212">
        <v>77573</v>
      </c>
      <c r="Q212" t="s">
        <v>3078</v>
      </c>
      <c r="S212">
        <v>4</v>
      </c>
      <c r="AF212" t="s">
        <v>5279</v>
      </c>
    </row>
    <row r="213" spans="1:32" x14ac:dyDescent="0.2">
      <c r="A213" t="s">
        <v>3505</v>
      </c>
      <c r="B213" s="24">
        <v>100370</v>
      </c>
      <c r="D213" t="s">
        <v>3023</v>
      </c>
      <c r="E213" t="s">
        <v>3506</v>
      </c>
      <c r="F213" t="s">
        <v>5414</v>
      </c>
      <c r="G213" t="s">
        <v>960</v>
      </c>
      <c r="H213" t="s">
        <v>2729</v>
      </c>
      <c r="I213">
        <v>75080</v>
      </c>
      <c r="J213" t="s">
        <v>132</v>
      </c>
      <c r="K213">
        <v>4699108800</v>
      </c>
      <c r="L213" t="s">
        <v>3507</v>
      </c>
      <c r="M213" t="s">
        <v>5414</v>
      </c>
      <c r="N213" t="s">
        <v>960</v>
      </c>
      <c r="O213" t="s">
        <v>2729</v>
      </c>
      <c r="P213">
        <v>75080</v>
      </c>
      <c r="Q213" t="s">
        <v>5346</v>
      </c>
      <c r="S213">
        <v>5</v>
      </c>
      <c r="AF213" t="s">
        <v>5279</v>
      </c>
    </row>
    <row r="214" spans="1:32" x14ac:dyDescent="0.2">
      <c r="A214" t="s">
        <v>3509</v>
      </c>
      <c r="B214" s="24">
        <v>100036</v>
      </c>
      <c r="C214" s="37">
        <v>673039</v>
      </c>
      <c r="D214" t="s">
        <v>3007</v>
      </c>
      <c r="E214" t="s">
        <v>3510</v>
      </c>
      <c r="F214" t="s">
        <v>3511</v>
      </c>
      <c r="G214" t="s">
        <v>517</v>
      </c>
      <c r="H214" t="s">
        <v>2729</v>
      </c>
      <c r="I214">
        <v>79606</v>
      </c>
      <c r="J214" t="s">
        <v>518</v>
      </c>
      <c r="K214">
        <v>3256911600</v>
      </c>
      <c r="L214" t="s">
        <v>3512</v>
      </c>
      <c r="M214" t="s">
        <v>3511</v>
      </c>
      <c r="N214" t="s">
        <v>517</v>
      </c>
      <c r="O214" t="s">
        <v>2729</v>
      </c>
      <c r="P214">
        <v>79606</v>
      </c>
      <c r="Q214" t="s">
        <v>4505</v>
      </c>
      <c r="AA214">
        <v>60</v>
      </c>
      <c r="AF214" t="s">
        <v>5279</v>
      </c>
    </row>
    <row r="215" spans="1:32" x14ac:dyDescent="0.2">
      <c r="A215" t="s">
        <v>3514</v>
      </c>
      <c r="B215" s="24">
        <v>660</v>
      </c>
      <c r="C215" s="37">
        <v>453040</v>
      </c>
      <c r="D215" t="s">
        <v>5289</v>
      </c>
      <c r="E215" t="s">
        <v>3515</v>
      </c>
      <c r="F215" t="s">
        <v>3516</v>
      </c>
      <c r="G215" t="s">
        <v>30</v>
      </c>
      <c r="H215" t="s">
        <v>2729</v>
      </c>
      <c r="I215">
        <v>76015</v>
      </c>
      <c r="J215" t="s">
        <v>31</v>
      </c>
      <c r="K215">
        <v>8174684000</v>
      </c>
      <c r="L215" t="s">
        <v>5415</v>
      </c>
      <c r="M215" t="s">
        <v>3516</v>
      </c>
      <c r="N215" t="s">
        <v>30</v>
      </c>
      <c r="O215" t="s">
        <v>2729</v>
      </c>
      <c r="P215">
        <v>76015</v>
      </c>
      <c r="Q215" t="s">
        <v>3159</v>
      </c>
      <c r="AA215">
        <v>85</v>
      </c>
      <c r="AF215" t="s">
        <v>5279</v>
      </c>
    </row>
    <row r="216" spans="1:32" x14ac:dyDescent="0.2">
      <c r="A216" t="s">
        <v>3517</v>
      </c>
      <c r="B216" s="24">
        <v>100143</v>
      </c>
      <c r="C216" s="37">
        <v>673054</v>
      </c>
      <c r="D216" t="s">
        <v>5296</v>
      </c>
      <c r="E216" t="s">
        <v>3518</v>
      </c>
      <c r="F216" t="s">
        <v>3519</v>
      </c>
      <c r="G216" t="s">
        <v>70</v>
      </c>
      <c r="H216" t="s">
        <v>2729</v>
      </c>
      <c r="I216">
        <v>78704</v>
      </c>
      <c r="J216" t="s">
        <v>71</v>
      </c>
      <c r="K216">
        <v>5127304800</v>
      </c>
      <c r="L216" t="s">
        <v>3520</v>
      </c>
      <c r="M216" t="s">
        <v>3519</v>
      </c>
      <c r="N216" t="s">
        <v>70</v>
      </c>
      <c r="O216" t="s">
        <v>2729</v>
      </c>
      <c r="P216">
        <v>78704</v>
      </c>
      <c r="Q216" t="s">
        <v>3159</v>
      </c>
      <c r="AA216">
        <v>60</v>
      </c>
      <c r="AF216" t="s">
        <v>5279</v>
      </c>
    </row>
    <row r="217" spans="1:32" x14ac:dyDescent="0.2">
      <c r="A217" t="s">
        <v>3521</v>
      </c>
      <c r="B217" s="24">
        <v>662</v>
      </c>
      <c r="C217" s="37">
        <v>453042</v>
      </c>
      <c r="D217" t="s">
        <v>2897</v>
      </c>
      <c r="E217" t="s">
        <v>3522</v>
      </c>
      <c r="F217" t="s">
        <v>3523</v>
      </c>
      <c r="G217" t="s">
        <v>115</v>
      </c>
      <c r="H217" t="s">
        <v>2729</v>
      </c>
      <c r="I217">
        <v>76132</v>
      </c>
      <c r="J217" t="s">
        <v>31</v>
      </c>
      <c r="K217">
        <v>8173704700</v>
      </c>
      <c r="L217" t="s">
        <v>3524</v>
      </c>
      <c r="M217" t="s">
        <v>3523</v>
      </c>
      <c r="N217" t="s">
        <v>115</v>
      </c>
      <c r="O217" t="s">
        <v>2729</v>
      </c>
      <c r="P217">
        <v>76132</v>
      </c>
      <c r="Q217" t="s">
        <v>3159</v>
      </c>
      <c r="AA217">
        <v>77</v>
      </c>
      <c r="AF217" t="s">
        <v>5279</v>
      </c>
    </row>
    <row r="218" spans="1:32" x14ac:dyDescent="0.2">
      <c r="A218" t="s">
        <v>3525</v>
      </c>
      <c r="B218" s="24">
        <v>100112</v>
      </c>
      <c r="C218" s="37">
        <v>673050</v>
      </c>
      <c r="D218" t="s">
        <v>3102</v>
      </c>
      <c r="E218" t="s">
        <v>3526</v>
      </c>
      <c r="F218" t="s">
        <v>3527</v>
      </c>
      <c r="G218" t="s">
        <v>19</v>
      </c>
      <c r="H218" t="s">
        <v>2729</v>
      </c>
      <c r="I218">
        <v>77065</v>
      </c>
      <c r="J218" t="s">
        <v>20</v>
      </c>
      <c r="K218">
        <v>8322802500</v>
      </c>
      <c r="L218" t="s">
        <v>5416</v>
      </c>
      <c r="M218" t="s">
        <v>3527</v>
      </c>
      <c r="N218" t="s">
        <v>19</v>
      </c>
      <c r="O218" t="s">
        <v>2729</v>
      </c>
      <c r="P218">
        <v>77065</v>
      </c>
      <c r="Q218" t="s">
        <v>3159</v>
      </c>
      <c r="AA218">
        <v>60</v>
      </c>
      <c r="AF218" t="s">
        <v>5279</v>
      </c>
    </row>
    <row r="219" spans="1:32" x14ac:dyDescent="0.2">
      <c r="A219" t="s">
        <v>3528</v>
      </c>
      <c r="B219" s="24">
        <v>100068</v>
      </c>
      <c r="C219" s="37">
        <v>673043</v>
      </c>
      <c r="D219" t="s">
        <v>5287</v>
      </c>
      <c r="E219" t="s">
        <v>3529</v>
      </c>
      <c r="F219" t="s">
        <v>3530</v>
      </c>
      <c r="G219" t="s">
        <v>126</v>
      </c>
      <c r="H219" t="s">
        <v>2729</v>
      </c>
      <c r="I219">
        <v>75230</v>
      </c>
      <c r="J219" t="s">
        <v>126</v>
      </c>
      <c r="K219">
        <v>2147068200</v>
      </c>
      <c r="L219" t="s">
        <v>3531</v>
      </c>
      <c r="M219" t="s">
        <v>3530</v>
      </c>
      <c r="N219" t="s">
        <v>126</v>
      </c>
      <c r="O219" t="s">
        <v>2729</v>
      </c>
      <c r="P219">
        <v>75230</v>
      </c>
      <c r="Q219" t="s">
        <v>3291</v>
      </c>
      <c r="AA219">
        <v>60</v>
      </c>
      <c r="AF219" t="s">
        <v>5279</v>
      </c>
    </row>
    <row r="220" spans="1:32" x14ac:dyDescent="0.2">
      <c r="A220" t="s">
        <v>3532</v>
      </c>
      <c r="B220" s="24">
        <v>100245</v>
      </c>
      <c r="C220" s="37">
        <v>453029</v>
      </c>
      <c r="D220" t="s">
        <v>5289</v>
      </c>
      <c r="E220" t="s">
        <v>3533</v>
      </c>
      <c r="F220" t="s">
        <v>3534</v>
      </c>
      <c r="G220" t="s">
        <v>746</v>
      </c>
      <c r="H220" t="s">
        <v>2729</v>
      </c>
      <c r="I220">
        <v>77338</v>
      </c>
      <c r="J220" t="s">
        <v>20</v>
      </c>
      <c r="K220">
        <v>2814466148</v>
      </c>
      <c r="L220" t="s">
        <v>3535</v>
      </c>
      <c r="M220" t="s">
        <v>3534</v>
      </c>
      <c r="N220" t="s">
        <v>746</v>
      </c>
      <c r="O220" t="s">
        <v>2729</v>
      </c>
      <c r="P220">
        <v>77338</v>
      </c>
      <c r="Q220" t="s">
        <v>3143</v>
      </c>
      <c r="AA220">
        <v>78</v>
      </c>
      <c r="AF220" t="s">
        <v>5279</v>
      </c>
    </row>
    <row r="221" spans="1:32" x14ac:dyDescent="0.2">
      <c r="A221" t="s">
        <v>3536</v>
      </c>
      <c r="B221" s="24">
        <v>100472</v>
      </c>
      <c r="C221" s="37">
        <v>673071</v>
      </c>
      <c r="D221" t="s">
        <v>2785</v>
      </c>
      <c r="E221" t="s">
        <v>3537</v>
      </c>
      <c r="F221" t="s">
        <v>3538</v>
      </c>
      <c r="G221" t="s">
        <v>728</v>
      </c>
      <c r="H221" t="s">
        <v>2729</v>
      </c>
      <c r="I221">
        <v>77494</v>
      </c>
      <c r="J221" t="s">
        <v>20</v>
      </c>
      <c r="K221">
        <v>2815053500</v>
      </c>
      <c r="L221" t="s">
        <v>3539</v>
      </c>
      <c r="M221" t="s">
        <v>3538</v>
      </c>
      <c r="N221" t="s">
        <v>728</v>
      </c>
      <c r="O221" t="s">
        <v>2729</v>
      </c>
      <c r="P221">
        <v>77494</v>
      </c>
      <c r="Q221" t="s">
        <v>3159</v>
      </c>
      <c r="AA221">
        <v>60</v>
      </c>
      <c r="AF221" t="s">
        <v>5279</v>
      </c>
    </row>
    <row r="222" spans="1:32" x14ac:dyDescent="0.2">
      <c r="A222" t="s">
        <v>3540</v>
      </c>
      <c r="B222" s="24">
        <v>693</v>
      </c>
      <c r="C222" s="37">
        <v>453057</v>
      </c>
      <c r="D222" t="s">
        <v>5289</v>
      </c>
      <c r="E222" t="s">
        <v>3541</v>
      </c>
      <c r="F222" t="s">
        <v>3542</v>
      </c>
      <c r="G222" t="s">
        <v>528</v>
      </c>
      <c r="H222" t="s">
        <v>2729</v>
      </c>
      <c r="I222">
        <v>79707</v>
      </c>
      <c r="J222" t="s">
        <v>528</v>
      </c>
      <c r="K222">
        <v>4325201600</v>
      </c>
      <c r="L222" t="s">
        <v>3512</v>
      </c>
      <c r="M222" t="s">
        <v>3542</v>
      </c>
      <c r="N222" t="s">
        <v>528</v>
      </c>
      <c r="O222" t="s">
        <v>2729</v>
      </c>
      <c r="P222">
        <v>79707</v>
      </c>
      <c r="Q222" t="s">
        <v>3291</v>
      </c>
      <c r="AA222">
        <v>106</v>
      </c>
      <c r="AF222" t="s">
        <v>5279</v>
      </c>
    </row>
    <row r="223" spans="1:32" x14ac:dyDescent="0.2">
      <c r="A223" t="s">
        <v>3544</v>
      </c>
      <c r="B223" s="24">
        <v>100402</v>
      </c>
      <c r="C223" s="37">
        <v>673066</v>
      </c>
      <c r="D223" t="s">
        <v>3102</v>
      </c>
      <c r="E223" t="s">
        <v>3545</v>
      </c>
      <c r="F223" t="s">
        <v>3546</v>
      </c>
      <c r="G223" t="s">
        <v>298</v>
      </c>
      <c r="H223" t="s">
        <v>2729</v>
      </c>
      <c r="I223">
        <v>77584</v>
      </c>
      <c r="J223" t="s">
        <v>299</v>
      </c>
      <c r="K223">
        <v>3469073000</v>
      </c>
      <c r="L223" t="s">
        <v>3547</v>
      </c>
      <c r="M223" t="s">
        <v>3548</v>
      </c>
      <c r="N223" t="s">
        <v>298</v>
      </c>
      <c r="O223" t="s">
        <v>2729</v>
      </c>
      <c r="P223">
        <v>77584</v>
      </c>
      <c r="Q223" t="s">
        <v>3159</v>
      </c>
      <c r="AA223">
        <v>60</v>
      </c>
      <c r="AF223" t="s">
        <v>5279</v>
      </c>
    </row>
    <row r="224" spans="1:32" x14ac:dyDescent="0.2">
      <c r="A224" t="s">
        <v>3549</v>
      </c>
      <c r="B224" s="24">
        <v>670</v>
      </c>
      <c r="C224" s="37">
        <v>453047</v>
      </c>
      <c r="D224" t="s">
        <v>2766</v>
      </c>
      <c r="E224" t="s">
        <v>3550</v>
      </c>
      <c r="F224" t="s">
        <v>3551</v>
      </c>
      <c r="G224" t="s">
        <v>166</v>
      </c>
      <c r="H224" t="s">
        <v>2729</v>
      </c>
      <c r="I224">
        <v>75075</v>
      </c>
      <c r="J224" t="s">
        <v>132</v>
      </c>
      <c r="K224">
        <v>9726129000</v>
      </c>
      <c r="L224" t="s">
        <v>5415</v>
      </c>
      <c r="M224" t="s">
        <v>3551</v>
      </c>
      <c r="N224" t="s">
        <v>166</v>
      </c>
      <c r="O224" t="s">
        <v>2729</v>
      </c>
      <c r="P224">
        <v>75075</v>
      </c>
      <c r="Q224" t="s">
        <v>3291</v>
      </c>
      <c r="AA224">
        <v>83</v>
      </c>
      <c r="AF224" t="s">
        <v>5279</v>
      </c>
    </row>
    <row r="225" spans="1:32" x14ac:dyDescent="0.2">
      <c r="A225" t="s">
        <v>5417</v>
      </c>
      <c r="B225" s="24">
        <v>100602</v>
      </c>
      <c r="D225" t="s">
        <v>5284</v>
      </c>
      <c r="E225" t="s">
        <v>5418</v>
      </c>
      <c r="F225" t="s">
        <v>5419</v>
      </c>
      <c r="G225" t="s">
        <v>3346</v>
      </c>
      <c r="H225" t="s">
        <v>2729</v>
      </c>
      <c r="I225">
        <v>75078</v>
      </c>
      <c r="J225" t="s">
        <v>132</v>
      </c>
      <c r="K225">
        <v>9452076500</v>
      </c>
      <c r="L225" t="s">
        <v>5420</v>
      </c>
      <c r="M225" t="s">
        <v>5419</v>
      </c>
      <c r="N225" t="s">
        <v>3346</v>
      </c>
      <c r="O225" t="s">
        <v>2729</v>
      </c>
      <c r="P225">
        <v>75078</v>
      </c>
      <c r="Q225" t="s">
        <v>5421</v>
      </c>
      <c r="AA225">
        <v>40</v>
      </c>
      <c r="AF225" t="s">
        <v>5279</v>
      </c>
    </row>
    <row r="226" spans="1:32" x14ac:dyDescent="0.2">
      <c r="A226" t="s">
        <v>3552</v>
      </c>
      <c r="B226" s="24">
        <v>8613</v>
      </c>
      <c r="C226" s="37">
        <v>673029</v>
      </c>
      <c r="D226" t="s">
        <v>5282</v>
      </c>
      <c r="E226" t="s">
        <v>3553</v>
      </c>
      <c r="F226" t="s">
        <v>3554</v>
      </c>
      <c r="G226" t="s">
        <v>960</v>
      </c>
      <c r="H226" t="s">
        <v>2729</v>
      </c>
      <c r="I226">
        <v>75080</v>
      </c>
      <c r="J226" t="s">
        <v>132</v>
      </c>
      <c r="K226">
        <v>9723985700</v>
      </c>
      <c r="L226" t="s">
        <v>5422</v>
      </c>
      <c r="M226" t="s">
        <v>3554</v>
      </c>
      <c r="N226" t="s">
        <v>960</v>
      </c>
      <c r="O226" t="s">
        <v>2729</v>
      </c>
      <c r="P226">
        <v>75080</v>
      </c>
      <c r="Q226" t="s">
        <v>3291</v>
      </c>
      <c r="AA226">
        <v>50</v>
      </c>
      <c r="AF226" t="s">
        <v>5279</v>
      </c>
    </row>
    <row r="227" spans="1:32" x14ac:dyDescent="0.2">
      <c r="A227" t="s">
        <v>3555</v>
      </c>
      <c r="B227" s="24">
        <v>8661</v>
      </c>
      <c r="C227" s="37">
        <v>673032</v>
      </c>
      <c r="D227" t="s">
        <v>5309</v>
      </c>
      <c r="E227" t="s">
        <v>3556</v>
      </c>
      <c r="F227" t="s">
        <v>3557</v>
      </c>
      <c r="G227" t="s">
        <v>965</v>
      </c>
      <c r="H227" t="s">
        <v>2729</v>
      </c>
      <c r="I227">
        <v>78681</v>
      </c>
      <c r="J227" t="s">
        <v>269</v>
      </c>
      <c r="K227">
        <v>5122444400</v>
      </c>
      <c r="L227" t="s">
        <v>5423</v>
      </c>
      <c r="M227" t="s">
        <v>3557</v>
      </c>
      <c r="N227" t="s">
        <v>965</v>
      </c>
      <c r="O227" t="s">
        <v>2729</v>
      </c>
      <c r="P227">
        <v>78681</v>
      </c>
      <c r="Q227" t="s">
        <v>2918</v>
      </c>
      <c r="AA227">
        <v>75</v>
      </c>
      <c r="AF227" t="s">
        <v>5279</v>
      </c>
    </row>
    <row r="228" spans="1:32" x14ac:dyDescent="0.2">
      <c r="A228" t="s">
        <v>3558</v>
      </c>
      <c r="B228" s="24">
        <v>636</v>
      </c>
      <c r="C228" s="37">
        <v>453031</v>
      </c>
      <c r="D228" t="s">
        <v>5289</v>
      </c>
      <c r="E228" t="s">
        <v>3559</v>
      </c>
      <c r="F228" t="s">
        <v>3560</v>
      </c>
      <c r="G228" t="s">
        <v>195</v>
      </c>
      <c r="H228" t="s">
        <v>2729</v>
      </c>
      <c r="I228">
        <v>78240</v>
      </c>
      <c r="J228" t="s">
        <v>196</v>
      </c>
      <c r="K228">
        <v>2106910737</v>
      </c>
      <c r="L228" t="s">
        <v>3561</v>
      </c>
      <c r="M228" t="s">
        <v>3560</v>
      </c>
      <c r="N228" t="s">
        <v>195</v>
      </c>
      <c r="O228" t="s">
        <v>2729</v>
      </c>
      <c r="P228">
        <v>78240</v>
      </c>
      <c r="Q228" t="s">
        <v>3291</v>
      </c>
      <c r="AA228">
        <v>108</v>
      </c>
      <c r="AF228" t="s">
        <v>5279</v>
      </c>
    </row>
    <row r="229" spans="1:32" x14ac:dyDescent="0.2">
      <c r="A229" t="s">
        <v>3562</v>
      </c>
      <c r="B229" s="24">
        <v>100071</v>
      </c>
      <c r="C229" s="37">
        <v>673042</v>
      </c>
      <c r="D229" t="s">
        <v>5286</v>
      </c>
      <c r="E229" t="s">
        <v>3563</v>
      </c>
      <c r="F229" t="s">
        <v>733</v>
      </c>
      <c r="G229" t="s">
        <v>42</v>
      </c>
      <c r="H229" t="s">
        <v>2729</v>
      </c>
      <c r="I229">
        <v>77478</v>
      </c>
      <c r="J229" t="s">
        <v>43</v>
      </c>
      <c r="K229">
        <v>2812767574</v>
      </c>
      <c r="L229" t="s">
        <v>3564</v>
      </c>
      <c r="M229" t="s">
        <v>733</v>
      </c>
      <c r="N229" t="s">
        <v>42</v>
      </c>
      <c r="O229" t="s">
        <v>2729</v>
      </c>
      <c r="P229">
        <v>77478</v>
      </c>
      <c r="Q229" t="s">
        <v>2918</v>
      </c>
      <c r="AA229">
        <v>50</v>
      </c>
      <c r="AF229" t="s">
        <v>5279</v>
      </c>
    </row>
    <row r="230" spans="1:32" x14ac:dyDescent="0.2">
      <c r="A230" t="s">
        <v>3565</v>
      </c>
      <c r="B230" s="24">
        <v>684</v>
      </c>
      <c r="C230" s="37">
        <v>453053</v>
      </c>
      <c r="D230" t="s">
        <v>5289</v>
      </c>
      <c r="E230" t="s">
        <v>3566</v>
      </c>
      <c r="F230" t="s">
        <v>3567</v>
      </c>
      <c r="G230" t="s">
        <v>228</v>
      </c>
      <c r="H230" t="s">
        <v>2729</v>
      </c>
      <c r="I230">
        <v>75501</v>
      </c>
      <c r="J230" t="s">
        <v>229</v>
      </c>
      <c r="K230">
        <v>9037355000</v>
      </c>
      <c r="L230" t="s">
        <v>3568</v>
      </c>
      <c r="M230" t="s">
        <v>3567</v>
      </c>
      <c r="N230" t="s">
        <v>228</v>
      </c>
      <c r="O230" t="s">
        <v>2729</v>
      </c>
      <c r="P230">
        <v>75501</v>
      </c>
      <c r="Q230" t="s">
        <v>2918</v>
      </c>
      <c r="AA230">
        <v>60</v>
      </c>
      <c r="AF230" t="s">
        <v>5279</v>
      </c>
    </row>
    <row r="231" spans="1:32" x14ac:dyDescent="0.2">
      <c r="A231" t="s">
        <v>3569</v>
      </c>
      <c r="B231" s="24">
        <v>100070</v>
      </c>
      <c r="C231" s="37">
        <v>673044</v>
      </c>
      <c r="D231" t="s">
        <v>5286</v>
      </c>
      <c r="E231" t="s">
        <v>3570</v>
      </c>
      <c r="F231" t="s">
        <v>3571</v>
      </c>
      <c r="G231" t="s">
        <v>926</v>
      </c>
      <c r="H231" t="s">
        <v>2729</v>
      </c>
      <c r="I231">
        <v>76021</v>
      </c>
      <c r="J231" t="s">
        <v>31</v>
      </c>
      <c r="K231">
        <v>8176842000</v>
      </c>
      <c r="L231" t="s">
        <v>3572</v>
      </c>
      <c r="M231" t="s">
        <v>3571</v>
      </c>
      <c r="N231" t="s">
        <v>926</v>
      </c>
      <c r="O231" t="s">
        <v>2729</v>
      </c>
      <c r="P231">
        <v>76021</v>
      </c>
      <c r="Q231" t="s">
        <v>3513</v>
      </c>
      <c r="AA231">
        <v>60</v>
      </c>
      <c r="AF231" t="s">
        <v>5279</v>
      </c>
    </row>
    <row r="232" spans="1:32" x14ac:dyDescent="0.2">
      <c r="A232" t="s">
        <v>3573</v>
      </c>
      <c r="B232" s="24">
        <v>695</v>
      </c>
      <c r="C232" s="37">
        <v>453059</v>
      </c>
      <c r="D232" t="s">
        <v>5289</v>
      </c>
      <c r="E232" t="s">
        <v>3574</v>
      </c>
      <c r="F232" t="s">
        <v>3575</v>
      </c>
      <c r="G232" t="s">
        <v>939</v>
      </c>
      <c r="H232" t="s">
        <v>2729</v>
      </c>
      <c r="I232">
        <v>77384</v>
      </c>
      <c r="J232" t="s">
        <v>77</v>
      </c>
      <c r="K232">
        <v>2813642000</v>
      </c>
      <c r="L232" t="s">
        <v>3576</v>
      </c>
      <c r="M232" t="s">
        <v>3575</v>
      </c>
      <c r="N232" t="s">
        <v>939</v>
      </c>
      <c r="O232" t="s">
        <v>2729</v>
      </c>
      <c r="P232">
        <v>77384</v>
      </c>
      <c r="Q232" t="s">
        <v>3159</v>
      </c>
      <c r="AA232">
        <v>84</v>
      </c>
      <c r="AF232" t="s">
        <v>5279</v>
      </c>
    </row>
    <row r="233" spans="1:32" x14ac:dyDescent="0.2">
      <c r="A233" t="s">
        <v>3577</v>
      </c>
      <c r="B233" s="24">
        <v>100541</v>
      </c>
      <c r="C233" s="37">
        <v>673079</v>
      </c>
      <c r="D233" t="s">
        <v>2897</v>
      </c>
      <c r="E233" t="s">
        <v>3578</v>
      </c>
      <c r="F233" t="s">
        <v>3579</v>
      </c>
      <c r="G233" t="s">
        <v>723</v>
      </c>
      <c r="H233" t="s">
        <v>2729</v>
      </c>
      <c r="I233">
        <v>76706</v>
      </c>
      <c r="J233" t="s">
        <v>49</v>
      </c>
      <c r="K233">
        <v>2545232200</v>
      </c>
      <c r="L233" t="s">
        <v>3580</v>
      </c>
      <c r="M233" t="s">
        <v>3579</v>
      </c>
      <c r="N233" t="s">
        <v>723</v>
      </c>
      <c r="O233" t="s">
        <v>2729</v>
      </c>
      <c r="P233">
        <v>76706</v>
      </c>
      <c r="Q233" t="s">
        <v>3159</v>
      </c>
      <c r="AA233">
        <v>40</v>
      </c>
      <c r="AF233" t="s">
        <v>5279</v>
      </c>
    </row>
    <row r="234" spans="1:32" x14ac:dyDescent="0.2">
      <c r="A234" t="s">
        <v>3581</v>
      </c>
      <c r="B234" s="24">
        <v>685</v>
      </c>
      <c r="C234" s="37">
        <v>453054</v>
      </c>
      <c r="D234" t="s">
        <v>5352</v>
      </c>
      <c r="E234" t="s">
        <v>3582</v>
      </c>
      <c r="F234" t="s">
        <v>3583</v>
      </c>
      <c r="G234" t="s">
        <v>430</v>
      </c>
      <c r="H234" t="s">
        <v>2729</v>
      </c>
      <c r="I234">
        <v>76302</v>
      </c>
      <c r="J234" t="s">
        <v>431</v>
      </c>
      <c r="K234">
        <v>9407205700</v>
      </c>
      <c r="L234" t="s">
        <v>3584</v>
      </c>
      <c r="M234" t="s">
        <v>3583</v>
      </c>
      <c r="N234" t="s">
        <v>430</v>
      </c>
      <c r="O234" t="s">
        <v>2729</v>
      </c>
      <c r="P234">
        <v>76302</v>
      </c>
      <c r="Q234" t="s">
        <v>5424</v>
      </c>
      <c r="AA234">
        <v>84</v>
      </c>
      <c r="AF234" t="s">
        <v>5279</v>
      </c>
    </row>
    <row r="235" spans="1:32" x14ac:dyDescent="0.2">
      <c r="A235" t="s">
        <v>3585</v>
      </c>
      <c r="B235" s="24">
        <v>100140</v>
      </c>
      <c r="C235" s="37">
        <v>673052</v>
      </c>
      <c r="D235" t="s">
        <v>5296</v>
      </c>
      <c r="E235" t="s">
        <v>3586</v>
      </c>
      <c r="F235" t="s">
        <v>3587</v>
      </c>
      <c r="G235" t="s">
        <v>19</v>
      </c>
      <c r="H235" t="s">
        <v>2729</v>
      </c>
      <c r="I235">
        <v>77070</v>
      </c>
      <c r="J235" t="s">
        <v>20</v>
      </c>
      <c r="K235">
        <v>2812055100</v>
      </c>
      <c r="L235" t="s">
        <v>3588</v>
      </c>
      <c r="M235" t="s">
        <v>3587</v>
      </c>
      <c r="N235" t="s">
        <v>19</v>
      </c>
      <c r="O235" t="s">
        <v>2729</v>
      </c>
      <c r="P235">
        <v>77070</v>
      </c>
      <c r="Q235" t="s">
        <v>2928</v>
      </c>
      <c r="AA235">
        <v>60</v>
      </c>
      <c r="AF235" t="s">
        <v>5279</v>
      </c>
    </row>
    <row r="236" spans="1:32" x14ac:dyDescent="0.2">
      <c r="A236" t="s">
        <v>3589</v>
      </c>
      <c r="B236" s="24">
        <v>8737</v>
      </c>
      <c r="C236" s="37">
        <v>673034</v>
      </c>
      <c r="D236" t="s">
        <v>2814</v>
      </c>
      <c r="E236" t="s">
        <v>2920</v>
      </c>
      <c r="F236" t="s">
        <v>938</v>
      </c>
      <c r="G236" t="s">
        <v>939</v>
      </c>
      <c r="H236" t="s">
        <v>2729</v>
      </c>
      <c r="I236">
        <v>77384</v>
      </c>
      <c r="J236" t="s">
        <v>77</v>
      </c>
      <c r="K236">
        <v>9364441700</v>
      </c>
      <c r="L236" t="s">
        <v>3576</v>
      </c>
      <c r="M236" t="s">
        <v>938</v>
      </c>
      <c r="N236" t="s">
        <v>939</v>
      </c>
      <c r="O236" t="s">
        <v>2729</v>
      </c>
      <c r="P236">
        <v>77384</v>
      </c>
      <c r="Q236" t="s">
        <v>2928</v>
      </c>
      <c r="AA236">
        <v>60</v>
      </c>
      <c r="AF236" t="s">
        <v>5279</v>
      </c>
    </row>
    <row r="237" spans="1:32" x14ac:dyDescent="0.2">
      <c r="A237" t="s">
        <v>3590</v>
      </c>
      <c r="B237" s="24">
        <v>8531</v>
      </c>
      <c r="C237" s="37">
        <v>450833</v>
      </c>
      <c r="D237" t="s">
        <v>2897</v>
      </c>
      <c r="E237" t="s">
        <v>3591</v>
      </c>
      <c r="F237" t="s">
        <v>3592</v>
      </c>
      <c r="G237" t="s">
        <v>1721</v>
      </c>
      <c r="H237" t="s">
        <v>2729</v>
      </c>
      <c r="I237">
        <v>75119</v>
      </c>
      <c r="J237" t="s">
        <v>172</v>
      </c>
      <c r="K237">
        <v>9728750900</v>
      </c>
      <c r="L237" t="s">
        <v>3593</v>
      </c>
      <c r="M237" t="s">
        <v>3592</v>
      </c>
      <c r="N237" t="s">
        <v>1721</v>
      </c>
      <c r="O237" t="s">
        <v>2729</v>
      </c>
      <c r="P237">
        <v>75119</v>
      </c>
      <c r="Q237" t="s">
        <v>3458</v>
      </c>
      <c r="R237">
        <v>6</v>
      </c>
      <c r="S237">
        <v>54</v>
      </c>
      <c r="AF237" t="s">
        <v>5279</v>
      </c>
    </row>
    <row r="238" spans="1:32" x14ac:dyDescent="0.2">
      <c r="A238" t="s">
        <v>5425</v>
      </c>
      <c r="B238" s="24">
        <v>100635</v>
      </c>
      <c r="D238" t="s">
        <v>5287</v>
      </c>
      <c r="E238" t="s">
        <v>5426</v>
      </c>
      <c r="F238" t="s">
        <v>5427</v>
      </c>
      <c r="G238" t="s">
        <v>76</v>
      </c>
      <c r="H238" t="s">
        <v>2729</v>
      </c>
      <c r="I238">
        <v>77304</v>
      </c>
      <c r="J238" t="s">
        <v>77</v>
      </c>
      <c r="K238">
        <v>9363808340</v>
      </c>
      <c r="L238" t="s">
        <v>5428</v>
      </c>
      <c r="M238" t="s">
        <v>5429</v>
      </c>
      <c r="N238" t="s">
        <v>5180</v>
      </c>
      <c r="O238" t="s">
        <v>2729</v>
      </c>
      <c r="P238">
        <v>75043</v>
      </c>
      <c r="Q238" t="s">
        <v>2928</v>
      </c>
      <c r="AA238">
        <v>40</v>
      </c>
      <c r="AF238" t="s">
        <v>5279</v>
      </c>
    </row>
    <row r="239" spans="1:32" x14ac:dyDescent="0.2">
      <c r="A239" t="s">
        <v>5430</v>
      </c>
      <c r="B239" s="24">
        <v>100604</v>
      </c>
      <c r="D239" t="s">
        <v>5284</v>
      </c>
      <c r="E239" t="s">
        <v>5431</v>
      </c>
      <c r="F239" t="s">
        <v>5432</v>
      </c>
      <c r="G239" t="s">
        <v>574</v>
      </c>
      <c r="H239" t="s">
        <v>2729</v>
      </c>
      <c r="I239">
        <v>79424</v>
      </c>
      <c r="J239" t="s">
        <v>574</v>
      </c>
      <c r="K239">
        <v>4693417800</v>
      </c>
      <c r="L239" t="s">
        <v>5300</v>
      </c>
      <c r="M239" t="s">
        <v>3599</v>
      </c>
      <c r="N239" t="s">
        <v>126</v>
      </c>
      <c r="O239" t="s">
        <v>2729</v>
      </c>
      <c r="P239">
        <v>75219</v>
      </c>
      <c r="Q239" t="s">
        <v>2877</v>
      </c>
      <c r="S239">
        <v>7</v>
      </c>
      <c r="AF239" t="s">
        <v>5279</v>
      </c>
    </row>
    <row r="240" spans="1:32" x14ac:dyDescent="0.2">
      <c r="A240" t="s">
        <v>3600</v>
      </c>
      <c r="B240" s="24">
        <v>100322</v>
      </c>
      <c r="C240" s="37">
        <v>450241</v>
      </c>
      <c r="D240" t="s">
        <v>3007</v>
      </c>
      <c r="E240" t="s">
        <v>3601</v>
      </c>
      <c r="F240" t="s">
        <v>3602</v>
      </c>
      <c r="G240" t="s">
        <v>1067</v>
      </c>
      <c r="H240" t="s">
        <v>2729</v>
      </c>
      <c r="I240">
        <v>76458</v>
      </c>
      <c r="J240" t="s">
        <v>1068</v>
      </c>
      <c r="K240">
        <v>9405676633</v>
      </c>
      <c r="L240" t="s">
        <v>3603</v>
      </c>
      <c r="M240" t="s">
        <v>3602</v>
      </c>
      <c r="N240" t="s">
        <v>1067</v>
      </c>
      <c r="O240" t="s">
        <v>2729</v>
      </c>
      <c r="P240">
        <v>76458</v>
      </c>
      <c r="Q240" t="s">
        <v>2946</v>
      </c>
      <c r="S240">
        <v>13</v>
      </c>
      <c r="X240">
        <v>4</v>
      </c>
      <c r="AF240" t="s">
        <v>5277</v>
      </c>
    </row>
    <row r="241" spans="1:32" x14ac:dyDescent="0.2">
      <c r="A241" t="s">
        <v>3604</v>
      </c>
      <c r="B241" s="24">
        <v>100342</v>
      </c>
      <c r="D241" t="s">
        <v>5308</v>
      </c>
      <c r="E241" t="s">
        <v>3605</v>
      </c>
      <c r="F241" t="s">
        <v>3606</v>
      </c>
      <c r="G241" t="s">
        <v>126</v>
      </c>
      <c r="H241" t="s">
        <v>2729</v>
      </c>
      <c r="I241">
        <v>75231</v>
      </c>
      <c r="J241" t="s">
        <v>126</v>
      </c>
      <c r="K241">
        <v>4693293700</v>
      </c>
      <c r="L241" t="s">
        <v>5433</v>
      </c>
      <c r="M241" t="s">
        <v>3606</v>
      </c>
      <c r="N241" t="s">
        <v>126</v>
      </c>
      <c r="O241" t="s">
        <v>2729</v>
      </c>
      <c r="P241">
        <v>75231</v>
      </c>
      <c r="Q241" t="s">
        <v>3063</v>
      </c>
      <c r="R241">
        <v>4</v>
      </c>
      <c r="S241">
        <v>14</v>
      </c>
      <c r="AF241" t="s">
        <v>5279</v>
      </c>
    </row>
    <row r="242" spans="1:32" x14ac:dyDescent="0.2">
      <c r="A242" t="s">
        <v>3607</v>
      </c>
      <c r="B242" s="24">
        <v>100491</v>
      </c>
      <c r="D242" t="s">
        <v>3007</v>
      </c>
      <c r="E242" t="s">
        <v>3608</v>
      </c>
      <c r="F242" t="s">
        <v>3609</v>
      </c>
      <c r="G242" t="s">
        <v>3610</v>
      </c>
      <c r="H242" t="s">
        <v>2729</v>
      </c>
      <c r="I242">
        <v>77401</v>
      </c>
      <c r="J242" t="s">
        <v>20</v>
      </c>
      <c r="K242">
        <v>7132751111</v>
      </c>
      <c r="L242" t="s">
        <v>3611</v>
      </c>
      <c r="M242" t="s">
        <v>3609</v>
      </c>
      <c r="N242" t="s">
        <v>3610</v>
      </c>
      <c r="O242" t="s">
        <v>2729</v>
      </c>
      <c r="P242">
        <v>77401</v>
      </c>
      <c r="Q242" t="s">
        <v>5434</v>
      </c>
      <c r="S242">
        <v>19</v>
      </c>
      <c r="AF242" t="s">
        <v>5279</v>
      </c>
    </row>
    <row r="243" spans="1:32" x14ac:dyDescent="0.2">
      <c r="A243" t="s">
        <v>3612</v>
      </c>
      <c r="B243" s="24">
        <v>355</v>
      </c>
      <c r="C243" s="37">
        <v>451313</v>
      </c>
      <c r="D243" t="s">
        <v>5342</v>
      </c>
      <c r="E243" t="s">
        <v>3613</v>
      </c>
      <c r="F243" t="s">
        <v>784</v>
      </c>
      <c r="G243" t="s">
        <v>785</v>
      </c>
      <c r="H243" t="s">
        <v>2729</v>
      </c>
      <c r="I243">
        <v>79546</v>
      </c>
      <c r="J243" t="s">
        <v>786</v>
      </c>
      <c r="K243">
        <v>3257352256</v>
      </c>
      <c r="L243" t="s">
        <v>5435</v>
      </c>
      <c r="M243" t="s">
        <v>3614</v>
      </c>
      <c r="N243" t="s">
        <v>785</v>
      </c>
      <c r="O243" t="s">
        <v>2729</v>
      </c>
      <c r="P243">
        <v>79546</v>
      </c>
      <c r="Q243" t="s">
        <v>3013</v>
      </c>
      <c r="S243">
        <v>14</v>
      </c>
      <c r="AF243" t="s">
        <v>5277</v>
      </c>
    </row>
    <row r="244" spans="1:32" x14ac:dyDescent="0.2">
      <c r="A244" t="s">
        <v>3615</v>
      </c>
      <c r="B244" s="24">
        <v>547</v>
      </c>
      <c r="C244" s="37">
        <v>450092</v>
      </c>
      <c r="D244" t="s">
        <v>5286</v>
      </c>
      <c r="E244" t="s">
        <v>3616</v>
      </c>
      <c r="F244" t="s">
        <v>3617</v>
      </c>
      <c r="G244" t="s">
        <v>795</v>
      </c>
      <c r="H244" t="s">
        <v>2729</v>
      </c>
      <c r="I244">
        <v>78852</v>
      </c>
      <c r="J244" t="s">
        <v>796</v>
      </c>
      <c r="K244">
        <v>8307735321</v>
      </c>
      <c r="L244" t="s">
        <v>3618</v>
      </c>
      <c r="M244" t="s">
        <v>3471</v>
      </c>
      <c r="N244" t="s">
        <v>541</v>
      </c>
      <c r="O244" t="s">
        <v>2729</v>
      </c>
      <c r="P244">
        <v>78539</v>
      </c>
      <c r="Q244" t="s">
        <v>3963</v>
      </c>
      <c r="R244">
        <v>10</v>
      </c>
      <c r="S244">
        <v>56</v>
      </c>
      <c r="U244">
        <v>14</v>
      </c>
      <c r="AA244">
        <v>21</v>
      </c>
      <c r="AF244" t="s">
        <v>5279</v>
      </c>
    </row>
    <row r="245" spans="1:32" x14ac:dyDescent="0.2">
      <c r="A245" t="s">
        <v>3620</v>
      </c>
      <c r="B245" s="24">
        <v>8521</v>
      </c>
      <c r="C245" s="37">
        <v>670054</v>
      </c>
      <c r="D245" t="s">
        <v>2766</v>
      </c>
      <c r="E245" t="s">
        <v>3621</v>
      </c>
      <c r="F245" t="s">
        <v>3622</v>
      </c>
      <c r="G245" t="s">
        <v>195</v>
      </c>
      <c r="H245" t="s">
        <v>2729</v>
      </c>
      <c r="I245">
        <v>78240</v>
      </c>
      <c r="J245" t="s">
        <v>196</v>
      </c>
      <c r="K245">
        <v>2104785400</v>
      </c>
      <c r="L245" t="s">
        <v>5436</v>
      </c>
      <c r="M245" t="s">
        <v>3622</v>
      </c>
      <c r="N245" t="s">
        <v>195</v>
      </c>
      <c r="O245" t="s">
        <v>2729</v>
      </c>
      <c r="P245">
        <v>78240</v>
      </c>
      <c r="Q245" t="s">
        <v>5437</v>
      </c>
      <c r="S245">
        <v>20</v>
      </c>
      <c r="AF245" t="s">
        <v>5279</v>
      </c>
    </row>
    <row r="246" spans="1:32" x14ac:dyDescent="0.2">
      <c r="A246" t="s">
        <v>3623</v>
      </c>
      <c r="B246" s="24">
        <v>100380</v>
      </c>
      <c r="C246" s="37">
        <v>450658</v>
      </c>
      <c r="D246" t="s">
        <v>2814</v>
      </c>
      <c r="E246" t="s">
        <v>3624</v>
      </c>
      <c r="F246" t="s">
        <v>3625</v>
      </c>
      <c r="G246" t="s">
        <v>767</v>
      </c>
      <c r="H246" t="s">
        <v>2729</v>
      </c>
      <c r="I246">
        <v>75840</v>
      </c>
      <c r="J246" t="s">
        <v>768</v>
      </c>
      <c r="K246">
        <v>9033892121</v>
      </c>
      <c r="L246" t="s">
        <v>3626</v>
      </c>
      <c r="M246" t="s">
        <v>3625</v>
      </c>
      <c r="N246" t="s">
        <v>767</v>
      </c>
      <c r="O246" t="s">
        <v>2729</v>
      </c>
      <c r="P246">
        <v>75840</v>
      </c>
      <c r="Q246" t="s">
        <v>3627</v>
      </c>
      <c r="S246">
        <v>35</v>
      </c>
      <c r="AC246">
        <v>2</v>
      </c>
      <c r="AF246" t="s">
        <v>5277</v>
      </c>
    </row>
    <row r="247" spans="1:32" x14ac:dyDescent="0.2">
      <c r="A247" t="s">
        <v>3628</v>
      </c>
      <c r="B247" s="24">
        <v>441</v>
      </c>
      <c r="C247" s="37">
        <v>451391</v>
      </c>
      <c r="D247" t="s">
        <v>5289</v>
      </c>
      <c r="E247" t="s">
        <v>3629</v>
      </c>
      <c r="F247" t="s">
        <v>3630</v>
      </c>
      <c r="G247" t="s">
        <v>801</v>
      </c>
      <c r="H247" t="s">
        <v>2729</v>
      </c>
      <c r="I247">
        <v>78061</v>
      </c>
      <c r="J247" t="s">
        <v>802</v>
      </c>
      <c r="K247">
        <v>8303343617</v>
      </c>
      <c r="L247" t="s">
        <v>3631</v>
      </c>
      <c r="M247" t="s">
        <v>3630</v>
      </c>
      <c r="N247" t="s">
        <v>801</v>
      </c>
      <c r="O247" t="s">
        <v>2729</v>
      </c>
      <c r="P247">
        <v>78061</v>
      </c>
      <c r="Q247" t="s">
        <v>3354</v>
      </c>
      <c r="S247">
        <v>22</v>
      </c>
      <c r="AF247" t="s">
        <v>5277</v>
      </c>
    </row>
    <row r="248" spans="1:32" x14ac:dyDescent="0.2">
      <c r="A248" t="s">
        <v>3632</v>
      </c>
      <c r="B248" s="24">
        <v>100213</v>
      </c>
      <c r="C248" s="37">
        <v>450451</v>
      </c>
      <c r="D248" t="s">
        <v>2897</v>
      </c>
      <c r="E248" t="s">
        <v>3633</v>
      </c>
      <c r="F248" t="s">
        <v>3634</v>
      </c>
      <c r="G248" t="s">
        <v>1917</v>
      </c>
      <c r="H248" t="s">
        <v>2729</v>
      </c>
      <c r="I248">
        <v>76043</v>
      </c>
      <c r="J248" t="s">
        <v>1918</v>
      </c>
      <c r="K248">
        <v>2548972215</v>
      </c>
      <c r="L248" t="s">
        <v>3635</v>
      </c>
      <c r="M248" t="s">
        <v>3636</v>
      </c>
      <c r="N248" t="s">
        <v>1917</v>
      </c>
      <c r="O248" t="s">
        <v>2729</v>
      </c>
      <c r="P248">
        <v>76043</v>
      </c>
      <c r="Q248" t="s">
        <v>2939</v>
      </c>
      <c r="S248">
        <v>16</v>
      </c>
      <c r="AF248" t="s">
        <v>5277</v>
      </c>
    </row>
    <row r="249" spans="1:32" x14ac:dyDescent="0.2">
      <c r="A249" t="s">
        <v>3637</v>
      </c>
      <c r="B249" s="24">
        <v>100111</v>
      </c>
      <c r="C249" s="37">
        <v>451369</v>
      </c>
      <c r="D249" t="s">
        <v>3102</v>
      </c>
      <c r="E249" t="s">
        <v>3638</v>
      </c>
      <c r="F249" t="s">
        <v>499</v>
      </c>
      <c r="G249" t="s">
        <v>840</v>
      </c>
      <c r="H249" t="s">
        <v>2729</v>
      </c>
      <c r="I249">
        <v>79007</v>
      </c>
      <c r="J249" t="s">
        <v>841</v>
      </c>
      <c r="K249">
        <v>8064675700</v>
      </c>
      <c r="L249" t="s">
        <v>5438</v>
      </c>
      <c r="M249" t="s">
        <v>499</v>
      </c>
      <c r="N249" t="s">
        <v>840</v>
      </c>
      <c r="O249" t="s">
        <v>2729</v>
      </c>
      <c r="P249">
        <v>79007</v>
      </c>
      <c r="Q249" t="s">
        <v>3354</v>
      </c>
      <c r="R249">
        <v>3</v>
      </c>
      <c r="S249">
        <v>18</v>
      </c>
      <c r="X249">
        <v>4</v>
      </c>
      <c r="AF249" t="s">
        <v>5277</v>
      </c>
    </row>
    <row r="250" spans="1:32" x14ac:dyDescent="0.2">
      <c r="A250" t="s">
        <v>3639</v>
      </c>
      <c r="B250" s="24">
        <v>100467</v>
      </c>
      <c r="C250" s="37">
        <v>451385</v>
      </c>
      <c r="D250" t="s">
        <v>2766</v>
      </c>
      <c r="E250" t="s">
        <v>2898</v>
      </c>
      <c r="F250" t="s">
        <v>215</v>
      </c>
      <c r="G250" t="s">
        <v>216</v>
      </c>
      <c r="H250" t="s">
        <v>2729</v>
      </c>
      <c r="I250">
        <v>76634</v>
      </c>
      <c r="J250" t="s">
        <v>217</v>
      </c>
      <c r="K250">
        <v>2546758322</v>
      </c>
      <c r="L250" t="s">
        <v>3640</v>
      </c>
      <c r="M250" t="s">
        <v>3641</v>
      </c>
      <c r="N250" t="s">
        <v>216</v>
      </c>
      <c r="O250" t="s">
        <v>2729</v>
      </c>
      <c r="P250">
        <v>76634</v>
      </c>
      <c r="Q250" t="s">
        <v>3354</v>
      </c>
      <c r="S250">
        <v>23</v>
      </c>
      <c r="U250">
        <v>2</v>
      </c>
      <c r="AF250" t="s">
        <v>5277</v>
      </c>
    </row>
    <row r="251" spans="1:32" x14ac:dyDescent="0.2">
      <c r="A251" t="s">
        <v>3642</v>
      </c>
      <c r="B251" s="24">
        <v>8730</v>
      </c>
      <c r="C251" s="37">
        <v>450162</v>
      </c>
      <c r="D251" t="s">
        <v>5286</v>
      </c>
      <c r="E251" t="s">
        <v>3643</v>
      </c>
      <c r="F251" t="s">
        <v>1206</v>
      </c>
      <c r="G251" t="s">
        <v>574</v>
      </c>
      <c r="H251" t="s">
        <v>2729</v>
      </c>
      <c r="I251">
        <v>79407</v>
      </c>
      <c r="J251" t="s">
        <v>574</v>
      </c>
      <c r="K251">
        <v>8067254000</v>
      </c>
      <c r="L251" t="s">
        <v>5439</v>
      </c>
      <c r="M251" t="s">
        <v>1206</v>
      </c>
      <c r="N251" t="s">
        <v>574</v>
      </c>
      <c r="O251" t="s">
        <v>2729</v>
      </c>
      <c r="P251">
        <v>79407</v>
      </c>
      <c r="Q251" t="s">
        <v>5440</v>
      </c>
      <c r="S251">
        <v>32</v>
      </c>
      <c r="AF251" t="s">
        <v>5277</v>
      </c>
    </row>
    <row r="252" spans="1:32" x14ac:dyDescent="0.2">
      <c r="A252" t="s">
        <v>844</v>
      </c>
      <c r="B252" s="24">
        <v>100252</v>
      </c>
      <c r="C252" s="37">
        <v>671300</v>
      </c>
      <c r="D252" t="s">
        <v>5282</v>
      </c>
      <c r="E252" t="s">
        <v>3644</v>
      </c>
      <c r="F252" t="s">
        <v>3645</v>
      </c>
      <c r="G252" t="s">
        <v>846</v>
      </c>
      <c r="H252" t="s">
        <v>2729</v>
      </c>
      <c r="I252">
        <v>76450</v>
      </c>
      <c r="J252" t="s">
        <v>847</v>
      </c>
      <c r="K252">
        <v>9405493400</v>
      </c>
      <c r="L252" t="s">
        <v>3646</v>
      </c>
      <c r="M252" t="s">
        <v>3647</v>
      </c>
      <c r="N252" t="s">
        <v>846</v>
      </c>
      <c r="O252" t="s">
        <v>2729</v>
      </c>
      <c r="P252">
        <v>76450</v>
      </c>
      <c r="Q252" t="s">
        <v>3657</v>
      </c>
      <c r="R252">
        <v>2</v>
      </c>
      <c r="S252">
        <v>18</v>
      </c>
      <c r="U252">
        <v>5</v>
      </c>
      <c r="AF252" t="s">
        <v>5277</v>
      </c>
    </row>
    <row r="253" spans="1:32" x14ac:dyDescent="0.2">
      <c r="A253" t="s">
        <v>3648</v>
      </c>
      <c r="B253" s="24">
        <v>155</v>
      </c>
      <c r="C253" s="37">
        <v>450104</v>
      </c>
      <c r="D253" t="s">
        <v>5287</v>
      </c>
      <c r="E253" t="s">
        <v>3649</v>
      </c>
      <c r="F253" t="s">
        <v>3650</v>
      </c>
      <c r="G253" t="s">
        <v>864</v>
      </c>
      <c r="H253" t="s">
        <v>2729</v>
      </c>
      <c r="I253">
        <v>78155</v>
      </c>
      <c r="J253" t="s">
        <v>865</v>
      </c>
      <c r="K253">
        <v>8303792411</v>
      </c>
      <c r="L253" t="s">
        <v>3651</v>
      </c>
      <c r="M253" t="s">
        <v>3650</v>
      </c>
      <c r="N253" t="s">
        <v>864</v>
      </c>
      <c r="O253" t="s">
        <v>2729</v>
      </c>
      <c r="P253">
        <v>78155</v>
      </c>
      <c r="Q253" t="s">
        <v>3652</v>
      </c>
      <c r="R253">
        <v>9</v>
      </c>
      <c r="S253">
        <v>100</v>
      </c>
      <c r="U253">
        <v>10</v>
      </c>
      <c r="X253">
        <v>4</v>
      </c>
      <c r="AA253">
        <v>22</v>
      </c>
      <c r="AB253">
        <v>2</v>
      </c>
      <c r="AC253">
        <v>6</v>
      </c>
      <c r="AF253" t="s">
        <v>5277</v>
      </c>
    </row>
    <row r="254" spans="1:32" x14ac:dyDescent="0.2">
      <c r="A254" t="s">
        <v>3653</v>
      </c>
      <c r="B254" s="24">
        <v>640</v>
      </c>
      <c r="C254" s="37">
        <v>451392</v>
      </c>
      <c r="D254" t="s">
        <v>3044</v>
      </c>
      <c r="E254" t="s">
        <v>3654</v>
      </c>
      <c r="F254" t="s">
        <v>3655</v>
      </c>
      <c r="G254" t="s">
        <v>870</v>
      </c>
      <c r="H254" t="s">
        <v>2729</v>
      </c>
      <c r="I254">
        <v>76531</v>
      </c>
      <c r="J254" t="s">
        <v>870</v>
      </c>
      <c r="K254">
        <v>2543861950</v>
      </c>
      <c r="L254" t="s">
        <v>3656</v>
      </c>
      <c r="M254" t="s">
        <v>3655</v>
      </c>
      <c r="N254" t="s">
        <v>870</v>
      </c>
      <c r="O254" t="s">
        <v>2729</v>
      </c>
      <c r="P254">
        <v>76531</v>
      </c>
      <c r="Q254" t="s">
        <v>3013</v>
      </c>
      <c r="S254">
        <v>25</v>
      </c>
      <c r="AF254" t="s">
        <v>5277</v>
      </c>
    </row>
    <row r="255" spans="1:32" x14ac:dyDescent="0.2">
      <c r="A255" t="s">
        <v>3658</v>
      </c>
      <c r="B255" s="24">
        <v>294</v>
      </c>
      <c r="C255" s="37">
        <v>451354</v>
      </c>
      <c r="D255" t="s">
        <v>2770</v>
      </c>
      <c r="E255" t="s">
        <v>2748</v>
      </c>
      <c r="F255" t="s">
        <v>3659</v>
      </c>
      <c r="G255" t="s">
        <v>1558</v>
      </c>
      <c r="H255" t="s">
        <v>2729</v>
      </c>
      <c r="I255">
        <v>76374</v>
      </c>
      <c r="J255" t="s">
        <v>847</v>
      </c>
      <c r="K255">
        <v>9405645521</v>
      </c>
      <c r="L255" t="s">
        <v>3660</v>
      </c>
      <c r="M255" t="s">
        <v>3661</v>
      </c>
      <c r="N255" t="s">
        <v>1558</v>
      </c>
      <c r="O255" t="s">
        <v>2729</v>
      </c>
      <c r="P255">
        <v>76374</v>
      </c>
      <c r="Q255" t="s">
        <v>3354</v>
      </c>
      <c r="R255">
        <v>7</v>
      </c>
      <c r="S255">
        <v>18</v>
      </c>
      <c r="AF255" t="s">
        <v>5277</v>
      </c>
    </row>
    <row r="256" spans="1:32" x14ac:dyDescent="0.2">
      <c r="A256" t="s">
        <v>3662</v>
      </c>
      <c r="B256" s="24">
        <v>395</v>
      </c>
      <c r="C256" s="37">
        <v>451344</v>
      </c>
      <c r="D256" t="s">
        <v>5286</v>
      </c>
      <c r="E256" t="s">
        <v>2748</v>
      </c>
      <c r="F256" t="s">
        <v>3663</v>
      </c>
      <c r="G256" t="s">
        <v>875</v>
      </c>
      <c r="H256" t="s">
        <v>2729</v>
      </c>
      <c r="I256">
        <v>79081</v>
      </c>
      <c r="J256" t="s">
        <v>876</v>
      </c>
      <c r="K256">
        <v>8066592535</v>
      </c>
      <c r="L256" t="s">
        <v>3664</v>
      </c>
      <c r="M256" t="s">
        <v>3663</v>
      </c>
      <c r="N256" t="s">
        <v>875</v>
      </c>
      <c r="O256" t="s">
        <v>2729</v>
      </c>
      <c r="P256">
        <v>79081</v>
      </c>
      <c r="Q256" t="s">
        <v>5441</v>
      </c>
      <c r="S256">
        <v>14</v>
      </c>
      <c r="AF256" t="s">
        <v>5277</v>
      </c>
    </row>
    <row r="257" spans="1:32" x14ac:dyDescent="0.2">
      <c r="A257" t="s">
        <v>3665</v>
      </c>
      <c r="B257" s="24">
        <v>102</v>
      </c>
      <c r="C257" s="37">
        <v>451352</v>
      </c>
      <c r="D257" t="s">
        <v>2821</v>
      </c>
      <c r="E257" t="s">
        <v>3666</v>
      </c>
      <c r="F257" t="s">
        <v>3667</v>
      </c>
      <c r="G257" t="s">
        <v>881</v>
      </c>
      <c r="H257" t="s">
        <v>2729</v>
      </c>
      <c r="I257">
        <v>79252</v>
      </c>
      <c r="J257" t="s">
        <v>882</v>
      </c>
      <c r="K257">
        <v>9406632795</v>
      </c>
      <c r="L257" t="s">
        <v>3668</v>
      </c>
      <c r="M257" t="s">
        <v>3669</v>
      </c>
      <c r="N257" t="s">
        <v>881</v>
      </c>
      <c r="O257" t="s">
        <v>2729</v>
      </c>
      <c r="P257">
        <v>79252</v>
      </c>
      <c r="Q257" t="s">
        <v>2825</v>
      </c>
      <c r="S257">
        <v>24</v>
      </c>
      <c r="AF257" t="s">
        <v>5277</v>
      </c>
    </row>
    <row r="258" spans="1:32" x14ac:dyDescent="0.2">
      <c r="A258" t="s">
        <v>3670</v>
      </c>
      <c r="B258" s="24">
        <v>7880</v>
      </c>
      <c r="C258" s="37">
        <v>450855</v>
      </c>
      <c r="D258" t="s">
        <v>3007</v>
      </c>
      <c r="E258" t="s">
        <v>3671</v>
      </c>
      <c r="F258" t="s">
        <v>3672</v>
      </c>
      <c r="G258" t="s">
        <v>887</v>
      </c>
      <c r="H258" t="s">
        <v>2729</v>
      </c>
      <c r="I258">
        <v>78550</v>
      </c>
      <c r="J258" t="s">
        <v>485</v>
      </c>
      <c r="K258">
        <v>9563651000</v>
      </c>
      <c r="L258" t="s">
        <v>3673</v>
      </c>
      <c r="M258" t="s">
        <v>3672</v>
      </c>
      <c r="N258" t="s">
        <v>887</v>
      </c>
      <c r="O258" t="s">
        <v>2729</v>
      </c>
      <c r="P258">
        <v>78550</v>
      </c>
      <c r="Q258" t="s">
        <v>3674</v>
      </c>
      <c r="R258">
        <v>14</v>
      </c>
      <c r="S258">
        <v>90</v>
      </c>
      <c r="U258">
        <v>8</v>
      </c>
      <c r="AF258" t="s">
        <v>5279</v>
      </c>
    </row>
    <row r="259" spans="1:32" x14ac:dyDescent="0.2">
      <c r="A259" t="s">
        <v>5442</v>
      </c>
      <c r="B259" s="24">
        <v>459</v>
      </c>
      <c r="C259" s="37">
        <v>450289</v>
      </c>
      <c r="D259" t="s">
        <v>5325</v>
      </c>
      <c r="E259" t="s">
        <v>3675</v>
      </c>
      <c r="F259" t="s">
        <v>891</v>
      </c>
      <c r="G259" t="s">
        <v>19</v>
      </c>
      <c r="H259" t="s">
        <v>2729</v>
      </c>
      <c r="I259">
        <v>77030</v>
      </c>
      <c r="J259" t="s">
        <v>20</v>
      </c>
      <c r="K259">
        <v>3464260478</v>
      </c>
      <c r="L259" t="s">
        <v>3676</v>
      </c>
      <c r="M259" t="s">
        <v>3677</v>
      </c>
      <c r="N259" t="s">
        <v>3610</v>
      </c>
      <c r="O259" t="s">
        <v>2729</v>
      </c>
      <c r="P259">
        <v>77401</v>
      </c>
      <c r="Q259" t="s">
        <v>5443</v>
      </c>
      <c r="R259">
        <v>80</v>
      </c>
      <c r="S259">
        <v>230</v>
      </c>
      <c r="T259">
        <v>20</v>
      </c>
      <c r="U259">
        <v>42</v>
      </c>
      <c r="V259">
        <v>10</v>
      </c>
      <c r="Y259">
        <v>20</v>
      </c>
      <c r="AF259" t="s">
        <v>5277</v>
      </c>
    </row>
    <row r="260" spans="1:32" x14ac:dyDescent="0.2">
      <c r="A260" t="s">
        <v>5444</v>
      </c>
      <c r="B260" s="24">
        <v>459</v>
      </c>
      <c r="C260" s="37">
        <v>450289</v>
      </c>
      <c r="D260" t="s">
        <v>5325</v>
      </c>
      <c r="E260" t="s">
        <v>3678</v>
      </c>
      <c r="F260" t="s">
        <v>3679</v>
      </c>
      <c r="G260" t="s">
        <v>19</v>
      </c>
      <c r="H260" t="s">
        <v>2729</v>
      </c>
      <c r="I260">
        <v>77026</v>
      </c>
      <c r="J260" t="s">
        <v>20</v>
      </c>
      <c r="K260">
        <v>3464260478</v>
      </c>
      <c r="L260" t="s">
        <v>3676</v>
      </c>
      <c r="M260" t="s">
        <v>3677</v>
      </c>
      <c r="N260" t="s">
        <v>3610</v>
      </c>
      <c r="O260" t="s">
        <v>2729</v>
      </c>
      <c r="P260">
        <v>77401</v>
      </c>
      <c r="Q260" t="s">
        <v>5445</v>
      </c>
      <c r="R260">
        <v>24</v>
      </c>
      <c r="S260">
        <v>144</v>
      </c>
      <c r="T260">
        <v>20</v>
      </c>
      <c r="U260">
        <v>19</v>
      </c>
      <c r="V260">
        <v>8</v>
      </c>
      <c r="AF260" t="s">
        <v>5277</v>
      </c>
    </row>
    <row r="261" spans="1:32" x14ac:dyDescent="0.2">
      <c r="A261" t="s">
        <v>3680</v>
      </c>
      <c r="B261" s="24">
        <v>572</v>
      </c>
      <c r="C261" s="37">
        <v>451341</v>
      </c>
      <c r="D261" t="s">
        <v>2967</v>
      </c>
      <c r="E261" t="s">
        <v>3681</v>
      </c>
      <c r="F261" t="s">
        <v>3682</v>
      </c>
      <c r="G261" t="s">
        <v>896</v>
      </c>
      <c r="H261" t="s">
        <v>2729</v>
      </c>
      <c r="I261">
        <v>79521</v>
      </c>
      <c r="J261" t="s">
        <v>896</v>
      </c>
      <c r="K261">
        <v>9408642621</v>
      </c>
      <c r="L261" t="s">
        <v>3683</v>
      </c>
      <c r="M261" t="s">
        <v>3684</v>
      </c>
      <c r="N261" t="s">
        <v>896</v>
      </c>
      <c r="O261" t="s">
        <v>2729</v>
      </c>
      <c r="P261">
        <v>79521</v>
      </c>
      <c r="Q261" t="s">
        <v>2825</v>
      </c>
      <c r="S261">
        <v>25</v>
      </c>
      <c r="AF261" t="s">
        <v>5277</v>
      </c>
    </row>
    <row r="262" spans="1:32" x14ac:dyDescent="0.2">
      <c r="A262" t="s">
        <v>3685</v>
      </c>
      <c r="B262" s="24">
        <v>212</v>
      </c>
      <c r="C262" s="37">
        <v>450617</v>
      </c>
      <c r="D262" t="s">
        <v>2814</v>
      </c>
      <c r="E262" t="s">
        <v>3686</v>
      </c>
      <c r="F262" t="s">
        <v>288</v>
      </c>
      <c r="G262" t="s">
        <v>289</v>
      </c>
      <c r="H262" t="s">
        <v>2729</v>
      </c>
      <c r="I262">
        <v>77598</v>
      </c>
      <c r="J262" t="s">
        <v>20</v>
      </c>
      <c r="K262">
        <v>2813322511</v>
      </c>
      <c r="L262" t="s">
        <v>3687</v>
      </c>
      <c r="M262" t="s">
        <v>288</v>
      </c>
      <c r="N262" t="s">
        <v>289</v>
      </c>
      <c r="O262" t="s">
        <v>2729</v>
      </c>
      <c r="P262">
        <v>77598</v>
      </c>
      <c r="Q262" t="s">
        <v>3688</v>
      </c>
      <c r="R262">
        <v>68</v>
      </c>
      <c r="S262">
        <v>303</v>
      </c>
      <c r="T262">
        <v>61</v>
      </c>
      <c r="U262">
        <v>43</v>
      </c>
      <c r="V262">
        <v>8</v>
      </c>
      <c r="W262">
        <v>25</v>
      </c>
      <c r="AA262">
        <v>24</v>
      </c>
      <c r="AF262" t="s">
        <v>5279</v>
      </c>
    </row>
    <row r="263" spans="1:32" x14ac:dyDescent="0.2">
      <c r="A263" t="s">
        <v>3689</v>
      </c>
      <c r="B263" s="24">
        <v>508</v>
      </c>
      <c r="C263" s="37">
        <v>450222</v>
      </c>
      <c r="D263" t="s">
        <v>5289</v>
      </c>
      <c r="E263" t="s">
        <v>2748</v>
      </c>
      <c r="F263" t="s">
        <v>3690</v>
      </c>
      <c r="G263" t="s">
        <v>76</v>
      </c>
      <c r="H263" t="s">
        <v>2729</v>
      </c>
      <c r="I263">
        <v>77304</v>
      </c>
      <c r="J263" t="s">
        <v>77</v>
      </c>
      <c r="K263">
        <v>9365391111</v>
      </c>
      <c r="L263" t="s">
        <v>3691</v>
      </c>
      <c r="M263" t="s">
        <v>5446</v>
      </c>
      <c r="N263" t="s">
        <v>76</v>
      </c>
      <c r="O263" t="s">
        <v>2729</v>
      </c>
      <c r="P263">
        <v>77304</v>
      </c>
      <c r="Q263" t="s">
        <v>4128</v>
      </c>
      <c r="R263">
        <v>38</v>
      </c>
      <c r="S263">
        <v>233</v>
      </c>
      <c r="T263">
        <v>16</v>
      </c>
      <c r="W263">
        <v>21</v>
      </c>
      <c r="AA263">
        <v>24</v>
      </c>
      <c r="AF263" t="s">
        <v>5279</v>
      </c>
    </row>
    <row r="264" spans="1:32" x14ac:dyDescent="0.2">
      <c r="A264" t="s">
        <v>3692</v>
      </c>
      <c r="B264" s="24">
        <v>675</v>
      </c>
      <c r="C264" s="37">
        <v>450775</v>
      </c>
      <c r="D264" t="s">
        <v>3023</v>
      </c>
      <c r="E264" t="s">
        <v>3693</v>
      </c>
      <c r="F264" t="s">
        <v>3694</v>
      </c>
      <c r="G264" t="s">
        <v>1107</v>
      </c>
      <c r="H264" t="s">
        <v>2729</v>
      </c>
      <c r="I264">
        <v>77339</v>
      </c>
      <c r="J264" t="s">
        <v>77</v>
      </c>
      <c r="K264">
        <v>2813488001</v>
      </c>
      <c r="L264" t="s">
        <v>3695</v>
      </c>
      <c r="M264" t="s">
        <v>3696</v>
      </c>
      <c r="N264" t="s">
        <v>1107</v>
      </c>
      <c r="O264" t="s">
        <v>2729</v>
      </c>
      <c r="P264">
        <v>77339</v>
      </c>
      <c r="Q264" t="s">
        <v>3697</v>
      </c>
      <c r="R264">
        <v>54</v>
      </c>
      <c r="S264">
        <v>268</v>
      </c>
      <c r="T264">
        <v>24</v>
      </c>
      <c r="U264">
        <v>36</v>
      </c>
      <c r="V264">
        <v>8</v>
      </c>
      <c r="AA264">
        <v>51</v>
      </c>
      <c r="AC264">
        <v>16</v>
      </c>
      <c r="AF264" t="s">
        <v>5279</v>
      </c>
    </row>
    <row r="265" spans="1:32" x14ac:dyDescent="0.2">
      <c r="A265" t="s">
        <v>3698</v>
      </c>
      <c r="B265" s="24">
        <v>212</v>
      </c>
      <c r="C265" s="37">
        <v>450617</v>
      </c>
      <c r="D265" t="s">
        <v>2814</v>
      </c>
      <c r="E265" t="s">
        <v>3699</v>
      </c>
      <c r="F265" t="s">
        <v>3700</v>
      </c>
      <c r="G265" t="s">
        <v>3701</v>
      </c>
      <c r="H265" t="s">
        <v>2729</v>
      </c>
      <c r="I265">
        <v>77591</v>
      </c>
      <c r="J265" t="s">
        <v>1894</v>
      </c>
      <c r="K265">
        <v>4099385000</v>
      </c>
      <c r="L265" t="s">
        <v>3687</v>
      </c>
      <c r="M265" t="s">
        <v>3702</v>
      </c>
      <c r="N265" t="s">
        <v>289</v>
      </c>
      <c r="O265" t="s">
        <v>2729</v>
      </c>
      <c r="P265">
        <v>77598</v>
      </c>
      <c r="Q265" t="s">
        <v>3703</v>
      </c>
      <c r="R265">
        <v>18</v>
      </c>
      <c r="S265">
        <v>148</v>
      </c>
      <c r="X265">
        <v>4</v>
      </c>
      <c r="Y265">
        <v>35</v>
      </c>
      <c r="AA265">
        <v>17</v>
      </c>
      <c r="AF265" t="s">
        <v>5279</v>
      </c>
    </row>
    <row r="266" spans="1:32" x14ac:dyDescent="0.2">
      <c r="A266" t="s">
        <v>3704</v>
      </c>
      <c r="B266" s="24">
        <v>100410</v>
      </c>
      <c r="C266" s="37">
        <v>450659</v>
      </c>
      <c r="D266" t="s">
        <v>2897</v>
      </c>
      <c r="E266" t="s">
        <v>3705</v>
      </c>
      <c r="F266" t="s">
        <v>3706</v>
      </c>
      <c r="G266" t="s">
        <v>19</v>
      </c>
      <c r="H266" t="s">
        <v>2729</v>
      </c>
      <c r="I266">
        <v>77004</v>
      </c>
      <c r="J266" t="s">
        <v>20</v>
      </c>
      <c r="K266">
        <v>7135275000</v>
      </c>
      <c r="L266" t="s">
        <v>3707</v>
      </c>
      <c r="M266" t="s">
        <v>3706</v>
      </c>
      <c r="N266" t="s">
        <v>19</v>
      </c>
      <c r="O266" t="s">
        <v>2729</v>
      </c>
      <c r="P266">
        <v>77004</v>
      </c>
      <c r="Q266" t="s">
        <v>3708</v>
      </c>
      <c r="R266">
        <v>26</v>
      </c>
      <c r="S266">
        <v>418</v>
      </c>
      <c r="AF266" t="s">
        <v>5279</v>
      </c>
    </row>
    <row r="267" spans="1:32" x14ac:dyDescent="0.2">
      <c r="A267" t="s">
        <v>3709</v>
      </c>
      <c r="B267" s="24">
        <v>675</v>
      </c>
      <c r="C267" s="37">
        <v>450775</v>
      </c>
      <c r="D267" t="s">
        <v>3023</v>
      </c>
      <c r="E267" t="s">
        <v>3710</v>
      </c>
      <c r="F267" t="s">
        <v>3711</v>
      </c>
      <c r="G267" t="s">
        <v>3712</v>
      </c>
      <c r="H267" t="s">
        <v>2729</v>
      </c>
      <c r="I267">
        <v>77429</v>
      </c>
      <c r="J267" t="s">
        <v>20</v>
      </c>
      <c r="K267">
        <v>8329123500</v>
      </c>
      <c r="L267" t="s">
        <v>3695</v>
      </c>
      <c r="M267" t="s">
        <v>3713</v>
      </c>
      <c r="N267" t="s">
        <v>1107</v>
      </c>
      <c r="O267" t="s">
        <v>2729</v>
      </c>
      <c r="P267">
        <v>77339</v>
      </c>
      <c r="Q267" t="s">
        <v>3714</v>
      </c>
      <c r="R267">
        <v>20</v>
      </c>
      <c r="S267">
        <v>119</v>
      </c>
      <c r="AD267">
        <v>24</v>
      </c>
      <c r="AF267" t="s">
        <v>5279</v>
      </c>
    </row>
    <row r="268" spans="1:32" x14ac:dyDescent="0.2">
      <c r="A268" t="s">
        <v>3715</v>
      </c>
      <c r="B268" s="24">
        <v>8655</v>
      </c>
      <c r="C268" s="37">
        <v>450638</v>
      </c>
      <c r="D268" t="s">
        <v>5325</v>
      </c>
      <c r="E268" t="s">
        <v>3716</v>
      </c>
      <c r="F268" t="s">
        <v>3717</v>
      </c>
      <c r="G268" t="s">
        <v>19</v>
      </c>
      <c r="H268" t="s">
        <v>2729</v>
      </c>
      <c r="I268">
        <v>77090</v>
      </c>
      <c r="J268" t="s">
        <v>20</v>
      </c>
      <c r="K268">
        <v>2814401000</v>
      </c>
      <c r="L268" t="s">
        <v>3718</v>
      </c>
      <c r="M268" t="s">
        <v>3717</v>
      </c>
      <c r="N268" t="s">
        <v>19</v>
      </c>
      <c r="O268" t="s">
        <v>2729</v>
      </c>
      <c r="P268">
        <v>77090</v>
      </c>
      <c r="Q268" t="s">
        <v>3719</v>
      </c>
      <c r="R268">
        <v>48</v>
      </c>
      <c r="S268">
        <v>283</v>
      </c>
      <c r="T268">
        <v>10</v>
      </c>
      <c r="U268">
        <v>52</v>
      </c>
      <c r="AA268">
        <v>24</v>
      </c>
      <c r="AF268" t="s">
        <v>5279</v>
      </c>
    </row>
    <row r="269" spans="1:32" x14ac:dyDescent="0.2">
      <c r="A269" t="s">
        <v>3720</v>
      </c>
      <c r="B269" s="24">
        <v>100283</v>
      </c>
      <c r="C269" s="37">
        <v>670106</v>
      </c>
      <c r="D269" t="s">
        <v>2814</v>
      </c>
      <c r="E269" t="s">
        <v>3721</v>
      </c>
      <c r="F269" t="s">
        <v>3722</v>
      </c>
      <c r="G269" t="s">
        <v>298</v>
      </c>
      <c r="H269" t="s">
        <v>2729</v>
      </c>
      <c r="I269">
        <v>77584</v>
      </c>
      <c r="J269" t="s">
        <v>299</v>
      </c>
      <c r="K269">
        <v>7137707100</v>
      </c>
      <c r="L269" t="s">
        <v>5447</v>
      </c>
      <c r="M269" t="s">
        <v>3722</v>
      </c>
      <c r="N269" t="s">
        <v>298</v>
      </c>
      <c r="O269" t="s">
        <v>2729</v>
      </c>
      <c r="P269">
        <v>77584</v>
      </c>
      <c r="Q269" t="s">
        <v>3458</v>
      </c>
      <c r="S269">
        <v>40</v>
      </c>
      <c r="AD269">
        <v>8</v>
      </c>
      <c r="AF269" t="s">
        <v>5279</v>
      </c>
    </row>
    <row r="270" spans="1:32" x14ac:dyDescent="0.2">
      <c r="A270" t="s">
        <v>3724</v>
      </c>
      <c r="B270" s="24">
        <v>349</v>
      </c>
      <c r="C270" s="37">
        <v>450097</v>
      </c>
      <c r="D270" t="s">
        <v>5289</v>
      </c>
      <c r="E270" t="s">
        <v>3725</v>
      </c>
      <c r="F270" t="s">
        <v>283</v>
      </c>
      <c r="G270" t="s">
        <v>284</v>
      </c>
      <c r="H270" t="s">
        <v>2729</v>
      </c>
      <c r="I270">
        <v>77504</v>
      </c>
      <c r="J270" t="s">
        <v>20</v>
      </c>
      <c r="K270">
        <v>7133592000</v>
      </c>
      <c r="L270" t="s">
        <v>3726</v>
      </c>
      <c r="M270" t="s">
        <v>283</v>
      </c>
      <c r="N270" t="s">
        <v>284</v>
      </c>
      <c r="O270" t="s">
        <v>2729</v>
      </c>
      <c r="P270">
        <v>77504</v>
      </c>
      <c r="Q270" t="s">
        <v>3373</v>
      </c>
      <c r="R270">
        <v>26</v>
      </c>
      <c r="S270">
        <v>280</v>
      </c>
      <c r="T270">
        <v>14</v>
      </c>
      <c r="X270">
        <v>10</v>
      </c>
      <c r="AF270" t="s">
        <v>5279</v>
      </c>
    </row>
    <row r="271" spans="1:32" x14ac:dyDescent="0.2">
      <c r="A271" t="s">
        <v>3727</v>
      </c>
      <c r="B271" s="24">
        <v>100409</v>
      </c>
      <c r="C271" s="37">
        <v>450670</v>
      </c>
      <c r="D271" t="s">
        <v>2766</v>
      </c>
      <c r="E271" t="s">
        <v>3728</v>
      </c>
      <c r="F271" t="s">
        <v>3729</v>
      </c>
      <c r="G271" t="s">
        <v>1520</v>
      </c>
      <c r="H271" t="s">
        <v>2729</v>
      </c>
      <c r="I271">
        <v>77375</v>
      </c>
      <c r="J271" t="s">
        <v>20</v>
      </c>
      <c r="K271">
        <v>2814017500</v>
      </c>
      <c r="L271" t="s">
        <v>3730</v>
      </c>
      <c r="M271" t="s">
        <v>3731</v>
      </c>
      <c r="N271" t="s">
        <v>1520</v>
      </c>
      <c r="O271" t="s">
        <v>2729</v>
      </c>
      <c r="P271">
        <v>77375</v>
      </c>
      <c r="Q271" t="s">
        <v>3732</v>
      </c>
      <c r="R271">
        <v>20</v>
      </c>
      <c r="S271">
        <v>252</v>
      </c>
      <c r="T271">
        <v>7</v>
      </c>
      <c r="U271">
        <v>13</v>
      </c>
      <c r="X271">
        <v>11</v>
      </c>
      <c r="Y271">
        <v>21</v>
      </c>
      <c r="AA271">
        <v>26</v>
      </c>
      <c r="AF271" t="s">
        <v>5279</v>
      </c>
    </row>
    <row r="272" spans="1:32" x14ac:dyDescent="0.2">
      <c r="A272" t="s">
        <v>3733</v>
      </c>
      <c r="B272" s="24">
        <v>337</v>
      </c>
      <c r="C272" s="37">
        <v>450644</v>
      </c>
      <c r="D272" t="s">
        <v>5289</v>
      </c>
      <c r="E272" t="s">
        <v>3734</v>
      </c>
      <c r="F272" t="s">
        <v>3735</v>
      </c>
      <c r="G272" t="s">
        <v>19</v>
      </c>
      <c r="H272" t="s">
        <v>2729</v>
      </c>
      <c r="I272">
        <v>77082</v>
      </c>
      <c r="J272" t="s">
        <v>20</v>
      </c>
      <c r="K272">
        <v>2815583444</v>
      </c>
      <c r="L272" t="s">
        <v>3736</v>
      </c>
      <c r="M272" t="s">
        <v>3735</v>
      </c>
      <c r="N272" t="s">
        <v>19</v>
      </c>
      <c r="O272" t="s">
        <v>2729</v>
      </c>
      <c r="P272">
        <v>77082</v>
      </c>
      <c r="Q272" t="s">
        <v>3619</v>
      </c>
      <c r="R272">
        <v>41</v>
      </c>
      <c r="S272">
        <v>176</v>
      </c>
      <c r="U272">
        <v>18</v>
      </c>
      <c r="AA272">
        <v>20</v>
      </c>
      <c r="AB272">
        <v>8</v>
      </c>
      <c r="AC272">
        <v>6</v>
      </c>
      <c r="AD272">
        <v>14</v>
      </c>
      <c r="AF272" t="s">
        <v>5279</v>
      </c>
    </row>
    <row r="273" spans="1:32" x14ac:dyDescent="0.2">
      <c r="A273" t="s">
        <v>3737</v>
      </c>
      <c r="B273" s="24">
        <v>349</v>
      </c>
      <c r="C273" s="37">
        <v>450097</v>
      </c>
      <c r="D273" t="s">
        <v>5289</v>
      </c>
      <c r="E273" t="s">
        <v>3738</v>
      </c>
      <c r="F273" t="s">
        <v>3739</v>
      </c>
      <c r="G273" t="s">
        <v>284</v>
      </c>
      <c r="H273" t="s">
        <v>2729</v>
      </c>
      <c r="I273">
        <v>77505</v>
      </c>
      <c r="J273" t="s">
        <v>20</v>
      </c>
      <c r="K273">
        <v>7133592000</v>
      </c>
      <c r="L273" t="s">
        <v>3726</v>
      </c>
      <c r="M273" t="s">
        <v>283</v>
      </c>
      <c r="N273" t="s">
        <v>284</v>
      </c>
      <c r="O273" t="s">
        <v>2729</v>
      </c>
      <c r="P273">
        <v>77504</v>
      </c>
      <c r="Q273" t="s">
        <v>3740</v>
      </c>
      <c r="Z273">
        <v>30</v>
      </c>
      <c r="AA273">
        <v>31</v>
      </c>
      <c r="AF273" t="s">
        <v>5279</v>
      </c>
    </row>
    <row r="274" spans="1:32" x14ac:dyDescent="0.2">
      <c r="A274" t="s">
        <v>3741</v>
      </c>
      <c r="B274" s="24">
        <v>7125</v>
      </c>
      <c r="C274" s="37">
        <v>453309</v>
      </c>
      <c r="D274" t="s">
        <v>5352</v>
      </c>
      <c r="E274" t="s">
        <v>2827</v>
      </c>
      <c r="F274" t="s">
        <v>3742</v>
      </c>
      <c r="G274" t="s">
        <v>19</v>
      </c>
      <c r="H274" t="s">
        <v>2729</v>
      </c>
      <c r="I274">
        <v>77082</v>
      </c>
      <c r="J274" t="s">
        <v>20</v>
      </c>
      <c r="K274">
        <v>2812937774</v>
      </c>
      <c r="L274" t="s">
        <v>3743</v>
      </c>
      <c r="M274" t="s">
        <v>3742</v>
      </c>
      <c r="N274" t="s">
        <v>19</v>
      </c>
      <c r="O274" t="s">
        <v>2729</v>
      </c>
      <c r="P274">
        <v>77082</v>
      </c>
      <c r="Q274" t="s">
        <v>5448</v>
      </c>
      <c r="W274">
        <v>30</v>
      </c>
      <c r="AA274">
        <v>10</v>
      </c>
      <c r="AF274" t="s">
        <v>5279</v>
      </c>
    </row>
    <row r="275" spans="1:32" x14ac:dyDescent="0.2">
      <c r="A275" t="s">
        <v>3744</v>
      </c>
      <c r="B275" s="24">
        <v>35</v>
      </c>
      <c r="C275" s="37">
        <v>450431</v>
      </c>
      <c r="D275" t="s">
        <v>5296</v>
      </c>
      <c r="E275" t="s">
        <v>3745</v>
      </c>
      <c r="F275" t="s">
        <v>3746</v>
      </c>
      <c r="G275" t="s">
        <v>70</v>
      </c>
      <c r="H275" t="s">
        <v>2729</v>
      </c>
      <c r="I275">
        <v>78756</v>
      </c>
      <c r="J275" t="s">
        <v>71</v>
      </c>
      <c r="K275">
        <v>5124077000</v>
      </c>
      <c r="L275" t="s">
        <v>3747</v>
      </c>
      <c r="M275" t="s">
        <v>3748</v>
      </c>
      <c r="N275" t="s">
        <v>70</v>
      </c>
      <c r="O275" t="s">
        <v>2729</v>
      </c>
      <c r="P275">
        <v>78705</v>
      </c>
      <c r="Q275" t="s">
        <v>3209</v>
      </c>
      <c r="R275">
        <v>14</v>
      </c>
      <c r="S275">
        <v>52</v>
      </c>
      <c r="AC275">
        <v>6</v>
      </c>
      <c r="AF275" t="s">
        <v>5277</v>
      </c>
    </row>
    <row r="276" spans="1:32" x14ac:dyDescent="0.2">
      <c r="A276" t="s">
        <v>984</v>
      </c>
      <c r="B276" s="24">
        <v>100207</v>
      </c>
      <c r="C276" s="37">
        <v>451348</v>
      </c>
      <c r="D276" t="s">
        <v>2770</v>
      </c>
      <c r="E276" t="s">
        <v>3699</v>
      </c>
      <c r="F276" t="s">
        <v>3749</v>
      </c>
      <c r="G276" t="s">
        <v>986</v>
      </c>
      <c r="H276" t="s">
        <v>2729</v>
      </c>
      <c r="I276">
        <v>76825</v>
      </c>
      <c r="J276" t="s">
        <v>987</v>
      </c>
      <c r="K276">
        <v>3255972901</v>
      </c>
      <c r="L276" t="s">
        <v>3750</v>
      </c>
      <c r="M276" t="s">
        <v>3751</v>
      </c>
      <c r="N276" t="s">
        <v>986</v>
      </c>
      <c r="O276" t="s">
        <v>2729</v>
      </c>
      <c r="P276">
        <v>76825</v>
      </c>
      <c r="Q276" t="s">
        <v>3013</v>
      </c>
      <c r="S276">
        <v>21</v>
      </c>
      <c r="AD276">
        <v>4</v>
      </c>
      <c r="AF276" t="s">
        <v>5277</v>
      </c>
    </row>
    <row r="277" spans="1:32" x14ac:dyDescent="0.2">
      <c r="A277" t="s">
        <v>5449</v>
      </c>
      <c r="B277" s="24">
        <v>457</v>
      </c>
      <c r="C277" s="37">
        <v>671301</v>
      </c>
      <c r="D277" t="s">
        <v>5309</v>
      </c>
      <c r="E277" t="s">
        <v>3752</v>
      </c>
      <c r="F277" t="s">
        <v>3753</v>
      </c>
      <c r="G277" t="s">
        <v>992</v>
      </c>
      <c r="H277" t="s">
        <v>2729</v>
      </c>
      <c r="I277">
        <v>79014</v>
      </c>
      <c r="J277" t="s">
        <v>993</v>
      </c>
      <c r="K277">
        <v>8063236422</v>
      </c>
      <c r="L277" t="s">
        <v>5450</v>
      </c>
      <c r="M277" t="s">
        <v>3753</v>
      </c>
      <c r="N277" t="s">
        <v>992</v>
      </c>
      <c r="O277" t="s">
        <v>2729</v>
      </c>
      <c r="P277">
        <v>79014</v>
      </c>
      <c r="Q277" t="s">
        <v>3657</v>
      </c>
      <c r="S277">
        <v>20</v>
      </c>
      <c r="AF277" t="s">
        <v>5277</v>
      </c>
    </row>
    <row r="278" spans="1:32" x14ac:dyDescent="0.2">
      <c r="A278" t="s">
        <v>1001</v>
      </c>
      <c r="B278" s="24">
        <v>500</v>
      </c>
      <c r="C278" s="37">
        <v>450229</v>
      </c>
      <c r="D278" t="s">
        <v>2821</v>
      </c>
      <c r="E278" t="s">
        <v>3754</v>
      </c>
      <c r="F278" t="s">
        <v>1002</v>
      </c>
      <c r="G278" t="s">
        <v>517</v>
      </c>
      <c r="H278" t="s">
        <v>2729</v>
      </c>
      <c r="I278">
        <v>79601</v>
      </c>
      <c r="J278" t="s">
        <v>518</v>
      </c>
      <c r="K278">
        <v>3256702000</v>
      </c>
      <c r="L278" t="s">
        <v>3755</v>
      </c>
      <c r="M278" t="s">
        <v>1002</v>
      </c>
      <c r="N278" t="s">
        <v>517</v>
      </c>
      <c r="O278" t="s">
        <v>2729</v>
      </c>
      <c r="P278">
        <v>79601</v>
      </c>
      <c r="Q278" t="s">
        <v>5451</v>
      </c>
      <c r="R278">
        <v>35</v>
      </c>
      <c r="S278">
        <v>415</v>
      </c>
      <c r="T278">
        <v>25</v>
      </c>
      <c r="V278">
        <v>4</v>
      </c>
      <c r="W278">
        <v>10</v>
      </c>
      <c r="Z278">
        <v>20</v>
      </c>
      <c r="AA278">
        <v>31</v>
      </c>
      <c r="AF278" t="s">
        <v>5277</v>
      </c>
    </row>
    <row r="279" spans="1:32" x14ac:dyDescent="0.2">
      <c r="A279" t="s">
        <v>1005</v>
      </c>
      <c r="B279" s="24">
        <v>100528</v>
      </c>
      <c r="C279" s="37">
        <v>450587</v>
      </c>
      <c r="D279" t="s">
        <v>3023</v>
      </c>
      <c r="E279" t="s">
        <v>3756</v>
      </c>
      <c r="F279" t="s">
        <v>3757</v>
      </c>
      <c r="G279" t="s">
        <v>1007</v>
      </c>
      <c r="H279" t="s">
        <v>2729</v>
      </c>
      <c r="I279">
        <v>76801</v>
      </c>
      <c r="J279" t="s">
        <v>1008</v>
      </c>
      <c r="K279">
        <v>3256468541</v>
      </c>
      <c r="L279" t="s">
        <v>3758</v>
      </c>
      <c r="M279" t="s">
        <v>3757</v>
      </c>
      <c r="N279" t="s">
        <v>1007</v>
      </c>
      <c r="O279" t="s">
        <v>2729</v>
      </c>
      <c r="P279">
        <v>76801</v>
      </c>
      <c r="Q279" t="s">
        <v>3166</v>
      </c>
      <c r="R279">
        <v>13</v>
      </c>
      <c r="S279">
        <v>142</v>
      </c>
      <c r="X279">
        <v>4</v>
      </c>
      <c r="Y279">
        <v>11</v>
      </c>
      <c r="Z279">
        <v>18</v>
      </c>
      <c r="AF279" t="s">
        <v>5277</v>
      </c>
    </row>
    <row r="280" spans="1:32" x14ac:dyDescent="0.2">
      <c r="A280" t="s">
        <v>3759</v>
      </c>
      <c r="B280" s="24">
        <v>500</v>
      </c>
      <c r="C280" s="37">
        <v>450229</v>
      </c>
      <c r="D280" t="s">
        <v>2821</v>
      </c>
      <c r="E280" t="s">
        <v>3756</v>
      </c>
      <c r="F280" t="s">
        <v>3760</v>
      </c>
      <c r="G280" t="s">
        <v>517</v>
      </c>
      <c r="H280" t="s">
        <v>2729</v>
      </c>
      <c r="I280">
        <v>79606</v>
      </c>
      <c r="J280" t="s">
        <v>518</v>
      </c>
      <c r="K280">
        <v>3254281010</v>
      </c>
      <c r="L280" t="s">
        <v>3755</v>
      </c>
      <c r="M280" t="s">
        <v>516</v>
      </c>
      <c r="N280" t="s">
        <v>517</v>
      </c>
      <c r="O280" t="s">
        <v>2729</v>
      </c>
      <c r="P280">
        <v>79601</v>
      </c>
      <c r="Q280" t="s">
        <v>5452</v>
      </c>
      <c r="R280">
        <v>20</v>
      </c>
      <c r="S280">
        <v>139</v>
      </c>
      <c r="T280">
        <v>16</v>
      </c>
      <c r="U280">
        <v>21</v>
      </c>
      <c r="X280">
        <v>10</v>
      </c>
      <c r="Z280">
        <v>25</v>
      </c>
      <c r="AF280" t="s">
        <v>5277</v>
      </c>
    </row>
    <row r="281" spans="1:32" x14ac:dyDescent="0.2">
      <c r="A281" t="s">
        <v>3761</v>
      </c>
      <c r="B281" s="24">
        <v>100121</v>
      </c>
      <c r="C281" s="37">
        <v>450155</v>
      </c>
      <c r="D281" t="s">
        <v>5289</v>
      </c>
      <c r="E281" t="s">
        <v>3762</v>
      </c>
      <c r="F281" t="s">
        <v>3763</v>
      </c>
      <c r="G281" t="s">
        <v>645</v>
      </c>
      <c r="H281" t="s">
        <v>2729</v>
      </c>
      <c r="I281">
        <v>79045</v>
      </c>
      <c r="J281" t="s">
        <v>646</v>
      </c>
      <c r="K281">
        <v>8063642141</v>
      </c>
      <c r="L281" t="s">
        <v>5453</v>
      </c>
      <c r="M281" t="s">
        <v>3763</v>
      </c>
      <c r="N281" t="s">
        <v>645</v>
      </c>
      <c r="O281" t="s">
        <v>2729</v>
      </c>
      <c r="P281">
        <v>79045</v>
      </c>
      <c r="Q281" t="s">
        <v>3764</v>
      </c>
      <c r="R281">
        <v>2</v>
      </c>
      <c r="S281">
        <v>29</v>
      </c>
      <c r="U281">
        <v>4</v>
      </c>
      <c r="X281">
        <v>6</v>
      </c>
      <c r="Y281">
        <v>1</v>
      </c>
      <c r="AF281" t="s">
        <v>5277</v>
      </c>
    </row>
    <row r="282" spans="1:32" x14ac:dyDescent="0.2">
      <c r="A282" t="s">
        <v>5454</v>
      </c>
      <c r="B282" s="24">
        <v>100642</v>
      </c>
      <c r="C282" s="37">
        <v>452068</v>
      </c>
      <c r="D282" t="s">
        <v>5352</v>
      </c>
      <c r="E282" t="s">
        <v>5455</v>
      </c>
      <c r="F282" t="s">
        <v>1130</v>
      </c>
      <c r="G282" t="s">
        <v>430</v>
      </c>
      <c r="H282" t="s">
        <v>2729</v>
      </c>
      <c r="I282">
        <v>76301</v>
      </c>
      <c r="J282" t="s">
        <v>431</v>
      </c>
      <c r="K282">
        <v>9407206633</v>
      </c>
      <c r="L282" t="s">
        <v>5456</v>
      </c>
      <c r="M282" t="s">
        <v>1130</v>
      </c>
      <c r="N282" t="s">
        <v>430</v>
      </c>
      <c r="O282" t="s">
        <v>2729</v>
      </c>
      <c r="P282">
        <v>76301</v>
      </c>
      <c r="Q282" t="s">
        <v>3879</v>
      </c>
      <c r="S282">
        <v>31</v>
      </c>
      <c r="AF282" t="s">
        <v>5279</v>
      </c>
    </row>
    <row r="283" spans="1:32" x14ac:dyDescent="0.2">
      <c r="A283" t="s">
        <v>3765</v>
      </c>
      <c r="B283" s="24">
        <v>383</v>
      </c>
      <c r="C283" s="37">
        <v>451395</v>
      </c>
      <c r="D283" t="s">
        <v>5352</v>
      </c>
      <c r="E283" t="s">
        <v>3766</v>
      </c>
      <c r="F283" t="s">
        <v>3767</v>
      </c>
      <c r="G283" t="s">
        <v>1499</v>
      </c>
      <c r="H283" t="s">
        <v>2729</v>
      </c>
      <c r="I283">
        <v>76645</v>
      </c>
      <c r="J283" t="s">
        <v>1500</v>
      </c>
      <c r="K283">
        <v>2545808500</v>
      </c>
      <c r="L283" t="s">
        <v>3768</v>
      </c>
      <c r="M283" t="s">
        <v>3767</v>
      </c>
      <c r="N283" t="s">
        <v>1499</v>
      </c>
      <c r="O283" t="s">
        <v>2729</v>
      </c>
      <c r="P283">
        <v>76645</v>
      </c>
      <c r="Q283" t="s">
        <v>5355</v>
      </c>
      <c r="S283">
        <v>21</v>
      </c>
      <c r="U283">
        <v>4</v>
      </c>
      <c r="AF283" t="s">
        <v>5279</v>
      </c>
    </row>
    <row r="284" spans="1:32" x14ac:dyDescent="0.2">
      <c r="A284" t="s">
        <v>3769</v>
      </c>
      <c r="B284" s="24">
        <v>100363</v>
      </c>
      <c r="C284" s="37">
        <v>452111</v>
      </c>
      <c r="D284" t="s">
        <v>5352</v>
      </c>
      <c r="E284" t="s">
        <v>3770</v>
      </c>
      <c r="F284" t="s">
        <v>536</v>
      </c>
      <c r="G284" t="s">
        <v>425</v>
      </c>
      <c r="H284" t="s">
        <v>2729</v>
      </c>
      <c r="I284">
        <v>76208</v>
      </c>
      <c r="J284" t="s">
        <v>425</v>
      </c>
      <c r="K284">
        <v>9405658580</v>
      </c>
      <c r="L284" t="s">
        <v>3771</v>
      </c>
      <c r="M284" t="s">
        <v>536</v>
      </c>
      <c r="N284" t="s">
        <v>425</v>
      </c>
      <c r="O284" t="s">
        <v>2729</v>
      </c>
      <c r="P284">
        <v>76208</v>
      </c>
      <c r="Q284" t="s">
        <v>5457</v>
      </c>
      <c r="S284">
        <v>22</v>
      </c>
      <c r="AA284">
        <v>10</v>
      </c>
      <c r="AF284" t="s">
        <v>5279</v>
      </c>
    </row>
    <row r="285" spans="1:32" x14ac:dyDescent="0.2">
      <c r="A285" t="s">
        <v>5458</v>
      </c>
      <c r="B285" s="24">
        <v>100631</v>
      </c>
      <c r="D285" t="s">
        <v>5309</v>
      </c>
      <c r="E285" t="s">
        <v>5459</v>
      </c>
      <c r="F285" t="s">
        <v>5460</v>
      </c>
      <c r="G285" t="s">
        <v>137</v>
      </c>
      <c r="H285" t="s">
        <v>2729</v>
      </c>
      <c r="I285">
        <v>75071</v>
      </c>
      <c r="J285" t="s">
        <v>132</v>
      </c>
      <c r="K285">
        <v>4699071355</v>
      </c>
      <c r="L285" t="s">
        <v>3771</v>
      </c>
      <c r="M285" t="s">
        <v>5460</v>
      </c>
      <c r="N285" t="s">
        <v>137</v>
      </c>
      <c r="O285" t="s">
        <v>2729</v>
      </c>
      <c r="P285">
        <v>75071</v>
      </c>
      <c r="Q285" t="s">
        <v>5461</v>
      </c>
      <c r="AA285">
        <v>26</v>
      </c>
      <c r="AF285" t="s">
        <v>5279</v>
      </c>
    </row>
    <row r="286" spans="1:32" x14ac:dyDescent="0.2">
      <c r="A286" t="s">
        <v>3772</v>
      </c>
      <c r="B286" s="24">
        <v>405</v>
      </c>
      <c r="C286" s="37">
        <v>450424</v>
      </c>
      <c r="D286" t="s">
        <v>5282</v>
      </c>
      <c r="E286" t="s">
        <v>3773</v>
      </c>
      <c r="F286" t="s">
        <v>1792</v>
      </c>
      <c r="G286" t="s">
        <v>185</v>
      </c>
      <c r="H286" t="s">
        <v>2729</v>
      </c>
      <c r="I286">
        <v>77521</v>
      </c>
      <c r="J286" t="s">
        <v>20</v>
      </c>
      <c r="K286">
        <v>2814208600</v>
      </c>
      <c r="L286" t="s">
        <v>3774</v>
      </c>
      <c r="M286" t="s">
        <v>3775</v>
      </c>
      <c r="N286" t="s">
        <v>185</v>
      </c>
      <c r="O286" t="s">
        <v>2729</v>
      </c>
      <c r="P286">
        <v>77521</v>
      </c>
      <c r="Q286" t="s">
        <v>5462</v>
      </c>
      <c r="R286">
        <v>44</v>
      </c>
      <c r="S286">
        <v>205</v>
      </c>
      <c r="U286">
        <v>17</v>
      </c>
      <c r="X286">
        <v>16</v>
      </c>
      <c r="AB286">
        <v>14</v>
      </c>
      <c r="AC286">
        <v>7</v>
      </c>
      <c r="AF286" t="s">
        <v>5277</v>
      </c>
    </row>
    <row r="287" spans="1:32" x14ac:dyDescent="0.2">
      <c r="A287" t="s">
        <v>3777</v>
      </c>
      <c r="B287" s="24">
        <v>100241</v>
      </c>
      <c r="C287" s="37">
        <v>450709</v>
      </c>
      <c r="D287" t="s">
        <v>5282</v>
      </c>
      <c r="E287" t="s">
        <v>3644</v>
      </c>
      <c r="F287" t="s">
        <v>1037</v>
      </c>
      <c r="G287" t="s">
        <v>19</v>
      </c>
      <c r="H287" t="s">
        <v>2729</v>
      </c>
      <c r="I287">
        <v>77058</v>
      </c>
      <c r="J287" t="s">
        <v>20</v>
      </c>
      <c r="K287">
        <v>2813338865</v>
      </c>
      <c r="L287" t="s">
        <v>3778</v>
      </c>
      <c r="M287" t="s">
        <v>1037</v>
      </c>
      <c r="N287" t="s">
        <v>19</v>
      </c>
      <c r="O287" t="s">
        <v>2729</v>
      </c>
      <c r="P287">
        <v>77058</v>
      </c>
      <c r="Q287" t="s">
        <v>5463</v>
      </c>
      <c r="R287">
        <v>14</v>
      </c>
      <c r="S287">
        <v>128</v>
      </c>
      <c r="X287">
        <v>19</v>
      </c>
      <c r="AA287">
        <v>17</v>
      </c>
      <c r="AF287" t="s">
        <v>5277</v>
      </c>
    </row>
    <row r="288" spans="1:32" x14ac:dyDescent="0.2">
      <c r="A288" t="s">
        <v>3779</v>
      </c>
      <c r="B288" s="24">
        <v>100240</v>
      </c>
      <c r="C288" s="37">
        <v>452118</v>
      </c>
      <c r="D288" t="s">
        <v>5282</v>
      </c>
      <c r="E288" t="s">
        <v>3644</v>
      </c>
      <c r="F288" t="s">
        <v>1033</v>
      </c>
      <c r="G288" t="s">
        <v>728</v>
      </c>
      <c r="H288" t="s">
        <v>2729</v>
      </c>
      <c r="I288">
        <v>77450</v>
      </c>
      <c r="J288" t="s">
        <v>20</v>
      </c>
      <c r="K288">
        <v>8325227550</v>
      </c>
      <c r="L288" t="s">
        <v>3780</v>
      </c>
      <c r="M288" t="s">
        <v>1033</v>
      </c>
      <c r="N288" t="s">
        <v>728</v>
      </c>
      <c r="O288" t="s">
        <v>2729</v>
      </c>
      <c r="P288">
        <v>77450</v>
      </c>
      <c r="Q288" t="s">
        <v>3781</v>
      </c>
      <c r="R288">
        <v>22</v>
      </c>
      <c r="S288">
        <v>80</v>
      </c>
      <c r="AF288" t="s">
        <v>5277</v>
      </c>
    </row>
    <row r="289" spans="1:32" x14ac:dyDescent="0.2">
      <c r="A289" t="s">
        <v>3782</v>
      </c>
      <c r="B289" s="24">
        <v>100240</v>
      </c>
      <c r="C289" s="37">
        <v>452118</v>
      </c>
      <c r="D289" t="s">
        <v>5282</v>
      </c>
      <c r="E289" t="s">
        <v>3783</v>
      </c>
      <c r="F289" t="s">
        <v>3784</v>
      </c>
      <c r="G289" t="s">
        <v>19</v>
      </c>
      <c r="H289" t="s">
        <v>2729</v>
      </c>
      <c r="I289">
        <v>77030</v>
      </c>
      <c r="J289" t="s">
        <v>20</v>
      </c>
      <c r="K289">
        <v>7134414082</v>
      </c>
      <c r="L289" t="s">
        <v>3780</v>
      </c>
      <c r="M289" t="s">
        <v>1033</v>
      </c>
      <c r="N289" t="s">
        <v>728</v>
      </c>
      <c r="O289" t="s">
        <v>2729</v>
      </c>
      <c r="P289">
        <v>77450</v>
      </c>
      <c r="Q289" t="s">
        <v>5464</v>
      </c>
      <c r="S289">
        <v>43</v>
      </c>
      <c r="AF289" t="s">
        <v>5277</v>
      </c>
    </row>
    <row r="290" spans="1:32" x14ac:dyDescent="0.2">
      <c r="A290" t="s">
        <v>3785</v>
      </c>
      <c r="B290" s="24">
        <v>124</v>
      </c>
      <c r="C290" s="37">
        <v>450358</v>
      </c>
      <c r="D290" t="s">
        <v>2821</v>
      </c>
      <c r="E290" t="s">
        <v>2748</v>
      </c>
      <c r="F290" t="s">
        <v>2173</v>
      </c>
      <c r="G290" t="s">
        <v>19</v>
      </c>
      <c r="H290" t="s">
        <v>2729</v>
      </c>
      <c r="I290">
        <v>77030</v>
      </c>
      <c r="J290" t="s">
        <v>20</v>
      </c>
      <c r="K290">
        <v>7137903311</v>
      </c>
      <c r="L290" t="s">
        <v>3786</v>
      </c>
      <c r="M290" t="s">
        <v>2173</v>
      </c>
      <c r="N290" t="s">
        <v>19</v>
      </c>
      <c r="O290" t="s">
        <v>2729</v>
      </c>
      <c r="P290">
        <v>77030</v>
      </c>
      <c r="Q290" t="s">
        <v>3787</v>
      </c>
      <c r="R290">
        <v>214</v>
      </c>
      <c r="S290">
        <v>943</v>
      </c>
      <c r="X290">
        <v>22</v>
      </c>
      <c r="Y290">
        <v>31</v>
      </c>
      <c r="Z290">
        <v>25</v>
      </c>
      <c r="AA290">
        <v>33</v>
      </c>
      <c r="AB290">
        <v>6</v>
      </c>
      <c r="AC290">
        <v>36</v>
      </c>
      <c r="AD290">
        <v>55</v>
      </c>
      <c r="AF290" t="s">
        <v>5277</v>
      </c>
    </row>
    <row r="291" spans="1:32" x14ac:dyDescent="0.2">
      <c r="A291" t="s">
        <v>3788</v>
      </c>
      <c r="B291" s="24">
        <v>823</v>
      </c>
      <c r="C291" s="37">
        <v>450820</v>
      </c>
      <c r="D291" t="s">
        <v>5312</v>
      </c>
      <c r="E291" t="s">
        <v>3789</v>
      </c>
      <c r="F291" t="s">
        <v>1394</v>
      </c>
      <c r="G291" t="s">
        <v>42</v>
      </c>
      <c r="H291" t="s">
        <v>2729</v>
      </c>
      <c r="I291">
        <v>77479</v>
      </c>
      <c r="J291" t="s">
        <v>43</v>
      </c>
      <c r="K291">
        <v>2812747000</v>
      </c>
      <c r="L291" t="s">
        <v>5465</v>
      </c>
      <c r="M291" t="s">
        <v>1394</v>
      </c>
      <c r="N291" t="s">
        <v>42</v>
      </c>
      <c r="O291" t="s">
        <v>2729</v>
      </c>
      <c r="P291">
        <v>77479</v>
      </c>
      <c r="Q291" t="s">
        <v>4192</v>
      </c>
      <c r="R291">
        <v>40</v>
      </c>
      <c r="S291">
        <v>252</v>
      </c>
      <c r="T291">
        <v>7</v>
      </c>
      <c r="U291">
        <v>36</v>
      </c>
      <c r="V291">
        <v>2</v>
      </c>
      <c r="AB291">
        <v>13</v>
      </c>
      <c r="AF291" t="s">
        <v>5277</v>
      </c>
    </row>
    <row r="292" spans="1:32" x14ac:dyDescent="0.2">
      <c r="A292" t="s">
        <v>3790</v>
      </c>
      <c r="B292" s="24">
        <v>100386</v>
      </c>
      <c r="C292" s="37">
        <v>670122</v>
      </c>
      <c r="D292" t="s">
        <v>2869</v>
      </c>
      <c r="E292" t="s">
        <v>3791</v>
      </c>
      <c r="F292" t="s">
        <v>3792</v>
      </c>
      <c r="G292" t="s">
        <v>1328</v>
      </c>
      <c r="H292" t="s">
        <v>2729</v>
      </c>
      <c r="I292">
        <v>77385</v>
      </c>
      <c r="J292" t="s">
        <v>77</v>
      </c>
      <c r="K292">
        <v>9362702000</v>
      </c>
      <c r="L292" t="s">
        <v>5466</v>
      </c>
      <c r="M292" t="s">
        <v>3792</v>
      </c>
      <c r="N292" t="s">
        <v>1328</v>
      </c>
      <c r="O292" t="s">
        <v>2729</v>
      </c>
      <c r="P292">
        <v>77385</v>
      </c>
      <c r="Q292" t="s">
        <v>3776</v>
      </c>
      <c r="R292">
        <v>25</v>
      </c>
      <c r="S292">
        <v>176</v>
      </c>
      <c r="T292">
        <v>23</v>
      </c>
      <c r="U292">
        <v>40</v>
      </c>
      <c r="X292">
        <v>12</v>
      </c>
      <c r="AB292">
        <v>1</v>
      </c>
      <c r="AC292">
        <v>16</v>
      </c>
      <c r="AF292" t="s">
        <v>5277</v>
      </c>
    </row>
    <row r="293" spans="1:32" x14ac:dyDescent="0.2">
      <c r="A293" t="s">
        <v>3793</v>
      </c>
      <c r="B293" s="24">
        <v>100080</v>
      </c>
      <c r="C293" s="37">
        <v>670077</v>
      </c>
      <c r="D293" t="s">
        <v>2814</v>
      </c>
      <c r="E293" t="s">
        <v>3794</v>
      </c>
      <c r="F293" t="s">
        <v>1332</v>
      </c>
      <c r="G293" t="s">
        <v>19</v>
      </c>
      <c r="H293" t="s">
        <v>2729</v>
      </c>
      <c r="I293">
        <v>77094</v>
      </c>
      <c r="J293" t="s">
        <v>20</v>
      </c>
      <c r="K293">
        <v>8325221000</v>
      </c>
      <c r="L293" t="s">
        <v>3795</v>
      </c>
      <c r="M293" t="s">
        <v>1332</v>
      </c>
      <c r="N293" t="s">
        <v>19</v>
      </c>
      <c r="O293" t="s">
        <v>2729</v>
      </c>
      <c r="P293">
        <v>77094</v>
      </c>
      <c r="Q293" t="s">
        <v>2946</v>
      </c>
      <c r="R293">
        <v>25</v>
      </c>
      <c r="S293">
        <v>128</v>
      </c>
      <c r="T293">
        <v>19</v>
      </c>
      <c r="U293">
        <v>28</v>
      </c>
      <c r="V293">
        <v>5</v>
      </c>
      <c r="X293">
        <v>1</v>
      </c>
      <c r="AB293">
        <v>1</v>
      </c>
      <c r="AC293">
        <v>64</v>
      </c>
      <c r="AF293" t="s">
        <v>5277</v>
      </c>
    </row>
    <row r="294" spans="1:32" x14ac:dyDescent="0.2">
      <c r="A294" t="s">
        <v>3796</v>
      </c>
      <c r="B294" s="24">
        <v>7247</v>
      </c>
      <c r="C294" s="37">
        <v>450844</v>
      </c>
      <c r="D294" t="s">
        <v>5289</v>
      </c>
      <c r="E294" t="s">
        <v>3797</v>
      </c>
      <c r="F294" t="s">
        <v>1398</v>
      </c>
      <c r="G294" t="s">
        <v>19</v>
      </c>
      <c r="H294" t="s">
        <v>2729</v>
      </c>
      <c r="I294">
        <v>77070</v>
      </c>
      <c r="J294" t="s">
        <v>20</v>
      </c>
      <c r="K294">
        <v>2817371000</v>
      </c>
      <c r="L294" t="s">
        <v>3798</v>
      </c>
      <c r="M294" t="s">
        <v>1398</v>
      </c>
      <c r="N294" t="s">
        <v>19</v>
      </c>
      <c r="O294" t="s">
        <v>2729</v>
      </c>
      <c r="P294">
        <v>77070</v>
      </c>
      <c r="Q294" t="s">
        <v>4192</v>
      </c>
      <c r="R294">
        <v>32</v>
      </c>
      <c r="S294">
        <v>180</v>
      </c>
      <c r="T294">
        <v>10</v>
      </c>
      <c r="U294">
        <v>24</v>
      </c>
      <c r="V294">
        <v>18</v>
      </c>
      <c r="X294">
        <v>10</v>
      </c>
      <c r="AB294">
        <v>12</v>
      </c>
      <c r="AD294">
        <v>72</v>
      </c>
      <c r="AF294" t="s">
        <v>5277</v>
      </c>
    </row>
    <row r="295" spans="1:32" x14ac:dyDescent="0.2">
      <c r="A295" t="s">
        <v>3799</v>
      </c>
      <c r="B295" s="24">
        <v>8220</v>
      </c>
      <c r="C295" s="37">
        <v>670008</v>
      </c>
      <c r="D295" t="s">
        <v>3044</v>
      </c>
      <c r="E295" t="s">
        <v>3800</v>
      </c>
      <c r="F295" t="s">
        <v>3801</v>
      </c>
      <c r="G295" t="s">
        <v>289</v>
      </c>
      <c r="H295" t="s">
        <v>2729</v>
      </c>
      <c r="I295">
        <v>77598</v>
      </c>
      <c r="J295" t="s">
        <v>20</v>
      </c>
      <c r="K295">
        <v>2815575621</v>
      </c>
      <c r="L295" t="s">
        <v>3802</v>
      </c>
      <c r="M295" t="s">
        <v>3803</v>
      </c>
      <c r="N295" t="s">
        <v>289</v>
      </c>
      <c r="O295" t="s">
        <v>2729</v>
      </c>
      <c r="P295">
        <v>77598</v>
      </c>
      <c r="Q295" t="s">
        <v>3508</v>
      </c>
      <c r="S295">
        <v>15</v>
      </c>
      <c r="AF295" t="s">
        <v>5279</v>
      </c>
    </row>
    <row r="296" spans="1:32" x14ac:dyDescent="0.2">
      <c r="A296" t="s">
        <v>3804</v>
      </c>
      <c r="B296" s="24">
        <v>85</v>
      </c>
      <c r="C296" s="37">
        <v>450352</v>
      </c>
      <c r="D296" t="s">
        <v>5286</v>
      </c>
      <c r="E296" t="s">
        <v>3805</v>
      </c>
      <c r="F296" t="s">
        <v>5467</v>
      </c>
      <c r="G296" t="s">
        <v>1051</v>
      </c>
      <c r="H296" t="s">
        <v>2729</v>
      </c>
      <c r="I296">
        <v>75401</v>
      </c>
      <c r="J296" t="s">
        <v>1052</v>
      </c>
      <c r="K296">
        <v>9034085000</v>
      </c>
      <c r="L296" t="s">
        <v>3806</v>
      </c>
      <c r="M296" t="s">
        <v>3807</v>
      </c>
      <c r="N296" t="s">
        <v>1051</v>
      </c>
      <c r="O296" t="s">
        <v>2729</v>
      </c>
      <c r="P296">
        <v>75403</v>
      </c>
      <c r="Q296" t="s">
        <v>3162</v>
      </c>
      <c r="R296">
        <v>16</v>
      </c>
      <c r="S296">
        <v>115</v>
      </c>
      <c r="T296">
        <v>18</v>
      </c>
      <c r="U296">
        <v>14</v>
      </c>
      <c r="X296">
        <v>10</v>
      </c>
      <c r="AA296">
        <v>17</v>
      </c>
      <c r="AF296" t="s">
        <v>5277</v>
      </c>
    </row>
    <row r="297" spans="1:32" x14ac:dyDescent="0.2">
      <c r="A297" t="s">
        <v>3809</v>
      </c>
      <c r="B297" s="24">
        <v>100511</v>
      </c>
      <c r="C297" s="37">
        <v>450347</v>
      </c>
      <c r="D297" t="s">
        <v>5312</v>
      </c>
      <c r="E297" t="s">
        <v>3810</v>
      </c>
      <c r="F297" t="s">
        <v>3811</v>
      </c>
      <c r="G297" t="s">
        <v>1057</v>
      </c>
      <c r="H297" t="s">
        <v>2729</v>
      </c>
      <c r="I297">
        <v>77340</v>
      </c>
      <c r="J297" t="s">
        <v>1058</v>
      </c>
      <c r="K297">
        <v>9362913411</v>
      </c>
      <c r="L297" t="s">
        <v>3812</v>
      </c>
      <c r="M297" t="s">
        <v>3813</v>
      </c>
      <c r="N297" t="s">
        <v>1057</v>
      </c>
      <c r="O297" t="s">
        <v>2729</v>
      </c>
      <c r="P297">
        <v>77342</v>
      </c>
      <c r="Q297" t="s">
        <v>5468</v>
      </c>
      <c r="R297">
        <v>6</v>
      </c>
      <c r="S297">
        <v>106</v>
      </c>
      <c r="X297">
        <v>5</v>
      </c>
      <c r="AA297">
        <v>6</v>
      </c>
      <c r="AF297" t="s">
        <v>5277</v>
      </c>
    </row>
    <row r="298" spans="1:32" x14ac:dyDescent="0.2">
      <c r="A298" t="s">
        <v>5469</v>
      </c>
      <c r="B298" s="24">
        <v>100254</v>
      </c>
      <c r="C298" s="37">
        <v>670135</v>
      </c>
      <c r="D298" t="s">
        <v>5296</v>
      </c>
      <c r="E298" t="s">
        <v>5470</v>
      </c>
      <c r="F298" t="s">
        <v>5471</v>
      </c>
      <c r="G298" t="s">
        <v>19</v>
      </c>
      <c r="H298" t="s">
        <v>2729</v>
      </c>
      <c r="I298">
        <v>77091</v>
      </c>
      <c r="J298" t="s">
        <v>20</v>
      </c>
      <c r="K298">
        <v>2816188500</v>
      </c>
      <c r="L298" t="s">
        <v>2761</v>
      </c>
      <c r="M298" t="s">
        <v>5472</v>
      </c>
      <c r="N298" t="s">
        <v>19</v>
      </c>
      <c r="O298" t="s">
        <v>2729</v>
      </c>
      <c r="P298">
        <v>77291</v>
      </c>
      <c r="Q298" t="s">
        <v>4841</v>
      </c>
      <c r="R298">
        <v>16</v>
      </c>
      <c r="S298">
        <v>101</v>
      </c>
      <c r="AF298" t="s">
        <v>5279</v>
      </c>
    </row>
    <row r="299" spans="1:32" x14ac:dyDescent="0.2">
      <c r="A299" t="s">
        <v>3814</v>
      </c>
      <c r="B299" s="24">
        <v>8651</v>
      </c>
      <c r="C299" s="37">
        <v>451307</v>
      </c>
      <c r="D299" t="s">
        <v>5325</v>
      </c>
      <c r="E299" t="s">
        <v>3815</v>
      </c>
      <c r="F299" t="s">
        <v>3816</v>
      </c>
      <c r="G299" t="s">
        <v>821</v>
      </c>
      <c r="H299" t="s">
        <v>2729</v>
      </c>
      <c r="I299">
        <v>79744</v>
      </c>
      <c r="J299" t="s">
        <v>822</v>
      </c>
      <c r="K299">
        <v>4326392575</v>
      </c>
      <c r="L299" t="s">
        <v>3817</v>
      </c>
      <c r="M299" t="s">
        <v>3818</v>
      </c>
      <c r="N299" t="s">
        <v>821</v>
      </c>
      <c r="O299" t="s">
        <v>2729</v>
      </c>
      <c r="P299">
        <v>79744</v>
      </c>
      <c r="Q299" t="s">
        <v>2825</v>
      </c>
      <c r="S299">
        <v>14</v>
      </c>
      <c r="AF299" t="s">
        <v>5277</v>
      </c>
    </row>
    <row r="300" spans="1:32" x14ac:dyDescent="0.2">
      <c r="A300" t="s">
        <v>3819</v>
      </c>
      <c r="B300" s="24">
        <v>17</v>
      </c>
      <c r="C300" s="37">
        <v>451363</v>
      </c>
      <c r="D300" t="s">
        <v>5287</v>
      </c>
      <c r="E300" t="s">
        <v>3820</v>
      </c>
      <c r="F300" t="s">
        <v>3821</v>
      </c>
      <c r="G300" t="s">
        <v>1073</v>
      </c>
      <c r="H300" t="s">
        <v>2729</v>
      </c>
      <c r="I300">
        <v>77957</v>
      </c>
      <c r="J300" t="s">
        <v>1074</v>
      </c>
      <c r="K300">
        <v>3617827800</v>
      </c>
      <c r="L300" t="s">
        <v>3822</v>
      </c>
      <c r="M300" t="s">
        <v>3821</v>
      </c>
      <c r="N300" t="s">
        <v>1073</v>
      </c>
      <c r="O300" t="s">
        <v>2729</v>
      </c>
      <c r="P300">
        <v>77957</v>
      </c>
      <c r="Q300" t="s">
        <v>5473</v>
      </c>
      <c r="S300">
        <v>25</v>
      </c>
      <c r="AF300" t="s">
        <v>5277</v>
      </c>
    </row>
    <row r="301" spans="1:32" x14ac:dyDescent="0.2">
      <c r="A301" t="s">
        <v>3823</v>
      </c>
      <c r="B301" s="24">
        <v>409</v>
      </c>
      <c r="C301" s="37">
        <v>450039</v>
      </c>
      <c r="D301" t="s">
        <v>5282</v>
      </c>
      <c r="E301" t="s">
        <v>3824</v>
      </c>
      <c r="F301" t="s">
        <v>2036</v>
      </c>
      <c r="G301" t="s">
        <v>115</v>
      </c>
      <c r="H301" t="s">
        <v>2729</v>
      </c>
      <c r="I301">
        <v>76104</v>
      </c>
      <c r="J301" t="s">
        <v>31</v>
      </c>
      <c r="K301">
        <v>8179213431</v>
      </c>
      <c r="L301" t="s">
        <v>3825</v>
      </c>
      <c r="M301" t="s">
        <v>2036</v>
      </c>
      <c r="N301" t="s">
        <v>115</v>
      </c>
      <c r="O301" t="s">
        <v>2729</v>
      </c>
      <c r="P301">
        <v>76104</v>
      </c>
      <c r="Q301" t="s">
        <v>5474</v>
      </c>
      <c r="R301">
        <v>98</v>
      </c>
      <c r="S301">
        <v>166</v>
      </c>
      <c r="T301">
        <v>50</v>
      </c>
      <c r="U301">
        <v>40</v>
      </c>
      <c r="W301">
        <v>16</v>
      </c>
      <c r="X301">
        <v>4</v>
      </c>
      <c r="Y301">
        <v>100</v>
      </c>
      <c r="AD301">
        <v>72</v>
      </c>
      <c r="AF301" t="s">
        <v>5277</v>
      </c>
    </row>
    <row r="302" spans="1:32" x14ac:dyDescent="0.2">
      <c r="A302" t="s">
        <v>3826</v>
      </c>
      <c r="B302" s="24">
        <v>409</v>
      </c>
      <c r="C302" s="37">
        <v>450039</v>
      </c>
      <c r="D302" t="s">
        <v>5282</v>
      </c>
      <c r="E302" t="s">
        <v>3827</v>
      </c>
      <c r="F302" t="s">
        <v>3828</v>
      </c>
      <c r="G302" t="s">
        <v>115</v>
      </c>
      <c r="H302" t="s">
        <v>2729</v>
      </c>
      <c r="I302">
        <v>76104</v>
      </c>
      <c r="J302" t="s">
        <v>31</v>
      </c>
      <c r="K302">
        <v>8177021088</v>
      </c>
      <c r="L302" t="s">
        <v>3825</v>
      </c>
      <c r="M302" t="s">
        <v>3828</v>
      </c>
      <c r="N302" t="s">
        <v>115</v>
      </c>
      <c r="O302" t="s">
        <v>2729</v>
      </c>
      <c r="P302">
        <v>76104</v>
      </c>
      <c r="Q302" t="s">
        <v>2746</v>
      </c>
      <c r="Y302">
        <v>36</v>
      </c>
      <c r="AF302" t="s">
        <v>5277</v>
      </c>
    </row>
    <row r="303" spans="1:32" x14ac:dyDescent="0.2">
      <c r="A303" t="s">
        <v>3829</v>
      </c>
      <c r="B303" s="24">
        <v>8619</v>
      </c>
      <c r="C303" s="37">
        <v>673030</v>
      </c>
      <c r="D303" t="s">
        <v>5282</v>
      </c>
      <c r="E303" t="s">
        <v>3830</v>
      </c>
      <c r="F303" t="s">
        <v>3831</v>
      </c>
      <c r="G303" t="s">
        <v>103</v>
      </c>
      <c r="H303" t="s">
        <v>2729</v>
      </c>
      <c r="I303">
        <v>77702</v>
      </c>
      <c r="J303" t="s">
        <v>104</v>
      </c>
      <c r="K303">
        <v>4092368380</v>
      </c>
      <c r="L303" t="s">
        <v>5475</v>
      </c>
      <c r="M303" t="s">
        <v>3831</v>
      </c>
      <c r="N303" t="s">
        <v>103</v>
      </c>
      <c r="O303" t="s">
        <v>2729</v>
      </c>
      <c r="P303">
        <v>77702</v>
      </c>
      <c r="Q303" t="s">
        <v>5476</v>
      </c>
      <c r="AA303">
        <v>27</v>
      </c>
      <c r="AF303" t="s">
        <v>5279</v>
      </c>
    </row>
    <row r="304" spans="1:32" x14ac:dyDescent="0.2">
      <c r="A304" t="s">
        <v>3832</v>
      </c>
      <c r="B304" s="24">
        <v>6814</v>
      </c>
      <c r="C304" s="37">
        <v>450827</v>
      </c>
      <c r="D304" t="s">
        <v>2821</v>
      </c>
      <c r="E304" t="s">
        <v>3833</v>
      </c>
      <c r="F304" t="s">
        <v>3834</v>
      </c>
      <c r="G304" t="s">
        <v>430</v>
      </c>
      <c r="H304" t="s">
        <v>2729</v>
      </c>
      <c r="I304">
        <v>76310</v>
      </c>
      <c r="J304" t="s">
        <v>431</v>
      </c>
      <c r="K304">
        <v>9406925888</v>
      </c>
      <c r="L304" t="s">
        <v>3835</v>
      </c>
      <c r="M304" t="s">
        <v>3834</v>
      </c>
      <c r="N304" t="s">
        <v>430</v>
      </c>
      <c r="O304" t="s">
        <v>2729</v>
      </c>
      <c r="P304">
        <v>76310</v>
      </c>
      <c r="Q304" t="s">
        <v>3434</v>
      </c>
      <c r="S304">
        <v>41</v>
      </c>
      <c r="AF304" t="s">
        <v>5279</v>
      </c>
    </row>
    <row r="305" spans="1:32" x14ac:dyDescent="0.2">
      <c r="A305" t="s">
        <v>3836</v>
      </c>
      <c r="B305" s="24">
        <v>100113</v>
      </c>
      <c r="C305" s="37">
        <v>451306</v>
      </c>
      <c r="D305" t="s">
        <v>3102</v>
      </c>
      <c r="E305" t="s">
        <v>3837</v>
      </c>
      <c r="F305" t="s">
        <v>3838</v>
      </c>
      <c r="G305" t="s">
        <v>1703</v>
      </c>
      <c r="H305" t="s">
        <v>2729</v>
      </c>
      <c r="I305">
        <v>76849</v>
      </c>
      <c r="J305" t="s">
        <v>1704</v>
      </c>
      <c r="K305">
        <v>3254463321</v>
      </c>
      <c r="L305" t="s">
        <v>3312</v>
      </c>
      <c r="M305" t="s">
        <v>3838</v>
      </c>
      <c r="N305" t="s">
        <v>1703</v>
      </c>
      <c r="O305" t="s">
        <v>2729</v>
      </c>
      <c r="P305">
        <v>76849</v>
      </c>
      <c r="Q305" t="s">
        <v>3317</v>
      </c>
      <c r="S305">
        <v>15</v>
      </c>
      <c r="AF305" t="s">
        <v>5279</v>
      </c>
    </row>
    <row r="306" spans="1:32" x14ac:dyDescent="0.2">
      <c r="A306" t="s">
        <v>3839</v>
      </c>
      <c r="B306" s="24">
        <v>100358</v>
      </c>
      <c r="C306" s="37">
        <v>452073</v>
      </c>
      <c r="D306" t="s">
        <v>5309</v>
      </c>
      <c r="E306" t="s">
        <v>3840</v>
      </c>
      <c r="F306" t="s">
        <v>5477</v>
      </c>
      <c r="G306" t="s">
        <v>195</v>
      </c>
      <c r="H306" t="s">
        <v>2729</v>
      </c>
      <c r="I306">
        <v>78205</v>
      </c>
      <c r="J306" t="s">
        <v>196</v>
      </c>
      <c r="K306">
        <v>2102977195</v>
      </c>
      <c r="L306" t="s">
        <v>5478</v>
      </c>
      <c r="M306" t="s">
        <v>5477</v>
      </c>
      <c r="N306" t="s">
        <v>195</v>
      </c>
      <c r="O306" t="s">
        <v>2729</v>
      </c>
      <c r="P306">
        <v>78205</v>
      </c>
      <c r="Q306" t="s">
        <v>3197</v>
      </c>
      <c r="S306">
        <v>44</v>
      </c>
      <c r="AF306" t="s">
        <v>5279</v>
      </c>
    </row>
    <row r="307" spans="1:32" x14ac:dyDescent="0.2">
      <c r="A307" t="s">
        <v>3841</v>
      </c>
      <c r="B307" s="24">
        <v>7204</v>
      </c>
      <c r="C307" s="37">
        <v>452075</v>
      </c>
      <c r="D307" t="s">
        <v>2897</v>
      </c>
      <c r="E307" t="s">
        <v>3842</v>
      </c>
      <c r="F307" t="s">
        <v>3843</v>
      </c>
      <c r="G307" t="s">
        <v>289</v>
      </c>
      <c r="H307" t="s">
        <v>2729</v>
      </c>
      <c r="I307">
        <v>77598</v>
      </c>
      <c r="J307" t="s">
        <v>20</v>
      </c>
      <c r="K307">
        <v>2813167800</v>
      </c>
      <c r="L307" t="s">
        <v>3844</v>
      </c>
      <c r="M307" t="s">
        <v>3843</v>
      </c>
      <c r="N307" t="s">
        <v>289</v>
      </c>
      <c r="O307" t="s">
        <v>2729</v>
      </c>
      <c r="P307">
        <v>77598</v>
      </c>
      <c r="Q307" t="s">
        <v>3845</v>
      </c>
      <c r="R307">
        <v>14</v>
      </c>
      <c r="S307">
        <v>96</v>
      </c>
      <c r="AF307" t="s">
        <v>5279</v>
      </c>
    </row>
    <row r="308" spans="1:32" x14ac:dyDescent="0.2">
      <c r="A308" t="s">
        <v>3846</v>
      </c>
      <c r="B308" s="24">
        <v>100016</v>
      </c>
      <c r="C308" s="37">
        <v>452108</v>
      </c>
      <c r="D308" t="s">
        <v>2766</v>
      </c>
      <c r="E308" t="s">
        <v>3847</v>
      </c>
      <c r="F308" t="s">
        <v>3848</v>
      </c>
      <c r="G308" t="s">
        <v>126</v>
      </c>
      <c r="H308" t="s">
        <v>2729</v>
      </c>
      <c r="I308">
        <v>75231</v>
      </c>
      <c r="J308" t="s">
        <v>126</v>
      </c>
      <c r="K308">
        <v>4692326500</v>
      </c>
      <c r="L308" t="s">
        <v>3849</v>
      </c>
      <c r="M308" t="s">
        <v>3848</v>
      </c>
      <c r="N308" t="s">
        <v>126</v>
      </c>
      <c r="O308" t="s">
        <v>2729</v>
      </c>
      <c r="P308">
        <v>75231</v>
      </c>
      <c r="Q308" t="s">
        <v>3850</v>
      </c>
      <c r="S308">
        <v>40</v>
      </c>
      <c r="AA308">
        <v>14</v>
      </c>
      <c r="AF308" t="s">
        <v>5279</v>
      </c>
    </row>
    <row r="309" spans="1:32" x14ac:dyDescent="0.2">
      <c r="A309" t="s">
        <v>3851</v>
      </c>
      <c r="B309" s="24">
        <v>7271</v>
      </c>
      <c r="C309" s="37">
        <v>452079</v>
      </c>
      <c r="D309" t="s">
        <v>5312</v>
      </c>
      <c r="E309" t="s">
        <v>3852</v>
      </c>
      <c r="F309" t="s">
        <v>3853</v>
      </c>
      <c r="G309" t="s">
        <v>436</v>
      </c>
      <c r="H309" t="s">
        <v>2729</v>
      </c>
      <c r="I309">
        <v>79902</v>
      </c>
      <c r="J309" t="s">
        <v>436</v>
      </c>
      <c r="K309">
        <v>9153519044</v>
      </c>
      <c r="L309" t="s">
        <v>3854</v>
      </c>
      <c r="M309" t="s">
        <v>3853</v>
      </c>
      <c r="N309" t="s">
        <v>436</v>
      </c>
      <c r="O309" t="s">
        <v>2729</v>
      </c>
      <c r="P309">
        <v>79902</v>
      </c>
      <c r="Q309" t="s">
        <v>3879</v>
      </c>
      <c r="R309">
        <v>8</v>
      </c>
      <c r="S309">
        <v>64</v>
      </c>
      <c r="AF309" t="s">
        <v>5279</v>
      </c>
    </row>
    <row r="310" spans="1:32" x14ac:dyDescent="0.2">
      <c r="A310" t="s">
        <v>3855</v>
      </c>
      <c r="B310" s="24">
        <v>676</v>
      </c>
      <c r="C310" s="37">
        <v>452023</v>
      </c>
      <c r="D310" t="s">
        <v>2869</v>
      </c>
      <c r="E310" t="s">
        <v>3856</v>
      </c>
      <c r="F310" t="s">
        <v>1102</v>
      </c>
      <c r="G310" t="s">
        <v>19</v>
      </c>
      <c r="H310" t="s">
        <v>2729</v>
      </c>
      <c r="I310">
        <v>77030</v>
      </c>
      <c r="J310" t="s">
        <v>20</v>
      </c>
      <c r="K310">
        <v>7137900500</v>
      </c>
      <c r="L310" t="s">
        <v>3857</v>
      </c>
      <c r="M310" t="s">
        <v>1102</v>
      </c>
      <c r="N310" t="s">
        <v>19</v>
      </c>
      <c r="O310" t="s">
        <v>2729</v>
      </c>
      <c r="P310">
        <v>77030</v>
      </c>
      <c r="Q310" t="s">
        <v>3858</v>
      </c>
      <c r="R310">
        <v>9</v>
      </c>
      <c r="S310">
        <v>88</v>
      </c>
      <c r="AA310">
        <v>11</v>
      </c>
      <c r="AF310" t="s">
        <v>5279</v>
      </c>
    </row>
    <row r="311" spans="1:32" x14ac:dyDescent="0.2">
      <c r="A311" t="s">
        <v>3859</v>
      </c>
      <c r="B311" s="24">
        <v>706</v>
      </c>
      <c r="C311" s="37">
        <v>452039</v>
      </c>
      <c r="D311" t="s">
        <v>5289</v>
      </c>
      <c r="E311" t="s">
        <v>3860</v>
      </c>
      <c r="F311" t="s">
        <v>3861</v>
      </c>
      <c r="G311" t="s">
        <v>19</v>
      </c>
      <c r="H311" t="s">
        <v>2729</v>
      </c>
      <c r="I311">
        <v>77065</v>
      </c>
      <c r="J311" t="s">
        <v>20</v>
      </c>
      <c r="K311">
        <v>2815171000</v>
      </c>
      <c r="L311" t="s">
        <v>3844</v>
      </c>
      <c r="M311" t="s">
        <v>3861</v>
      </c>
      <c r="N311" t="s">
        <v>19</v>
      </c>
      <c r="O311" t="s">
        <v>2729</v>
      </c>
      <c r="P311">
        <v>77065</v>
      </c>
      <c r="Q311" t="s">
        <v>3850</v>
      </c>
      <c r="R311">
        <v>12</v>
      </c>
      <c r="S311">
        <v>47</v>
      </c>
      <c r="AA311">
        <v>34</v>
      </c>
      <c r="AC311">
        <v>3</v>
      </c>
      <c r="AF311" t="s">
        <v>5279</v>
      </c>
    </row>
    <row r="312" spans="1:32" x14ac:dyDescent="0.2">
      <c r="A312" t="s">
        <v>3863</v>
      </c>
      <c r="B312" s="24">
        <v>7927</v>
      </c>
      <c r="C312" s="37">
        <v>452080</v>
      </c>
      <c r="D312" t="s">
        <v>5312</v>
      </c>
      <c r="E312" t="s">
        <v>3864</v>
      </c>
      <c r="F312" t="s">
        <v>3865</v>
      </c>
      <c r="G312" t="s">
        <v>42</v>
      </c>
      <c r="H312" t="s">
        <v>2729</v>
      </c>
      <c r="I312">
        <v>77479</v>
      </c>
      <c r="J312" t="s">
        <v>43</v>
      </c>
      <c r="K312">
        <v>2812756000</v>
      </c>
      <c r="L312" t="s">
        <v>5479</v>
      </c>
      <c r="M312" t="s">
        <v>3866</v>
      </c>
      <c r="N312" t="s">
        <v>3867</v>
      </c>
      <c r="O312" t="s">
        <v>3868</v>
      </c>
      <c r="P312">
        <v>40201</v>
      </c>
      <c r="Q312" t="s">
        <v>3850</v>
      </c>
      <c r="R312">
        <v>18</v>
      </c>
      <c r="S312">
        <v>69</v>
      </c>
      <c r="AA312">
        <v>11</v>
      </c>
      <c r="AF312" t="s">
        <v>5279</v>
      </c>
    </row>
    <row r="313" spans="1:32" x14ac:dyDescent="0.2">
      <c r="A313" t="s">
        <v>3869</v>
      </c>
      <c r="B313" s="24">
        <v>645</v>
      </c>
      <c r="C313" s="37">
        <v>452016</v>
      </c>
      <c r="D313" t="s">
        <v>5296</v>
      </c>
      <c r="E313" t="s">
        <v>3870</v>
      </c>
      <c r="F313" t="s">
        <v>1094</v>
      </c>
      <c r="G313" t="s">
        <v>195</v>
      </c>
      <c r="H313" t="s">
        <v>2729</v>
      </c>
      <c r="I313">
        <v>78229</v>
      </c>
      <c r="J313" t="s">
        <v>196</v>
      </c>
      <c r="K313">
        <v>2106160616</v>
      </c>
      <c r="L313" t="s">
        <v>3871</v>
      </c>
      <c r="M313" t="s">
        <v>1094</v>
      </c>
      <c r="N313" t="s">
        <v>195</v>
      </c>
      <c r="O313" t="s">
        <v>2729</v>
      </c>
      <c r="P313">
        <v>78229</v>
      </c>
      <c r="Q313" t="s">
        <v>3879</v>
      </c>
      <c r="R313">
        <v>6</v>
      </c>
      <c r="S313">
        <v>53</v>
      </c>
      <c r="AF313" t="s">
        <v>5279</v>
      </c>
    </row>
    <row r="314" spans="1:32" x14ac:dyDescent="0.2">
      <c r="A314" t="s">
        <v>3872</v>
      </c>
      <c r="B314" s="24">
        <v>690</v>
      </c>
      <c r="C314" s="37">
        <v>452028</v>
      </c>
      <c r="D314" t="s">
        <v>5284</v>
      </c>
      <c r="E314" t="s">
        <v>3873</v>
      </c>
      <c r="F314" t="s">
        <v>3874</v>
      </c>
      <c r="G314" t="s">
        <v>30</v>
      </c>
      <c r="H314" t="s">
        <v>2729</v>
      </c>
      <c r="I314">
        <v>76011</v>
      </c>
      <c r="J314" t="s">
        <v>31</v>
      </c>
      <c r="K314">
        <v>8175483400</v>
      </c>
      <c r="L314" t="s">
        <v>3875</v>
      </c>
      <c r="M314" t="s">
        <v>3874</v>
      </c>
      <c r="N314" t="s">
        <v>30</v>
      </c>
      <c r="O314" t="s">
        <v>2729</v>
      </c>
      <c r="P314">
        <v>76011</v>
      </c>
      <c r="Q314" t="s">
        <v>3879</v>
      </c>
      <c r="R314">
        <v>6</v>
      </c>
      <c r="S314">
        <v>62</v>
      </c>
      <c r="AF314" t="s">
        <v>5279</v>
      </c>
    </row>
    <row r="315" spans="1:32" x14ac:dyDescent="0.2">
      <c r="A315" t="s">
        <v>3872</v>
      </c>
      <c r="B315" s="24">
        <v>800</v>
      </c>
      <c r="C315" s="37">
        <v>452028</v>
      </c>
      <c r="D315" t="s">
        <v>2785</v>
      </c>
      <c r="E315" t="s">
        <v>3876</v>
      </c>
      <c r="F315" t="s">
        <v>3877</v>
      </c>
      <c r="G315" t="s">
        <v>115</v>
      </c>
      <c r="H315" t="s">
        <v>2729</v>
      </c>
      <c r="I315">
        <v>76132</v>
      </c>
      <c r="J315" t="s">
        <v>31</v>
      </c>
      <c r="K315">
        <v>8173460094</v>
      </c>
      <c r="L315" t="s">
        <v>3878</v>
      </c>
      <c r="M315" t="s">
        <v>3877</v>
      </c>
      <c r="N315" t="s">
        <v>115</v>
      </c>
      <c r="O315" t="s">
        <v>2729</v>
      </c>
      <c r="P315">
        <v>76132</v>
      </c>
      <c r="Q315" t="s">
        <v>3879</v>
      </c>
      <c r="R315">
        <v>10</v>
      </c>
      <c r="S315">
        <v>82</v>
      </c>
      <c r="AF315" t="s">
        <v>5279</v>
      </c>
    </row>
    <row r="316" spans="1:32" x14ac:dyDescent="0.2">
      <c r="A316" t="s">
        <v>1110</v>
      </c>
      <c r="B316" s="24">
        <v>480</v>
      </c>
      <c r="C316" s="37">
        <v>450128</v>
      </c>
      <c r="D316" t="s">
        <v>3102</v>
      </c>
      <c r="E316" t="s">
        <v>3880</v>
      </c>
      <c r="F316" t="s">
        <v>3881</v>
      </c>
      <c r="G316" t="s">
        <v>1112</v>
      </c>
      <c r="H316" t="s">
        <v>2729</v>
      </c>
      <c r="I316">
        <v>78596</v>
      </c>
      <c r="J316" t="s">
        <v>325</v>
      </c>
      <c r="K316">
        <v>9569688567</v>
      </c>
      <c r="L316" t="s">
        <v>3882</v>
      </c>
      <c r="M316" t="s">
        <v>3082</v>
      </c>
      <c r="N316" t="s">
        <v>1112</v>
      </c>
      <c r="O316" t="s">
        <v>2729</v>
      </c>
      <c r="P316">
        <v>78596</v>
      </c>
      <c r="Q316" t="s">
        <v>4853</v>
      </c>
      <c r="R316">
        <v>22</v>
      </c>
      <c r="S316">
        <v>166</v>
      </c>
      <c r="W316">
        <v>32</v>
      </c>
      <c r="X316">
        <v>7</v>
      </c>
      <c r="AF316" t="s">
        <v>5277</v>
      </c>
    </row>
    <row r="317" spans="1:32" x14ac:dyDescent="0.2">
      <c r="A317" t="s">
        <v>3883</v>
      </c>
      <c r="B317" s="24">
        <v>568</v>
      </c>
      <c r="C317" s="37">
        <v>451394</v>
      </c>
      <c r="D317" t="s">
        <v>2785</v>
      </c>
      <c r="E317" t="s">
        <v>3681</v>
      </c>
      <c r="F317" t="s">
        <v>3884</v>
      </c>
      <c r="G317" t="s">
        <v>1121</v>
      </c>
      <c r="H317" t="s">
        <v>2729</v>
      </c>
      <c r="I317">
        <v>79529</v>
      </c>
      <c r="J317" t="s">
        <v>1122</v>
      </c>
      <c r="K317">
        <v>9406573535</v>
      </c>
      <c r="L317" t="s">
        <v>3885</v>
      </c>
      <c r="M317" t="s">
        <v>3886</v>
      </c>
      <c r="N317" t="s">
        <v>1121</v>
      </c>
      <c r="O317" t="s">
        <v>2729</v>
      </c>
      <c r="P317">
        <v>79529</v>
      </c>
      <c r="Q317" t="s">
        <v>2825</v>
      </c>
      <c r="R317">
        <v>2</v>
      </c>
      <c r="S317">
        <v>23</v>
      </c>
      <c r="AF317" t="s">
        <v>5277</v>
      </c>
    </row>
    <row r="318" spans="1:32" x14ac:dyDescent="0.2">
      <c r="A318" t="s">
        <v>3889</v>
      </c>
      <c r="B318" s="24">
        <v>100458</v>
      </c>
      <c r="D318" t="s">
        <v>2770</v>
      </c>
      <c r="E318" t="s">
        <v>3890</v>
      </c>
      <c r="F318" t="s">
        <v>3891</v>
      </c>
      <c r="G318" t="s">
        <v>59</v>
      </c>
      <c r="H318" t="s">
        <v>2729</v>
      </c>
      <c r="I318">
        <v>78640</v>
      </c>
      <c r="J318" t="s">
        <v>60</v>
      </c>
      <c r="K318">
        <v>7136600557</v>
      </c>
      <c r="L318" t="s">
        <v>3892</v>
      </c>
      <c r="M318" t="s">
        <v>3893</v>
      </c>
      <c r="N318" t="s">
        <v>19</v>
      </c>
      <c r="O318" t="s">
        <v>2729</v>
      </c>
      <c r="P318">
        <v>77081</v>
      </c>
      <c r="Q318" t="s">
        <v>3078</v>
      </c>
      <c r="S318">
        <v>4</v>
      </c>
      <c r="AF318" t="s">
        <v>5279</v>
      </c>
    </row>
    <row r="319" spans="1:32" x14ac:dyDescent="0.2">
      <c r="A319" t="s">
        <v>3894</v>
      </c>
      <c r="B319" s="24">
        <v>424</v>
      </c>
      <c r="C319" s="37">
        <v>450596</v>
      </c>
      <c r="D319" t="s">
        <v>5289</v>
      </c>
      <c r="E319" t="s">
        <v>3895</v>
      </c>
      <c r="F319" t="s">
        <v>3896</v>
      </c>
      <c r="G319" t="s">
        <v>852</v>
      </c>
      <c r="H319" t="s">
        <v>2729</v>
      </c>
      <c r="I319">
        <v>76048</v>
      </c>
      <c r="J319" t="s">
        <v>853</v>
      </c>
      <c r="K319">
        <v>8175732273</v>
      </c>
      <c r="L319" t="s">
        <v>3897</v>
      </c>
      <c r="M319" t="s">
        <v>3896</v>
      </c>
      <c r="N319" t="s">
        <v>852</v>
      </c>
      <c r="O319" t="s">
        <v>2729</v>
      </c>
      <c r="P319">
        <v>76048</v>
      </c>
      <c r="Q319" t="s">
        <v>3373</v>
      </c>
      <c r="R319">
        <v>19</v>
      </c>
      <c r="S319">
        <v>46</v>
      </c>
      <c r="U319">
        <v>5</v>
      </c>
      <c r="X319">
        <v>3</v>
      </c>
      <c r="AF319" t="s">
        <v>5279</v>
      </c>
    </row>
    <row r="320" spans="1:32" x14ac:dyDescent="0.2">
      <c r="A320" t="s">
        <v>3898</v>
      </c>
      <c r="B320" s="24">
        <v>100419</v>
      </c>
      <c r="D320" t="s">
        <v>5312</v>
      </c>
      <c r="E320" t="s">
        <v>3899</v>
      </c>
      <c r="F320" t="s">
        <v>3900</v>
      </c>
      <c r="G320" t="s">
        <v>70</v>
      </c>
      <c r="H320" t="s">
        <v>2729</v>
      </c>
      <c r="I320">
        <v>78732</v>
      </c>
      <c r="J320" t="s">
        <v>71</v>
      </c>
      <c r="K320">
        <v>5123098926</v>
      </c>
      <c r="L320" t="s">
        <v>3108</v>
      </c>
      <c r="M320" t="s">
        <v>5315</v>
      </c>
      <c r="N320" t="s">
        <v>268</v>
      </c>
      <c r="O320" t="s">
        <v>2729</v>
      </c>
      <c r="P320">
        <v>78630</v>
      </c>
      <c r="Q320" t="s">
        <v>5480</v>
      </c>
      <c r="S320">
        <v>4</v>
      </c>
      <c r="AF320" t="s">
        <v>5279</v>
      </c>
    </row>
    <row r="321" spans="1:32" x14ac:dyDescent="0.2">
      <c r="A321" t="s">
        <v>1138</v>
      </c>
      <c r="B321" s="24">
        <v>217</v>
      </c>
      <c r="C321" s="37">
        <v>450698</v>
      </c>
      <c r="D321" t="s">
        <v>5352</v>
      </c>
      <c r="E321" t="s">
        <v>3901</v>
      </c>
      <c r="F321" t="s">
        <v>3902</v>
      </c>
      <c r="G321" t="s">
        <v>1140</v>
      </c>
      <c r="H321" t="s">
        <v>2729</v>
      </c>
      <c r="I321">
        <v>79339</v>
      </c>
      <c r="J321" t="s">
        <v>1141</v>
      </c>
      <c r="K321">
        <v>8063856411</v>
      </c>
      <c r="L321" t="s">
        <v>5481</v>
      </c>
      <c r="M321" t="s">
        <v>3902</v>
      </c>
      <c r="N321" t="s">
        <v>1140</v>
      </c>
      <c r="O321" t="s">
        <v>2729</v>
      </c>
      <c r="P321">
        <v>79339</v>
      </c>
      <c r="Q321" t="s">
        <v>2946</v>
      </c>
      <c r="S321">
        <v>75</v>
      </c>
      <c r="AF321" t="s">
        <v>5277</v>
      </c>
    </row>
    <row r="322" spans="1:32" x14ac:dyDescent="0.2">
      <c r="A322" t="s">
        <v>3903</v>
      </c>
      <c r="B322" s="24">
        <v>207</v>
      </c>
      <c r="C322" s="37">
        <v>450029</v>
      </c>
      <c r="D322" t="s">
        <v>5286</v>
      </c>
      <c r="E322" t="s">
        <v>2748</v>
      </c>
      <c r="F322" t="s">
        <v>3904</v>
      </c>
      <c r="G322" t="s">
        <v>1151</v>
      </c>
      <c r="H322" t="s">
        <v>2729</v>
      </c>
      <c r="I322">
        <v>78041</v>
      </c>
      <c r="J322" t="s">
        <v>1152</v>
      </c>
      <c r="K322">
        <v>9567965000</v>
      </c>
      <c r="L322" t="s">
        <v>3905</v>
      </c>
      <c r="M322" t="s">
        <v>3906</v>
      </c>
      <c r="N322" t="s">
        <v>1151</v>
      </c>
      <c r="O322" t="s">
        <v>2729</v>
      </c>
      <c r="P322">
        <v>78044</v>
      </c>
      <c r="Q322" t="s">
        <v>5482</v>
      </c>
      <c r="R322">
        <v>42</v>
      </c>
      <c r="S322">
        <v>186</v>
      </c>
      <c r="T322">
        <v>17</v>
      </c>
      <c r="U322">
        <v>34</v>
      </c>
      <c r="W322">
        <v>29</v>
      </c>
      <c r="Z322">
        <v>18</v>
      </c>
      <c r="AF322" t="s">
        <v>5279</v>
      </c>
    </row>
    <row r="323" spans="1:32" x14ac:dyDescent="0.2">
      <c r="A323" t="s">
        <v>3907</v>
      </c>
      <c r="B323" s="24">
        <v>100287</v>
      </c>
      <c r="C323" s="37">
        <v>673059</v>
      </c>
      <c r="D323" t="s">
        <v>2821</v>
      </c>
      <c r="E323" t="s">
        <v>3908</v>
      </c>
      <c r="F323" t="s">
        <v>3909</v>
      </c>
      <c r="G323" t="s">
        <v>1151</v>
      </c>
      <c r="H323" t="s">
        <v>2729</v>
      </c>
      <c r="I323">
        <v>78041</v>
      </c>
      <c r="J323" t="s">
        <v>1152</v>
      </c>
      <c r="K323">
        <v>9567648555</v>
      </c>
      <c r="L323" t="s">
        <v>3910</v>
      </c>
      <c r="M323" t="s">
        <v>3909</v>
      </c>
      <c r="N323" t="s">
        <v>1151</v>
      </c>
      <c r="O323" t="s">
        <v>2729</v>
      </c>
      <c r="P323">
        <v>78041</v>
      </c>
      <c r="Q323" t="s">
        <v>5483</v>
      </c>
      <c r="AA323">
        <v>21</v>
      </c>
      <c r="AF323" t="s">
        <v>5279</v>
      </c>
    </row>
    <row r="324" spans="1:32" x14ac:dyDescent="0.2">
      <c r="A324" t="s">
        <v>1159</v>
      </c>
      <c r="B324" s="24">
        <v>8363</v>
      </c>
      <c r="C324" s="37">
        <v>452096</v>
      </c>
      <c r="D324" t="s">
        <v>5325</v>
      </c>
      <c r="E324" t="s">
        <v>3912</v>
      </c>
      <c r="F324" t="s">
        <v>1160</v>
      </c>
      <c r="G324" t="s">
        <v>1151</v>
      </c>
      <c r="H324" t="s">
        <v>2729</v>
      </c>
      <c r="I324">
        <v>78041</v>
      </c>
      <c r="J324" t="s">
        <v>1152</v>
      </c>
      <c r="K324">
        <v>9567535353</v>
      </c>
      <c r="L324" t="s">
        <v>3910</v>
      </c>
      <c r="M324" t="s">
        <v>1160</v>
      </c>
      <c r="N324" t="s">
        <v>1151</v>
      </c>
      <c r="O324" t="s">
        <v>2729</v>
      </c>
      <c r="P324">
        <v>78041</v>
      </c>
      <c r="Q324" t="s">
        <v>3879</v>
      </c>
      <c r="R324">
        <v>6</v>
      </c>
      <c r="S324">
        <v>34</v>
      </c>
      <c r="AF324" t="s">
        <v>5279</v>
      </c>
    </row>
    <row r="325" spans="1:32" x14ac:dyDescent="0.2">
      <c r="A325" t="s">
        <v>3913</v>
      </c>
      <c r="B325" s="24">
        <v>180</v>
      </c>
      <c r="C325" s="37">
        <v>450107</v>
      </c>
      <c r="D325" t="s">
        <v>2766</v>
      </c>
      <c r="E325" t="s">
        <v>3914</v>
      </c>
      <c r="F325" t="s">
        <v>3915</v>
      </c>
      <c r="G325" t="s">
        <v>436</v>
      </c>
      <c r="H325" t="s">
        <v>2729</v>
      </c>
      <c r="I325">
        <v>79936</v>
      </c>
      <c r="J325" t="s">
        <v>436</v>
      </c>
      <c r="K325">
        <v>9155959000</v>
      </c>
      <c r="L325" t="s">
        <v>3916</v>
      </c>
      <c r="M325" t="s">
        <v>3917</v>
      </c>
      <c r="N325" t="s">
        <v>436</v>
      </c>
      <c r="O325" t="s">
        <v>2729</v>
      </c>
      <c r="P325">
        <v>79925</v>
      </c>
      <c r="Q325" t="s">
        <v>3918</v>
      </c>
      <c r="AA325">
        <v>41</v>
      </c>
      <c r="AF325" t="s">
        <v>5279</v>
      </c>
    </row>
    <row r="326" spans="1:32" x14ac:dyDescent="0.2">
      <c r="A326" t="s">
        <v>3919</v>
      </c>
      <c r="B326" s="24">
        <v>180</v>
      </c>
      <c r="C326" s="37">
        <v>450107</v>
      </c>
      <c r="D326" t="s">
        <v>2766</v>
      </c>
      <c r="E326" t="s">
        <v>3920</v>
      </c>
      <c r="F326" t="s">
        <v>3439</v>
      </c>
      <c r="G326" t="s">
        <v>436</v>
      </c>
      <c r="H326" t="s">
        <v>2729</v>
      </c>
      <c r="I326">
        <v>79902</v>
      </c>
      <c r="J326" t="s">
        <v>436</v>
      </c>
      <c r="K326">
        <v>9155211776</v>
      </c>
      <c r="L326" t="s">
        <v>3438</v>
      </c>
      <c r="M326" t="s">
        <v>3439</v>
      </c>
      <c r="N326" t="s">
        <v>436</v>
      </c>
      <c r="O326" t="s">
        <v>2729</v>
      </c>
      <c r="P326">
        <v>79902</v>
      </c>
      <c r="Q326" t="s">
        <v>3921</v>
      </c>
      <c r="R326">
        <v>34</v>
      </c>
      <c r="S326">
        <v>164</v>
      </c>
      <c r="T326">
        <v>35</v>
      </c>
      <c r="U326">
        <v>24</v>
      </c>
      <c r="W326">
        <v>29</v>
      </c>
      <c r="X326">
        <v>10</v>
      </c>
      <c r="AF326" t="s">
        <v>5279</v>
      </c>
    </row>
    <row r="327" spans="1:32" x14ac:dyDescent="0.2">
      <c r="A327" t="s">
        <v>3922</v>
      </c>
      <c r="B327" s="24">
        <v>180</v>
      </c>
      <c r="C327" s="37">
        <v>450107</v>
      </c>
      <c r="D327" t="s">
        <v>2766</v>
      </c>
      <c r="E327" t="s">
        <v>3923</v>
      </c>
      <c r="F327" t="s">
        <v>3924</v>
      </c>
      <c r="G327" t="s">
        <v>436</v>
      </c>
      <c r="H327" t="s">
        <v>2729</v>
      </c>
      <c r="I327">
        <v>79902</v>
      </c>
      <c r="J327" t="s">
        <v>436</v>
      </c>
      <c r="K327">
        <v>9155772600</v>
      </c>
      <c r="L327" t="s">
        <v>3925</v>
      </c>
      <c r="M327" t="s">
        <v>3439</v>
      </c>
      <c r="N327" t="s">
        <v>436</v>
      </c>
      <c r="O327" t="s">
        <v>2729</v>
      </c>
      <c r="P327">
        <v>79902</v>
      </c>
      <c r="Q327" t="s">
        <v>3926</v>
      </c>
      <c r="AA327">
        <v>31</v>
      </c>
      <c r="AF327" t="s">
        <v>5279</v>
      </c>
    </row>
    <row r="328" spans="1:32" x14ac:dyDescent="0.2">
      <c r="A328" t="s">
        <v>1167</v>
      </c>
      <c r="B328" s="24">
        <v>527</v>
      </c>
      <c r="C328" s="37">
        <v>451376</v>
      </c>
      <c r="D328" t="s">
        <v>5289</v>
      </c>
      <c r="E328" t="s">
        <v>3927</v>
      </c>
      <c r="F328" t="s">
        <v>3928</v>
      </c>
      <c r="G328" t="s">
        <v>1169</v>
      </c>
      <c r="H328" t="s">
        <v>2729</v>
      </c>
      <c r="I328">
        <v>77964</v>
      </c>
      <c r="J328" t="s">
        <v>1170</v>
      </c>
      <c r="K328">
        <v>3617983671</v>
      </c>
      <c r="L328" t="s">
        <v>3929</v>
      </c>
      <c r="M328" t="s">
        <v>3928</v>
      </c>
      <c r="N328" t="s">
        <v>1169</v>
      </c>
      <c r="O328" t="s">
        <v>2729</v>
      </c>
      <c r="P328">
        <v>77964</v>
      </c>
      <c r="Q328" t="s">
        <v>3013</v>
      </c>
      <c r="R328">
        <v>2</v>
      </c>
      <c r="S328">
        <v>23</v>
      </c>
      <c r="AF328" t="s">
        <v>5277</v>
      </c>
    </row>
    <row r="329" spans="1:32" x14ac:dyDescent="0.2">
      <c r="A329" t="s">
        <v>3930</v>
      </c>
      <c r="B329" s="24">
        <v>100555</v>
      </c>
      <c r="D329" t="s">
        <v>5289</v>
      </c>
      <c r="E329" t="s">
        <v>3931</v>
      </c>
      <c r="F329" t="s">
        <v>3932</v>
      </c>
      <c r="G329" t="s">
        <v>1520</v>
      </c>
      <c r="H329" t="s">
        <v>2729</v>
      </c>
      <c r="I329">
        <v>77375</v>
      </c>
      <c r="J329" t="s">
        <v>20</v>
      </c>
      <c r="K329">
        <v>3467660880</v>
      </c>
      <c r="L329" t="s">
        <v>3933</v>
      </c>
      <c r="M329" t="s">
        <v>3932</v>
      </c>
      <c r="N329" t="s">
        <v>1520</v>
      </c>
      <c r="O329" t="s">
        <v>2729</v>
      </c>
      <c r="P329">
        <v>77375</v>
      </c>
      <c r="Q329" t="s">
        <v>5329</v>
      </c>
      <c r="S329">
        <v>8</v>
      </c>
      <c r="AF329" t="s">
        <v>5279</v>
      </c>
    </row>
    <row r="330" spans="1:32" x14ac:dyDescent="0.2">
      <c r="A330" t="s">
        <v>3934</v>
      </c>
      <c r="B330" s="24">
        <v>100324</v>
      </c>
      <c r="C330" s="37">
        <v>670112</v>
      </c>
      <c r="D330" t="s">
        <v>2785</v>
      </c>
      <c r="E330" t="s">
        <v>3935</v>
      </c>
      <c r="F330" t="s">
        <v>3936</v>
      </c>
      <c r="G330" t="s">
        <v>195</v>
      </c>
      <c r="H330" t="s">
        <v>2729</v>
      </c>
      <c r="I330">
        <v>78249</v>
      </c>
      <c r="J330" t="s">
        <v>196</v>
      </c>
      <c r="K330">
        <v>2108778000</v>
      </c>
      <c r="L330" t="s">
        <v>3937</v>
      </c>
      <c r="M330" t="s">
        <v>3936</v>
      </c>
      <c r="N330" t="s">
        <v>195</v>
      </c>
      <c r="O330" t="s">
        <v>2729</v>
      </c>
      <c r="P330">
        <v>78249</v>
      </c>
      <c r="Q330" t="s">
        <v>5484</v>
      </c>
      <c r="S330">
        <v>21</v>
      </c>
      <c r="AC330">
        <v>4</v>
      </c>
      <c r="AF330" t="s">
        <v>5279</v>
      </c>
    </row>
    <row r="331" spans="1:32" x14ac:dyDescent="0.2">
      <c r="A331" t="s">
        <v>3938</v>
      </c>
      <c r="B331" s="24">
        <v>8742</v>
      </c>
      <c r="C331" s="37">
        <v>670265</v>
      </c>
      <c r="D331" t="s">
        <v>2821</v>
      </c>
      <c r="E331" t="s">
        <v>3939</v>
      </c>
      <c r="F331" t="s">
        <v>3940</v>
      </c>
      <c r="G331" t="s">
        <v>1797</v>
      </c>
      <c r="H331" t="s">
        <v>2729</v>
      </c>
      <c r="I331">
        <v>75006</v>
      </c>
      <c r="J331" t="s">
        <v>126</v>
      </c>
      <c r="K331">
        <v>9728100700</v>
      </c>
      <c r="L331" t="s">
        <v>5485</v>
      </c>
      <c r="M331" t="s">
        <v>3940</v>
      </c>
      <c r="N331" t="s">
        <v>1797</v>
      </c>
      <c r="O331" t="s">
        <v>2729</v>
      </c>
      <c r="P331">
        <v>75006</v>
      </c>
      <c r="Q331" t="s">
        <v>5486</v>
      </c>
      <c r="R331">
        <v>4</v>
      </c>
      <c r="S331">
        <v>18</v>
      </c>
      <c r="AF331" t="s">
        <v>5279</v>
      </c>
    </row>
    <row r="332" spans="1:32" x14ac:dyDescent="0.2">
      <c r="A332" t="s">
        <v>3941</v>
      </c>
      <c r="B332" s="24">
        <v>100224</v>
      </c>
      <c r="C332" s="37">
        <v>670322</v>
      </c>
      <c r="D332" t="s">
        <v>5284</v>
      </c>
      <c r="E332" t="s">
        <v>3942</v>
      </c>
      <c r="F332" t="s">
        <v>3943</v>
      </c>
      <c r="G332" t="s">
        <v>166</v>
      </c>
      <c r="H332" t="s">
        <v>2729</v>
      </c>
      <c r="I332">
        <v>75075</v>
      </c>
      <c r="J332" t="s">
        <v>132</v>
      </c>
      <c r="K332">
        <v>9722651050</v>
      </c>
      <c r="L332" t="s">
        <v>5485</v>
      </c>
      <c r="M332" t="s">
        <v>3943</v>
      </c>
      <c r="N332" t="s">
        <v>166</v>
      </c>
      <c r="O332" t="s">
        <v>2729</v>
      </c>
      <c r="P332">
        <v>75075</v>
      </c>
      <c r="Q332" t="s">
        <v>5329</v>
      </c>
      <c r="S332">
        <v>7</v>
      </c>
      <c r="AF332" t="s">
        <v>5279</v>
      </c>
    </row>
    <row r="333" spans="1:32" x14ac:dyDescent="0.2">
      <c r="A333" t="s">
        <v>3944</v>
      </c>
      <c r="B333" s="24">
        <v>100300</v>
      </c>
      <c r="C333" s="37">
        <v>451375</v>
      </c>
      <c r="D333" t="s">
        <v>5286</v>
      </c>
      <c r="E333" t="s">
        <v>3945</v>
      </c>
      <c r="F333" t="s">
        <v>3946</v>
      </c>
      <c r="G333" t="s">
        <v>1178</v>
      </c>
      <c r="H333" t="s">
        <v>2729</v>
      </c>
      <c r="I333">
        <v>77575</v>
      </c>
      <c r="J333" t="s">
        <v>1178</v>
      </c>
      <c r="K333">
        <v>9363367316</v>
      </c>
      <c r="L333" t="s">
        <v>3947</v>
      </c>
      <c r="M333" t="s">
        <v>3946</v>
      </c>
      <c r="N333" t="s">
        <v>1178</v>
      </c>
      <c r="O333" t="s">
        <v>2729</v>
      </c>
      <c r="P333">
        <v>77575</v>
      </c>
      <c r="Q333" t="s">
        <v>2825</v>
      </c>
      <c r="S333">
        <v>25</v>
      </c>
      <c r="AF333" t="s">
        <v>5277</v>
      </c>
    </row>
    <row r="334" spans="1:32" x14ac:dyDescent="0.2">
      <c r="A334" t="s">
        <v>3949</v>
      </c>
      <c r="B334" s="24">
        <v>100502</v>
      </c>
      <c r="C334" s="37">
        <v>452044</v>
      </c>
      <c r="D334" t="s">
        <v>3007</v>
      </c>
      <c r="E334" t="s">
        <v>3608</v>
      </c>
      <c r="F334" t="s">
        <v>3950</v>
      </c>
      <c r="G334" t="s">
        <v>166</v>
      </c>
      <c r="H334" t="s">
        <v>2729</v>
      </c>
      <c r="I334">
        <v>75024</v>
      </c>
      <c r="J334" t="s">
        <v>132</v>
      </c>
      <c r="K334">
        <v>2144738822</v>
      </c>
      <c r="L334" t="s">
        <v>3948</v>
      </c>
      <c r="M334" t="s">
        <v>3950</v>
      </c>
      <c r="N334" t="s">
        <v>166</v>
      </c>
      <c r="O334" t="s">
        <v>2729</v>
      </c>
      <c r="P334">
        <v>75024</v>
      </c>
      <c r="Q334" t="s">
        <v>3888</v>
      </c>
      <c r="S334">
        <v>66</v>
      </c>
      <c r="AF334" t="s">
        <v>5279</v>
      </c>
    </row>
    <row r="335" spans="1:32" x14ac:dyDescent="0.2">
      <c r="A335" t="s">
        <v>3951</v>
      </c>
      <c r="B335" s="24">
        <v>147</v>
      </c>
      <c r="C335" s="37">
        <v>451324</v>
      </c>
      <c r="D335" t="s">
        <v>2814</v>
      </c>
      <c r="E335" t="s">
        <v>2748</v>
      </c>
      <c r="F335" t="s">
        <v>3952</v>
      </c>
      <c r="G335" t="s">
        <v>2020</v>
      </c>
      <c r="H335" t="s">
        <v>2729</v>
      </c>
      <c r="I335">
        <v>76950</v>
      </c>
      <c r="J335" t="s">
        <v>2021</v>
      </c>
      <c r="K335">
        <v>3253872521</v>
      </c>
      <c r="L335" t="s">
        <v>3953</v>
      </c>
      <c r="M335" t="s">
        <v>3954</v>
      </c>
      <c r="N335" t="s">
        <v>2020</v>
      </c>
      <c r="O335" t="s">
        <v>2729</v>
      </c>
      <c r="P335">
        <v>76950</v>
      </c>
      <c r="Q335" t="s">
        <v>2825</v>
      </c>
      <c r="S335">
        <v>12</v>
      </c>
      <c r="AF335" t="s">
        <v>5277</v>
      </c>
    </row>
    <row r="336" spans="1:32" x14ac:dyDescent="0.2">
      <c r="A336" t="s">
        <v>1181</v>
      </c>
      <c r="B336" s="24">
        <v>52</v>
      </c>
      <c r="C336" s="37">
        <v>451303</v>
      </c>
      <c r="D336" t="s">
        <v>2967</v>
      </c>
      <c r="E336" t="s">
        <v>3955</v>
      </c>
      <c r="F336" t="s">
        <v>3956</v>
      </c>
      <c r="G336" t="s">
        <v>1183</v>
      </c>
      <c r="H336" t="s">
        <v>2729</v>
      </c>
      <c r="I336">
        <v>76642</v>
      </c>
      <c r="J336" t="s">
        <v>1184</v>
      </c>
      <c r="K336">
        <v>2547293281</v>
      </c>
      <c r="L336" t="s">
        <v>3957</v>
      </c>
      <c r="M336" t="s">
        <v>3956</v>
      </c>
      <c r="N336" t="s">
        <v>1183</v>
      </c>
      <c r="O336" t="s">
        <v>2729</v>
      </c>
      <c r="P336">
        <v>76642</v>
      </c>
      <c r="Q336" t="s">
        <v>2825</v>
      </c>
      <c r="S336">
        <v>20</v>
      </c>
      <c r="AF336" t="s">
        <v>5277</v>
      </c>
    </row>
    <row r="337" spans="1:32" x14ac:dyDescent="0.2">
      <c r="A337" t="s">
        <v>5487</v>
      </c>
      <c r="B337" s="24">
        <v>8065</v>
      </c>
      <c r="C337" s="37">
        <v>452091</v>
      </c>
      <c r="D337" t="s">
        <v>5325</v>
      </c>
      <c r="E337" t="s">
        <v>5488</v>
      </c>
      <c r="F337" t="s">
        <v>5489</v>
      </c>
      <c r="G337" t="s">
        <v>355</v>
      </c>
      <c r="H337" t="s">
        <v>2729</v>
      </c>
      <c r="I337">
        <v>75601</v>
      </c>
      <c r="J337" t="s">
        <v>356</v>
      </c>
      <c r="K337">
        <v>9036064080</v>
      </c>
      <c r="L337" t="s">
        <v>4837</v>
      </c>
      <c r="M337" t="s">
        <v>5489</v>
      </c>
      <c r="N337" t="s">
        <v>355</v>
      </c>
      <c r="O337" t="s">
        <v>2729</v>
      </c>
      <c r="P337">
        <v>75601</v>
      </c>
      <c r="Q337" t="s">
        <v>5490</v>
      </c>
      <c r="S337">
        <v>32</v>
      </c>
      <c r="AF337" t="s">
        <v>5277</v>
      </c>
    </row>
    <row r="338" spans="1:32" x14ac:dyDescent="0.2">
      <c r="A338" t="s">
        <v>3958</v>
      </c>
      <c r="B338" s="24">
        <v>525</v>
      </c>
      <c r="C338" s="37">
        <v>450702</v>
      </c>
      <c r="D338" t="s">
        <v>5282</v>
      </c>
      <c r="E338" t="s">
        <v>3959</v>
      </c>
      <c r="F338" t="s">
        <v>3960</v>
      </c>
      <c r="G338" t="s">
        <v>355</v>
      </c>
      <c r="H338" t="s">
        <v>2729</v>
      </c>
      <c r="I338">
        <v>75605</v>
      </c>
      <c r="J338" t="s">
        <v>356</v>
      </c>
      <c r="K338">
        <v>9037581818</v>
      </c>
      <c r="L338" t="s">
        <v>3961</v>
      </c>
      <c r="M338" t="s">
        <v>3962</v>
      </c>
      <c r="N338" t="s">
        <v>355</v>
      </c>
      <c r="O338" t="s">
        <v>2729</v>
      </c>
      <c r="P338">
        <v>75607</v>
      </c>
      <c r="Q338" t="s">
        <v>3619</v>
      </c>
      <c r="R338">
        <v>24</v>
      </c>
      <c r="S338">
        <v>151</v>
      </c>
      <c r="T338">
        <v>21</v>
      </c>
      <c r="U338">
        <v>17</v>
      </c>
      <c r="AA338">
        <v>11</v>
      </c>
      <c r="AF338" t="s">
        <v>5279</v>
      </c>
    </row>
    <row r="339" spans="1:32" x14ac:dyDescent="0.2">
      <c r="A339" t="s">
        <v>3964</v>
      </c>
      <c r="B339" s="24">
        <v>100593</v>
      </c>
      <c r="C339" s="37">
        <v>673073</v>
      </c>
      <c r="D339" t="s">
        <v>2967</v>
      </c>
      <c r="E339" t="s">
        <v>3965</v>
      </c>
      <c r="F339" t="s">
        <v>756</v>
      </c>
      <c r="G339" t="s">
        <v>355</v>
      </c>
      <c r="H339" t="s">
        <v>2729</v>
      </c>
      <c r="I339">
        <v>75605</v>
      </c>
      <c r="J339" t="s">
        <v>356</v>
      </c>
      <c r="K339">
        <v>4302404600</v>
      </c>
      <c r="L339" t="s">
        <v>5491</v>
      </c>
      <c r="M339" t="s">
        <v>756</v>
      </c>
      <c r="N339" t="s">
        <v>355</v>
      </c>
      <c r="O339" t="s">
        <v>2729</v>
      </c>
      <c r="P339">
        <v>75605</v>
      </c>
      <c r="Q339" t="s">
        <v>3597</v>
      </c>
      <c r="AA339">
        <v>36</v>
      </c>
      <c r="AF339" t="s">
        <v>5279</v>
      </c>
    </row>
    <row r="340" spans="1:32" x14ac:dyDescent="0.2">
      <c r="A340" t="s">
        <v>3966</v>
      </c>
      <c r="B340" s="24">
        <v>100158</v>
      </c>
      <c r="C340" s="37">
        <v>450876</v>
      </c>
      <c r="D340" t="s">
        <v>5309</v>
      </c>
      <c r="E340" t="s">
        <v>3967</v>
      </c>
      <c r="F340" t="s">
        <v>3968</v>
      </c>
      <c r="G340" t="s">
        <v>574</v>
      </c>
      <c r="H340" t="s">
        <v>2729</v>
      </c>
      <c r="I340">
        <v>79416</v>
      </c>
      <c r="J340" t="s">
        <v>574</v>
      </c>
      <c r="K340">
        <v>8066877777</v>
      </c>
      <c r="L340" t="s">
        <v>5492</v>
      </c>
      <c r="M340" t="s">
        <v>3968</v>
      </c>
      <c r="N340" t="s">
        <v>574</v>
      </c>
      <c r="O340" t="s">
        <v>2729</v>
      </c>
      <c r="P340">
        <v>79416</v>
      </c>
      <c r="Q340" t="s">
        <v>2735</v>
      </c>
      <c r="R340">
        <v>15</v>
      </c>
      <c r="S340">
        <v>58</v>
      </c>
      <c r="AF340" t="s">
        <v>5279</v>
      </c>
    </row>
    <row r="341" spans="1:32" x14ac:dyDescent="0.2">
      <c r="A341" t="s">
        <v>3969</v>
      </c>
      <c r="B341" s="24">
        <v>100499</v>
      </c>
      <c r="C341" s="37">
        <v>670134</v>
      </c>
      <c r="D341" t="s">
        <v>5289</v>
      </c>
      <c r="E341" t="s">
        <v>3970</v>
      </c>
      <c r="F341" t="s">
        <v>3971</v>
      </c>
      <c r="G341" t="s">
        <v>3972</v>
      </c>
      <c r="H341" t="s">
        <v>2729</v>
      </c>
      <c r="I341">
        <v>77657</v>
      </c>
      <c r="J341" t="s">
        <v>3973</v>
      </c>
      <c r="K341">
        <v>4092270520</v>
      </c>
      <c r="L341" t="s">
        <v>5300</v>
      </c>
      <c r="M341" t="s">
        <v>3971</v>
      </c>
      <c r="N341" t="s">
        <v>3972</v>
      </c>
      <c r="O341" t="s">
        <v>2729</v>
      </c>
      <c r="P341">
        <v>77657</v>
      </c>
      <c r="Q341" t="s">
        <v>4500</v>
      </c>
      <c r="S341">
        <v>4</v>
      </c>
      <c r="AF341" t="s">
        <v>5279</v>
      </c>
    </row>
    <row r="342" spans="1:32" x14ac:dyDescent="0.2">
      <c r="A342" t="s">
        <v>3974</v>
      </c>
      <c r="B342" s="24">
        <v>192</v>
      </c>
      <c r="C342" s="37">
        <v>451351</v>
      </c>
      <c r="D342" t="s">
        <v>2897</v>
      </c>
      <c r="E342" t="s">
        <v>3975</v>
      </c>
      <c r="F342" t="s">
        <v>1210</v>
      </c>
      <c r="G342" t="s">
        <v>1211</v>
      </c>
      <c r="H342" t="s">
        <v>2729</v>
      </c>
      <c r="I342">
        <v>79373</v>
      </c>
      <c r="J342" t="s">
        <v>1212</v>
      </c>
      <c r="K342">
        <v>8069984533</v>
      </c>
      <c r="L342" t="s">
        <v>3976</v>
      </c>
      <c r="M342" t="s">
        <v>3977</v>
      </c>
      <c r="N342" t="s">
        <v>1211</v>
      </c>
      <c r="O342" t="s">
        <v>2729</v>
      </c>
      <c r="P342">
        <v>79373</v>
      </c>
      <c r="Q342" t="s">
        <v>2825</v>
      </c>
      <c r="S342">
        <v>24</v>
      </c>
      <c r="AF342" t="s">
        <v>5277</v>
      </c>
    </row>
    <row r="343" spans="1:32" x14ac:dyDescent="0.2">
      <c r="A343" t="s">
        <v>1221</v>
      </c>
      <c r="B343" s="24">
        <v>100145</v>
      </c>
      <c r="C343" s="37">
        <v>451333</v>
      </c>
      <c r="D343" t="s">
        <v>5296</v>
      </c>
      <c r="E343" t="s">
        <v>3978</v>
      </c>
      <c r="F343" t="s">
        <v>1222</v>
      </c>
      <c r="G343" t="s">
        <v>1223</v>
      </c>
      <c r="H343" t="s">
        <v>2729</v>
      </c>
      <c r="I343">
        <v>79782</v>
      </c>
      <c r="J343" t="s">
        <v>1224</v>
      </c>
      <c r="K343">
        <v>4326073204</v>
      </c>
      <c r="L343" t="s">
        <v>3979</v>
      </c>
      <c r="M343" t="s">
        <v>3980</v>
      </c>
      <c r="N343" t="s">
        <v>1223</v>
      </c>
      <c r="O343" t="s">
        <v>2729</v>
      </c>
      <c r="P343">
        <v>79782</v>
      </c>
      <c r="Q343" t="s">
        <v>3013</v>
      </c>
      <c r="S343">
        <v>18</v>
      </c>
      <c r="AF343" t="s">
        <v>5277</v>
      </c>
    </row>
    <row r="344" spans="1:32" x14ac:dyDescent="0.2">
      <c r="A344" t="s">
        <v>3981</v>
      </c>
      <c r="B344" s="24">
        <v>100019</v>
      </c>
      <c r="C344" s="37">
        <v>450465</v>
      </c>
      <c r="D344" t="s">
        <v>2897</v>
      </c>
      <c r="E344" t="s">
        <v>3436</v>
      </c>
      <c r="F344" t="s">
        <v>3982</v>
      </c>
      <c r="G344" t="s">
        <v>1229</v>
      </c>
      <c r="H344" t="s">
        <v>2729</v>
      </c>
      <c r="I344">
        <v>77414</v>
      </c>
      <c r="J344" t="s">
        <v>1230</v>
      </c>
      <c r="K344">
        <v>9792456383</v>
      </c>
      <c r="L344" t="s">
        <v>3983</v>
      </c>
      <c r="M344" t="s">
        <v>3982</v>
      </c>
      <c r="N344" t="s">
        <v>1229</v>
      </c>
      <c r="O344" t="s">
        <v>2729</v>
      </c>
      <c r="P344">
        <v>77414</v>
      </c>
      <c r="Q344" t="s">
        <v>2749</v>
      </c>
      <c r="R344">
        <v>6</v>
      </c>
      <c r="S344">
        <v>30</v>
      </c>
      <c r="U344">
        <v>6</v>
      </c>
      <c r="X344">
        <v>4</v>
      </c>
      <c r="Y344">
        <v>12</v>
      </c>
      <c r="AF344" t="s">
        <v>5277</v>
      </c>
    </row>
    <row r="345" spans="1:32" x14ac:dyDescent="0.2">
      <c r="A345" t="s">
        <v>3984</v>
      </c>
      <c r="B345" s="24">
        <v>100088</v>
      </c>
      <c r="C345" s="37">
        <v>670010</v>
      </c>
      <c r="D345" t="s">
        <v>2821</v>
      </c>
      <c r="E345" t="s">
        <v>3985</v>
      </c>
      <c r="F345" t="s">
        <v>3986</v>
      </c>
      <c r="G345" t="s">
        <v>425</v>
      </c>
      <c r="H345" t="s">
        <v>2729</v>
      </c>
      <c r="I345">
        <v>76208</v>
      </c>
      <c r="J345" t="s">
        <v>425</v>
      </c>
      <c r="K345">
        <v>9402393000</v>
      </c>
      <c r="L345" t="s">
        <v>3987</v>
      </c>
      <c r="M345" t="s">
        <v>3986</v>
      </c>
      <c r="N345" t="s">
        <v>425</v>
      </c>
      <c r="O345" t="s">
        <v>2729</v>
      </c>
      <c r="P345">
        <v>76208</v>
      </c>
      <c r="Q345" t="s">
        <v>3988</v>
      </c>
      <c r="S345">
        <v>4</v>
      </c>
      <c r="Y345">
        <v>55</v>
      </c>
      <c r="AF345" t="s">
        <v>5279</v>
      </c>
    </row>
    <row r="346" spans="1:32" x14ac:dyDescent="0.2">
      <c r="A346" t="s">
        <v>1237</v>
      </c>
      <c r="B346" s="24">
        <v>240</v>
      </c>
      <c r="C346" s="37">
        <v>451309</v>
      </c>
      <c r="D346" t="s">
        <v>3044</v>
      </c>
      <c r="E346" t="s">
        <v>3989</v>
      </c>
      <c r="F346" t="s">
        <v>3990</v>
      </c>
      <c r="G346" t="s">
        <v>1239</v>
      </c>
      <c r="H346" t="s">
        <v>2729</v>
      </c>
      <c r="I346">
        <v>79752</v>
      </c>
      <c r="J346" t="s">
        <v>1240</v>
      </c>
      <c r="K346">
        <v>4326528626</v>
      </c>
      <c r="L346" t="s">
        <v>3991</v>
      </c>
      <c r="M346" t="s">
        <v>3992</v>
      </c>
      <c r="N346" t="s">
        <v>1239</v>
      </c>
      <c r="O346" t="s">
        <v>2729</v>
      </c>
      <c r="P346">
        <v>79752</v>
      </c>
      <c r="Q346" t="s">
        <v>2825</v>
      </c>
      <c r="S346">
        <v>14</v>
      </c>
      <c r="AF346" t="s">
        <v>5277</v>
      </c>
    </row>
    <row r="347" spans="1:32" x14ac:dyDescent="0.2">
      <c r="A347" t="s">
        <v>3993</v>
      </c>
      <c r="B347" s="24">
        <v>100011</v>
      </c>
      <c r="C347" s="37">
        <v>450489</v>
      </c>
      <c r="D347" t="s">
        <v>3044</v>
      </c>
      <c r="E347" t="s">
        <v>3994</v>
      </c>
      <c r="F347" t="s">
        <v>3995</v>
      </c>
      <c r="G347" t="s">
        <v>635</v>
      </c>
      <c r="H347" t="s">
        <v>2729</v>
      </c>
      <c r="I347">
        <v>79331</v>
      </c>
      <c r="J347" t="s">
        <v>636</v>
      </c>
      <c r="K347">
        <v>8068722183</v>
      </c>
      <c r="L347" t="s">
        <v>3996</v>
      </c>
      <c r="M347" t="s">
        <v>3995</v>
      </c>
      <c r="N347" t="s">
        <v>635</v>
      </c>
      <c r="O347" t="s">
        <v>2729</v>
      </c>
      <c r="P347">
        <v>79331</v>
      </c>
      <c r="Q347" t="s">
        <v>2939</v>
      </c>
      <c r="S347">
        <v>21</v>
      </c>
      <c r="AF347" t="s">
        <v>5277</v>
      </c>
    </row>
    <row r="348" spans="1:32" x14ac:dyDescent="0.2">
      <c r="A348" t="s">
        <v>3997</v>
      </c>
      <c r="B348" s="24">
        <v>181</v>
      </c>
      <c r="C348" s="37">
        <v>450132</v>
      </c>
      <c r="D348" t="s">
        <v>2726</v>
      </c>
      <c r="E348" t="s">
        <v>2748</v>
      </c>
      <c r="F348" t="s">
        <v>685</v>
      </c>
      <c r="G348" t="s">
        <v>522</v>
      </c>
      <c r="H348" t="s">
        <v>2729</v>
      </c>
      <c r="I348">
        <v>79761</v>
      </c>
      <c r="J348" t="s">
        <v>523</v>
      </c>
      <c r="K348">
        <v>4326402413</v>
      </c>
      <c r="L348" t="s">
        <v>3998</v>
      </c>
      <c r="M348" t="s">
        <v>3999</v>
      </c>
      <c r="N348" t="s">
        <v>522</v>
      </c>
      <c r="O348" t="s">
        <v>2729</v>
      </c>
      <c r="P348">
        <v>79760</v>
      </c>
      <c r="Q348" t="s">
        <v>4527</v>
      </c>
      <c r="R348">
        <v>40</v>
      </c>
      <c r="S348">
        <v>277</v>
      </c>
      <c r="T348">
        <v>30</v>
      </c>
      <c r="U348">
        <v>30</v>
      </c>
      <c r="W348">
        <v>25</v>
      </c>
      <c r="AF348" t="s">
        <v>5277</v>
      </c>
    </row>
    <row r="349" spans="1:32" x14ac:dyDescent="0.2">
      <c r="A349" t="s">
        <v>4000</v>
      </c>
      <c r="B349" s="24">
        <v>100288</v>
      </c>
      <c r="C349" s="37">
        <v>670103</v>
      </c>
      <c r="D349" t="s">
        <v>2967</v>
      </c>
      <c r="E349" t="s">
        <v>4001</v>
      </c>
      <c r="F349" t="s">
        <v>1529</v>
      </c>
      <c r="G349" t="s">
        <v>115</v>
      </c>
      <c r="H349" t="s">
        <v>2729</v>
      </c>
      <c r="I349">
        <v>76177</v>
      </c>
      <c r="J349" t="s">
        <v>31</v>
      </c>
      <c r="K349">
        <v>8176391100</v>
      </c>
      <c r="L349" t="s">
        <v>4002</v>
      </c>
      <c r="M349" t="s">
        <v>1529</v>
      </c>
      <c r="N349" t="s">
        <v>115</v>
      </c>
      <c r="O349" t="s">
        <v>2729</v>
      </c>
      <c r="P349">
        <v>76177</v>
      </c>
      <c r="Q349" t="s">
        <v>5493</v>
      </c>
      <c r="R349">
        <v>26</v>
      </c>
      <c r="S349">
        <v>56</v>
      </c>
      <c r="T349">
        <v>8</v>
      </c>
      <c r="U349">
        <v>17</v>
      </c>
      <c r="X349">
        <v>10</v>
      </c>
      <c r="AF349" t="s">
        <v>5279</v>
      </c>
    </row>
    <row r="350" spans="1:32" x14ac:dyDescent="0.2">
      <c r="A350" t="s">
        <v>5494</v>
      </c>
      <c r="B350" s="24">
        <v>336</v>
      </c>
      <c r="C350" s="37">
        <v>450634</v>
      </c>
      <c r="D350" t="s">
        <v>3044</v>
      </c>
      <c r="E350" t="s">
        <v>5495</v>
      </c>
      <c r="F350" t="s">
        <v>5496</v>
      </c>
      <c r="G350" t="s">
        <v>4952</v>
      </c>
      <c r="H350" t="s">
        <v>2729</v>
      </c>
      <c r="I350">
        <v>76226</v>
      </c>
      <c r="J350" t="s">
        <v>425</v>
      </c>
      <c r="K350">
        <v>9402932885</v>
      </c>
      <c r="L350" t="s">
        <v>4011</v>
      </c>
      <c r="M350" t="s">
        <v>5496</v>
      </c>
      <c r="N350" t="s">
        <v>4952</v>
      </c>
      <c r="O350" t="s">
        <v>2729</v>
      </c>
      <c r="P350">
        <v>76226</v>
      </c>
      <c r="Q350" t="s">
        <v>5497</v>
      </c>
      <c r="S350">
        <v>10</v>
      </c>
      <c r="AD350">
        <v>2</v>
      </c>
      <c r="AF350" t="s">
        <v>5279</v>
      </c>
    </row>
    <row r="351" spans="1:32" x14ac:dyDescent="0.2">
      <c r="A351" t="s">
        <v>4003</v>
      </c>
      <c r="B351" s="24">
        <v>502</v>
      </c>
      <c r="C351" s="37">
        <v>450675</v>
      </c>
      <c r="D351" t="s">
        <v>3044</v>
      </c>
      <c r="E351" t="s">
        <v>4004</v>
      </c>
      <c r="F351" t="s">
        <v>450</v>
      </c>
      <c r="G351" t="s">
        <v>30</v>
      </c>
      <c r="H351" t="s">
        <v>2729</v>
      </c>
      <c r="I351">
        <v>76015</v>
      </c>
      <c r="J351" t="s">
        <v>31</v>
      </c>
      <c r="K351">
        <v>8174653241</v>
      </c>
      <c r="L351" t="s">
        <v>4005</v>
      </c>
      <c r="M351" t="s">
        <v>450</v>
      </c>
      <c r="N351" t="s">
        <v>30</v>
      </c>
      <c r="O351" t="s">
        <v>2729</v>
      </c>
      <c r="P351">
        <v>76015</v>
      </c>
      <c r="Q351" t="s">
        <v>5498</v>
      </c>
      <c r="R351">
        <v>52</v>
      </c>
      <c r="S351">
        <v>254</v>
      </c>
      <c r="T351">
        <v>35</v>
      </c>
      <c r="U351">
        <v>53</v>
      </c>
      <c r="V351">
        <v>20</v>
      </c>
      <c r="AA351">
        <v>16</v>
      </c>
      <c r="AB351">
        <v>1</v>
      </c>
      <c r="AF351" t="s">
        <v>5279</v>
      </c>
    </row>
    <row r="352" spans="1:32" x14ac:dyDescent="0.2">
      <c r="A352" t="s">
        <v>4006</v>
      </c>
      <c r="B352" s="24">
        <v>340</v>
      </c>
      <c r="C352" s="37">
        <v>450647</v>
      </c>
      <c r="D352" t="s">
        <v>3044</v>
      </c>
      <c r="E352" t="s">
        <v>4007</v>
      </c>
      <c r="F352" t="s">
        <v>446</v>
      </c>
      <c r="G352" t="s">
        <v>126</v>
      </c>
      <c r="H352" t="s">
        <v>2729</v>
      </c>
      <c r="I352">
        <v>75230</v>
      </c>
      <c r="J352" t="s">
        <v>126</v>
      </c>
      <c r="K352">
        <v>9725666000</v>
      </c>
      <c r="L352" t="s">
        <v>5499</v>
      </c>
      <c r="M352" t="s">
        <v>446</v>
      </c>
      <c r="N352" t="s">
        <v>126</v>
      </c>
      <c r="O352" t="s">
        <v>2729</v>
      </c>
      <c r="P352">
        <v>75230</v>
      </c>
      <c r="Q352" t="s">
        <v>5500</v>
      </c>
      <c r="R352">
        <v>141</v>
      </c>
      <c r="S352">
        <v>445</v>
      </c>
      <c r="T352">
        <v>125</v>
      </c>
      <c r="U352">
        <v>68</v>
      </c>
      <c r="W352">
        <v>86</v>
      </c>
      <c r="X352">
        <v>5</v>
      </c>
      <c r="AA352">
        <v>51</v>
      </c>
      <c r="AF352" t="s">
        <v>5279</v>
      </c>
    </row>
    <row r="353" spans="1:32" x14ac:dyDescent="0.2">
      <c r="A353" t="s">
        <v>5501</v>
      </c>
      <c r="B353" s="24">
        <v>100621</v>
      </c>
      <c r="C353" s="37">
        <v>450271</v>
      </c>
      <c r="D353" t="s">
        <v>5284</v>
      </c>
      <c r="E353" t="s">
        <v>5495</v>
      </c>
      <c r="F353" t="s">
        <v>5502</v>
      </c>
      <c r="G353" t="s">
        <v>654</v>
      </c>
      <c r="H353" t="s">
        <v>2729</v>
      </c>
      <c r="I353">
        <v>76234</v>
      </c>
      <c r="J353" t="s">
        <v>655</v>
      </c>
      <c r="K353">
        <v>906275921</v>
      </c>
      <c r="L353" t="s">
        <v>4951</v>
      </c>
      <c r="M353" t="s">
        <v>5502</v>
      </c>
      <c r="N353" t="s">
        <v>654</v>
      </c>
      <c r="O353" t="s">
        <v>2729</v>
      </c>
      <c r="P353">
        <v>76234</v>
      </c>
      <c r="Q353" t="s">
        <v>3373</v>
      </c>
      <c r="R353">
        <v>21</v>
      </c>
      <c r="S353">
        <v>61</v>
      </c>
      <c r="X353">
        <v>17</v>
      </c>
      <c r="AF353" t="s">
        <v>5279</v>
      </c>
    </row>
    <row r="354" spans="1:32" x14ac:dyDescent="0.2">
      <c r="A354" t="s">
        <v>5501</v>
      </c>
      <c r="B354" s="24">
        <v>100621</v>
      </c>
      <c r="C354" s="37">
        <v>450271</v>
      </c>
      <c r="D354" t="s">
        <v>5284</v>
      </c>
      <c r="E354" t="s">
        <v>5495</v>
      </c>
      <c r="F354" t="s">
        <v>5503</v>
      </c>
      <c r="G354" t="s">
        <v>654</v>
      </c>
      <c r="H354" t="s">
        <v>2729</v>
      </c>
      <c r="I354">
        <v>76234</v>
      </c>
      <c r="J354" t="s">
        <v>655</v>
      </c>
      <c r="K354">
        <v>9406275921</v>
      </c>
      <c r="L354" t="s">
        <v>4951</v>
      </c>
      <c r="M354" t="s">
        <v>5502</v>
      </c>
      <c r="N354" t="s">
        <v>654</v>
      </c>
      <c r="O354" t="s">
        <v>2729</v>
      </c>
      <c r="P354">
        <v>76234</v>
      </c>
      <c r="Q354" t="s">
        <v>5504</v>
      </c>
      <c r="S354">
        <v>16</v>
      </c>
      <c r="Y354">
        <v>20</v>
      </c>
      <c r="AA354">
        <v>15</v>
      </c>
      <c r="AF354" t="s">
        <v>5279</v>
      </c>
    </row>
    <row r="355" spans="1:32" x14ac:dyDescent="0.2">
      <c r="A355" t="s">
        <v>4008</v>
      </c>
      <c r="B355" s="24">
        <v>336</v>
      </c>
      <c r="C355" s="37">
        <v>450634</v>
      </c>
      <c r="D355" t="s">
        <v>3044</v>
      </c>
      <c r="E355" t="s">
        <v>4009</v>
      </c>
      <c r="F355" t="s">
        <v>4010</v>
      </c>
      <c r="G355" t="s">
        <v>425</v>
      </c>
      <c r="H355" t="s">
        <v>2729</v>
      </c>
      <c r="I355">
        <v>76210</v>
      </c>
      <c r="J355" t="s">
        <v>425</v>
      </c>
      <c r="K355">
        <v>9403843535</v>
      </c>
      <c r="L355" t="s">
        <v>4011</v>
      </c>
      <c r="M355" t="s">
        <v>4012</v>
      </c>
      <c r="N355" t="s">
        <v>425</v>
      </c>
      <c r="O355" t="s">
        <v>2729</v>
      </c>
      <c r="P355">
        <v>76210</v>
      </c>
      <c r="Q355" t="s">
        <v>5505</v>
      </c>
      <c r="R355">
        <v>29</v>
      </c>
      <c r="S355">
        <v>179</v>
      </c>
      <c r="AF355" t="s">
        <v>5279</v>
      </c>
    </row>
    <row r="356" spans="1:32" x14ac:dyDescent="0.2">
      <c r="A356" t="s">
        <v>4013</v>
      </c>
      <c r="B356" s="24">
        <v>477</v>
      </c>
      <c r="C356" s="37">
        <v>450672</v>
      </c>
      <c r="D356" t="s">
        <v>5325</v>
      </c>
      <c r="E356" t="s">
        <v>4014</v>
      </c>
      <c r="F356" t="s">
        <v>4015</v>
      </c>
      <c r="G356" t="s">
        <v>115</v>
      </c>
      <c r="H356" t="s">
        <v>2729</v>
      </c>
      <c r="I356">
        <v>76104</v>
      </c>
      <c r="J356" t="s">
        <v>31</v>
      </c>
      <c r="K356">
        <v>8173362100</v>
      </c>
      <c r="L356" t="s">
        <v>4016</v>
      </c>
      <c r="M356" t="s">
        <v>4015</v>
      </c>
      <c r="N356" t="s">
        <v>115</v>
      </c>
      <c r="O356" t="s">
        <v>2729</v>
      </c>
      <c r="P356">
        <v>76104</v>
      </c>
      <c r="Q356" t="s">
        <v>5506</v>
      </c>
      <c r="R356">
        <v>68</v>
      </c>
      <c r="S356">
        <v>292</v>
      </c>
      <c r="AA356">
        <v>18</v>
      </c>
      <c r="AF356" t="s">
        <v>5279</v>
      </c>
    </row>
    <row r="357" spans="1:32" x14ac:dyDescent="0.2">
      <c r="A357" t="s">
        <v>4018</v>
      </c>
      <c r="B357" s="24">
        <v>214</v>
      </c>
      <c r="C357" s="37">
        <v>450651</v>
      </c>
      <c r="D357" t="s">
        <v>3044</v>
      </c>
      <c r="E357" t="s">
        <v>2763</v>
      </c>
      <c r="F357" t="s">
        <v>4019</v>
      </c>
      <c r="G357" t="s">
        <v>131</v>
      </c>
      <c r="H357" t="s">
        <v>2729</v>
      </c>
      <c r="I357">
        <v>75034</v>
      </c>
      <c r="J357" t="s">
        <v>132</v>
      </c>
      <c r="K357">
        <v>2146180500</v>
      </c>
      <c r="L357" t="s">
        <v>5507</v>
      </c>
      <c r="M357" t="s">
        <v>4020</v>
      </c>
      <c r="N357" t="s">
        <v>166</v>
      </c>
      <c r="O357" t="s">
        <v>2729</v>
      </c>
      <c r="P357">
        <v>75075</v>
      </c>
      <c r="Q357" t="s">
        <v>5508</v>
      </c>
      <c r="R357">
        <v>28</v>
      </c>
      <c r="S357">
        <v>50</v>
      </c>
      <c r="T357">
        <v>6</v>
      </c>
      <c r="X357">
        <v>13</v>
      </c>
      <c r="AF357" t="s">
        <v>5279</v>
      </c>
    </row>
    <row r="358" spans="1:32" x14ac:dyDescent="0.2">
      <c r="A358" t="s">
        <v>4021</v>
      </c>
      <c r="B358" s="24">
        <v>340</v>
      </c>
      <c r="C358" s="37">
        <v>450647</v>
      </c>
      <c r="D358" t="s">
        <v>3044</v>
      </c>
      <c r="E358" t="s">
        <v>4022</v>
      </c>
      <c r="F358" t="s">
        <v>4023</v>
      </c>
      <c r="G358" t="s">
        <v>126</v>
      </c>
      <c r="H358" t="s">
        <v>2729</v>
      </c>
      <c r="I358">
        <v>75243</v>
      </c>
      <c r="J358" t="s">
        <v>126</v>
      </c>
      <c r="K358">
        <v>9725666217</v>
      </c>
      <c r="L358" t="s">
        <v>5499</v>
      </c>
      <c r="M358" t="s">
        <v>4024</v>
      </c>
      <c r="N358" t="s">
        <v>126</v>
      </c>
      <c r="O358" t="s">
        <v>2729</v>
      </c>
      <c r="P358">
        <v>75230</v>
      </c>
      <c r="Q358" t="s">
        <v>5509</v>
      </c>
      <c r="R358">
        <v>15</v>
      </c>
      <c r="S358">
        <v>72</v>
      </c>
      <c r="AF358" t="s">
        <v>5279</v>
      </c>
    </row>
    <row r="359" spans="1:32" x14ac:dyDescent="0.2">
      <c r="A359" t="s">
        <v>4026</v>
      </c>
      <c r="B359" s="24">
        <v>814</v>
      </c>
      <c r="C359" s="37">
        <v>450822</v>
      </c>
      <c r="D359" t="s">
        <v>2897</v>
      </c>
      <c r="E359" t="s">
        <v>4027</v>
      </c>
      <c r="F359" t="s">
        <v>458</v>
      </c>
      <c r="G359" t="s">
        <v>161</v>
      </c>
      <c r="H359" t="s">
        <v>2729</v>
      </c>
      <c r="I359">
        <v>75039</v>
      </c>
      <c r="J359" t="s">
        <v>126</v>
      </c>
      <c r="K359">
        <v>9729692000</v>
      </c>
      <c r="L359" t="s">
        <v>4028</v>
      </c>
      <c r="M359" t="s">
        <v>458</v>
      </c>
      <c r="N359" t="s">
        <v>161</v>
      </c>
      <c r="O359" t="s">
        <v>2729</v>
      </c>
      <c r="P359">
        <v>75039</v>
      </c>
      <c r="Q359" t="s">
        <v>5510</v>
      </c>
      <c r="R359">
        <v>8</v>
      </c>
      <c r="S359">
        <v>52</v>
      </c>
      <c r="T359">
        <v>6</v>
      </c>
      <c r="U359">
        <v>21</v>
      </c>
      <c r="X359">
        <v>12</v>
      </c>
      <c r="AF359" t="s">
        <v>5279</v>
      </c>
    </row>
    <row r="360" spans="1:32" x14ac:dyDescent="0.2">
      <c r="A360" t="s">
        <v>4029</v>
      </c>
      <c r="B360" s="24">
        <v>394</v>
      </c>
      <c r="C360" s="37">
        <v>450669</v>
      </c>
      <c r="D360" t="s">
        <v>3044</v>
      </c>
      <c r="E360" t="s">
        <v>4030</v>
      </c>
      <c r="F360" t="s">
        <v>1244</v>
      </c>
      <c r="G360" t="s">
        <v>1245</v>
      </c>
      <c r="H360" t="s">
        <v>2729</v>
      </c>
      <c r="I360">
        <v>75057</v>
      </c>
      <c r="J360" t="s">
        <v>425</v>
      </c>
      <c r="K360">
        <v>4693702707</v>
      </c>
      <c r="L360" t="s">
        <v>4031</v>
      </c>
      <c r="M360" t="s">
        <v>1244</v>
      </c>
      <c r="N360" t="s">
        <v>1245</v>
      </c>
      <c r="O360" t="s">
        <v>2729</v>
      </c>
      <c r="P360">
        <v>75057</v>
      </c>
      <c r="Q360" t="s">
        <v>5511</v>
      </c>
      <c r="R360">
        <v>20</v>
      </c>
      <c r="S360">
        <v>104</v>
      </c>
      <c r="T360">
        <v>21</v>
      </c>
      <c r="U360">
        <v>28</v>
      </c>
      <c r="AA360">
        <v>18</v>
      </c>
      <c r="AF360" t="s">
        <v>5279</v>
      </c>
    </row>
    <row r="361" spans="1:32" x14ac:dyDescent="0.2">
      <c r="A361" t="s">
        <v>4032</v>
      </c>
      <c r="B361" s="24">
        <v>246</v>
      </c>
      <c r="C361" s="37">
        <v>450403</v>
      </c>
      <c r="D361" t="s">
        <v>3044</v>
      </c>
      <c r="E361" t="s">
        <v>2748</v>
      </c>
      <c r="F361" t="s">
        <v>462</v>
      </c>
      <c r="G361" t="s">
        <v>137</v>
      </c>
      <c r="H361" t="s">
        <v>2729</v>
      </c>
      <c r="I361">
        <v>75069</v>
      </c>
      <c r="J361" t="s">
        <v>132</v>
      </c>
      <c r="K361">
        <v>9725478001</v>
      </c>
      <c r="L361" t="s">
        <v>4033</v>
      </c>
      <c r="M361" t="s">
        <v>462</v>
      </c>
      <c r="N361" t="s">
        <v>137</v>
      </c>
      <c r="O361" t="s">
        <v>2729</v>
      </c>
      <c r="P361">
        <v>75069</v>
      </c>
      <c r="Q361" t="s">
        <v>5512</v>
      </c>
      <c r="R361">
        <v>16</v>
      </c>
      <c r="S361">
        <v>149</v>
      </c>
      <c r="T361">
        <v>21</v>
      </c>
      <c r="U361">
        <v>25</v>
      </c>
      <c r="Y361">
        <v>80</v>
      </c>
      <c r="AA361">
        <v>20</v>
      </c>
      <c r="AF361" t="s">
        <v>5279</v>
      </c>
    </row>
    <row r="362" spans="1:32" x14ac:dyDescent="0.2">
      <c r="A362" t="s">
        <v>4034</v>
      </c>
      <c r="B362" s="24">
        <v>437</v>
      </c>
      <c r="C362" s="37">
        <v>450087</v>
      </c>
      <c r="D362" t="s">
        <v>5325</v>
      </c>
      <c r="E362" t="s">
        <v>4035</v>
      </c>
      <c r="F362" t="s">
        <v>4036</v>
      </c>
      <c r="G362" t="s">
        <v>471</v>
      </c>
      <c r="H362" t="s">
        <v>2729</v>
      </c>
      <c r="I362">
        <v>76180</v>
      </c>
      <c r="J362" t="s">
        <v>31</v>
      </c>
      <c r="K362">
        <v>8172551000</v>
      </c>
      <c r="L362" t="s">
        <v>5513</v>
      </c>
      <c r="M362" t="s">
        <v>4036</v>
      </c>
      <c r="N362" t="s">
        <v>471</v>
      </c>
      <c r="O362" t="s">
        <v>2729</v>
      </c>
      <c r="P362">
        <v>76180</v>
      </c>
      <c r="Q362" t="s">
        <v>5514</v>
      </c>
      <c r="R362">
        <v>20</v>
      </c>
      <c r="S362">
        <v>124</v>
      </c>
      <c r="Y362">
        <v>20</v>
      </c>
      <c r="AF362" t="s">
        <v>5279</v>
      </c>
    </row>
    <row r="363" spans="1:32" x14ac:dyDescent="0.2">
      <c r="A363" t="s">
        <v>4038</v>
      </c>
      <c r="B363" s="24">
        <v>214</v>
      </c>
      <c r="C363" s="37">
        <v>450651</v>
      </c>
      <c r="D363" t="s">
        <v>3044</v>
      </c>
      <c r="E363" t="s">
        <v>4039</v>
      </c>
      <c r="F363" t="s">
        <v>466</v>
      </c>
      <c r="G363" t="s">
        <v>166</v>
      </c>
      <c r="H363" t="s">
        <v>2729</v>
      </c>
      <c r="I363">
        <v>75075</v>
      </c>
      <c r="J363" t="s">
        <v>132</v>
      </c>
      <c r="K363">
        <v>9725191101</v>
      </c>
      <c r="L363" t="s">
        <v>5507</v>
      </c>
      <c r="M363" t="s">
        <v>466</v>
      </c>
      <c r="N363" t="s">
        <v>166</v>
      </c>
      <c r="O363" t="s">
        <v>2729</v>
      </c>
      <c r="P363">
        <v>75075</v>
      </c>
      <c r="Q363" t="s">
        <v>5515</v>
      </c>
      <c r="R363">
        <v>100</v>
      </c>
      <c r="S363">
        <v>393</v>
      </c>
      <c r="T363">
        <v>40</v>
      </c>
      <c r="W363">
        <v>18</v>
      </c>
      <c r="AA363">
        <v>40</v>
      </c>
      <c r="AD363">
        <v>12</v>
      </c>
      <c r="AF363" t="s">
        <v>5279</v>
      </c>
    </row>
    <row r="364" spans="1:32" x14ac:dyDescent="0.2">
      <c r="A364" t="s">
        <v>5516</v>
      </c>
      <c r="B364" s="24">
        <v>214</v>
      </c>
      <c r="C364" s="37">
        <v>450651</v>
      </c>
      <c r="D364" t="s">
        <v>3044</v>
      </c>
      <c r="E364" t="s">
        <v>2732</v>
      </c>
      <c r="F364" t="s">
        <v>5517</v>
      </c>
      <c r="G364" t="s">
        <v>2015</v>
      </c>
      <c r="H364" t="s">
        <v>2729</v>
      </c>
      <c r="I364">
        <v>75048</v>
      </c>
      <c r="J364" t="s">
        <v>126</v>
      </c>
      <c r="K364">
        <v>4699622100</v>
      </c>
      <c r="L364" t="s">
        <v>5518</v>
      </c>
      <c r="M364" t="s">
        <v>5517</v>
      </c>
      <c r="N364" t="s">
        <v>2015</v>
      </c>
      <c r="O364" t="s">
        <v>2729</v>
      </c>
      <c r="P364">
        <v>75048</v>
      </c>
      <c r="Q364" t="s">
        <v>4025</v>
      </c>
      <c r="S364">
        <v>28</v>
      </c>
      <c r="AD364">
        <v>4</v>
      </c>
      <c r="AF364" t="s">
        <v>5279</v>
      </c>
    </row>
    <row r="365" spans="1:32" x14ac:dyDescent="0.2">
      <c r="A365" t="s">
        <v>5519</v>
      </c>
      <c r="B365" s="24">
        <v>100288</v>
      </c>
      <c r="C365" s="37">
        <v>670103</v>
      </c>
      <c r="D365" t="s">
        <v>2967</v>
      </c>
      <c r="E365" t="s">
        <v>5495</v>
      </c>
      <c r="F365" t="s">
        <v>650</v>
      </c>
      <c r="G365" t="s">
        <v>115</v>
      </c>
      <c r="H365" t="s">
        <v>2729</v>
      </c>
      <c r="I365">
        <v>76177</v>
      </c>
      <c r="J365" t="s">
        <v>31</v>
      </c>
      <c r="K365">
        <v>8175027300</v>
      </c>
      <c r="L365" t="s">
        <v>4002</v>
      </c>
      <c r="M365" t="s">
        <v>650</v>
      </c>
      <c r="N365" t="s">
        <v>115</v>
      </c>
      <c r="O365" t="s">
        <v>2729</v>
      </c>
      <c r="P365">
        <v>76177</v>
      </c>
      <c r="Q365" t="s">
        <v>5497</v>
      </c>
      <c r="S365">
        <v>22</v>
      </c>
      <c r="AD365">
        <v>2</v>
      </c>
      <c r="AF365" t="s">
        <v>5279</v>
      </c>
    </row>
    <row r="366" spans="1:32" x14ac:dyDescent="0.2">
      <c r="A366" t="s">
        <v>4040</v>
      </c>
      <c r="B366" s="24">
        <v>100400</v>
      </c>
      <c r="C366" s="37">
        <v>450203</v>
      </c>
      <c r="D366" t="s">
        <v>3007</v>
      </c>
      <c r="E366" t="s">
        <v>4041</v>
      </c>
      <c r="F366" t="s">
        <v>2314</v>
      </c>
      <c r="G366" t="s">
        <v>2315</v>
      </c>
      <c r="H366" t="s">
        <v>2729</v>
      </c>
      <c r="I366">
        <v>76086</v>
      </c>
      <c r="J366" t="s">
        <v>2316</v>
      </c>
      <c r="K366">
        <v>6825821000</v>
      </c>
      <c r="L366" t="s">
        <v>4042</v>
      </c>
      <c r="M366" t="s">
        <v>2314</v>
      </c>
      <c r="N366" t="s">
        <v>2315</v>
      </c>
      <c r="O366" t="s">
        <v>2729</v>
      </c>
      <c r="P366">
        <v>76086</v>
      </c>
      <c r="Q366" t="s">
        <v>5493</v>
      </c>
      <c r="R366">
        <v>20</v>
      </c>
      <c r="S366">
        <v>61</v>
      </c>
      <c r="U366">
        <v>10</v>
      </c>
      <c r="Y366">
        <v>12</v>
      </c>
      <c r="AF366" t="s">
        <v>5279</v>
      </c>
    </row>
    <row r="367" spans="1:32" x14ac:dyDescent="0.2">
      <c r="A367" t="s">
        <v>4043</v>
      </c>
      <c r="B367" s="24">
        <v>100046</v>
      </c>
      <c r="C367" s="37">
        <v>451330</v>
      </c>
      <c r="D367" t="s">
        <v>2897</v>
      </c>
      <c r="E367" t="s">
        <v>4044</v>
      </c>
      <c r="F367" t="s">
        <v>1249</v>
      </c>
      <c r="G367" t="s">
        <v>1250</v>
      </c>
      <c r="H367" t="s">
        <v>2729</v>
      </c>
      <c r="I367">
        <v>78861</v>
      </c>
      <c r="J367" t="s">
        <v>1251</v>
      </c>
      <c r="K367">
        <v>8304267838</v>
      </c>
      <c r="L367" t="s">
        <v>4045</v>
      </c>
      <c r="M367" t="s">
        <v>1249</v>
      </c>
      <c r="N367" t="s">
        <v>1250</v>
      </c>
      <c r="O367" t="s">
        <v>2729</v>
      </c>
      <c r="P367">
        <v>78861</v>
      </c>
      <c r="Q367" t="s">
        <v>3354</v>
      </c>
      <c r="S367">
        <v>21</v>
      </c>
      <c r="X367">
        <v>4</v>
      </c>
      <c r="AF367" t="s">
        <v>5277</v>
      </c>
    </row>
    <row r="368" spans="1:32" x14ac:dyDescent="0.2">
      <c r="A368" t="s">
        <v>4046</v>
      </c>
      <c r="B368" s="24">
        <v>347</v>
      </c>
      <c r="C368" s="37">
        <v>450068</v>
      </c>
      <c r="D368" t="s">
        <v>2726</v>
      </c>
      <c r="E368" t="s">
        <v>2748</v>
      </c>
      <c r="F368" t="s">
        <v>4047</v>
      </c>
      <c r="G368" t="s">
        <v>19</v>
      </c>
      <c r="H368" t="s">
        <v>2729</v>
      </c>
      <c r="I368">
        <v>77030</v>
      </c>
      <c r="J368" t="s">
        <v>20</v>
      </c>
      <c r="K368">
        <v>7137044000</v>
      </c>
      <c r="L368" t="s">
        <v>5520</v>
      </c>
      <c r="M368" t="s">
        <v>4047</v>
      </c>
      <c r="N368" t="s">
        <v>19</v>
      </c>
      <c r="O368" t="s">
        <v>2729</v>
      </c>
      <c r="P368">
        <v>77030</v>
      </c>
      <c r="Q368" t="s">
        <v>4049</v>
      </c>
      <c r="R368">
        <v>337</v>
      </c>
      <c r="S368">
        <v>403</v>
      </c>
      <c r="T368">
        <v>118</v>
      </c>
      <c r="W368">
        <v>118</v>
      </c>
      <c r="X368">
        <v>50</v>
      </c>
      <c r="Z368">
        <v>9</v>
      </c>
      <c r="AA368">
        <v>22</v>
      </c>
      <c r="AD368">
        <v>163</v>
      </c>
      <c r="AF368" t="s">
        <v>5277</v>
      </c>
    </row>
    <row r="369" spans="1:32" x14ac:dyDescent="0.2">
      <c r="A369" t="s">
        <v>4050</v>
      </c>
      <c r="B369" s="24">
        <v>347</v>
      </c>
      <c r="C369" s="37">
        <v>450068</v>
      </c>
      <c r="D369" t="s">
        <v>2726</v>
      </c>
      <c r="E369" t="s">
        <v>4051</v>
      </c>
      <c r="F369" t="s">
        <v>4052</v>
      </c>
      <c r="G369" t="s">
        <v>3610</v>
      </c>
      <c r="H369" t="s">
        <v>2729</v>
      </c>
      <c r="I369">
        <v>77401</v>
      </c>
      <c r="J369" t="s">
        <v>20</v>
      </c>
      <c r="K369">
        <v>7133144444</v>
      </c>
      <c r="L369" t="s">
        <v>5520</v>
      </c>
      <c r="M369" t="s">
        <v>4052</v>
      </c>
      <c r="N369" t="s">
        <v>3610</v>
      </c>
      <c r="O369" t="s">
        <v>2729</v>
      </c>
      <c r="P369">
        <v>77401</v>
      </c>
      <c r="Q369" t="s">
        <v>5344</v>
      </c>
      <c r="S369">
        <v>64</v>
      </c>
      <c r="AF369" t="s">
        <v>5277</v>
      </c>
    </row>
    <row r="370" spans="1:32" x14ac:dyDescent="0.2">
      <c r="A370" t="s">
        <v>4053</v>
      </c>
      <c r="B370" s="24">
        <v>347</v>
      </c>
      <c r="C370" s="37">
        <v>450068</v>
      </c>
      <c r="D370" t="s">
        <v>2726</v>
      </c>
      <c r="E370" t="s">
        <v>4054</v>
      </c>
      <c r="F370" t="s">
        <v>4055</v>
      </c>
      <c r="G370" t="s">
        <v>3712</v>
      </c>
      <c r="H370" t="s">
        <v>2729</v>
      </c>
      <c r="I370">
        <v>77433</v>
      </c>
      <c r="J370" t="s">
        <v>20</v>
      </c>
      <c r="K370">
        <v>3462314000</v>
      </c>
      <c r="L370" t="s">
        <v>5520</v>
      </c>
      <c r="M370" t="s">
        <v>4047</v>
      </c>
      <c r="N370" t="s">
        <v>19</v>
      </c>
      <c r="O370" t="s">
        <v>2729</v>
      </c>
      <c r="P370">
        <v>77030</v>
      </c>
      <c r="Q370" t="s">
        <v>2985</v>
      </c>
      <c r="R370">
        <v>20</v>
      </c>
      <c r="S370">
        <v>58</v>
      </c>
      <c r="U370">
        <v>20</v>
      </c>
      <c r="V370">
        <v>8</v>
      </c>
      <c r="X370">
        <v>9</v>
      </c>
      <c r="AB370">
        <v>8</v>
      </c>
      <c r="AC370">
        <v>20</v>
      </c>
      <c r="AF370" t="s">
        <v>5277</v>
      </c>
    </row>
    <row r="371" spans="1:32" x14ac:dyDescent="0.2">
      <c r="A371" t="s">
        <v>4056</v>
      </c>
      <c r="B371" s="24">
        <v>172</v>
      </c>
      <c r="C371" s="37">
        <v>450184</v>
      </c>
      <c r="D371" t="s">
        <v>5284</v>
      </c>
      <c r="E371" t="s">
        <v>4057</v>
      </c>
      <c r="F371" t="s">
        <v>4058</v>
      </c>
      <c r="G371" t="s">
        <v>19</v>
      </c>
      <c r="H371" t="s">
        <v>2729</v>
      </c>
      <c r="I371">
        <v>77008</v>
      </c>
      <c r="J371" t="s">
        <v>20</v>
      </c>
      <c r="K371">
        <v>7138672000</v>
      </c>
      <c r="L371" t="s">
        <v>4065</v>
      </c>
      <c r="M371" t="s">
        <v>4058</v>
      </c>
      <c r="N371" t="s">
        <v>19</v>
      </c>
      <c r="O371" t="s">
        <v>2729</v>
      </c>
      <c r="P371">
        <v>77008</v>
      </c>
      <c r="Q371" t="s">
        <v>5521</v>
      </c>
      <c r="R371">
        <v>30</v>
      </c>
      <c r="S371">
        <v>169</v>
      </c>
      <c r="U371">
        <v>22</v>
      </c>
      <c r="X371">
        <v>10</v>
      </c>
      <c r="AA371">
        <v>17</v>
      </c>
      <c r="AB371">
        <v>12</v>
      </c>
      <c r="AF371" t="s">
        <v>5277</v>
      </c>
    </row>
    <row r="372" spans="1:32" x14ac:dyDescent="0.2">
      <c r="A372" t="s">
        <v>4059</v>
      </c>
      <c r="B372" s="24">
        <v>534</v>
      </c>
      <c r="C372" s="37">
        <v>450847</v>
      </c>
      <c r="D372" t="s">
        <v>3007</v>
      </c>
      <c r="E372" t="s">
        <v>4060</v>
      </c>
      <c r="F372" t="s">
        <v>1271</v>
      </c>
      <c r="G372" t="s">
        <v>728</v>
      </c>
      <c r="H372" t="s">
        <v>2729</v>
      </c>
      <c r="I372">
        <v>77494</v>
      </c>
      <c r="J372" t="s">
        <v>20</v>
      </c>
      <c r="K372">
        <v>2816447000</v>
      </c>
      <c r="L372" t="s">
        <v>4061</v>
      </c>
      <c r="M372" t="s">
        <v>1271</v>
      </c>
      <c r="N372" t="s">
        <v>728</v>
      </c>
      <c r="O372" t="s">
        <v>2729</v>
      </c>
      <c r="P372">
        <v>77494</v>
      </c>
      <c r="Q372" t="s">
        <v>4062</v>
      </c>
      <c r="R372">
        <v>32</v>
      </c>
      <c r="S372">
        <v>86</v>
      </c>
      <c r="T372">
        <v>20</v>
      </c>
      <c r="U372">
        <v>27</v>
      </c>
      <c r="V372">
        <v>12</v>
      </c>
      <c r="W372">
        <v>3</v>
      </c>
      <c r="AB372">
        <v>13</v>
      </c>
      <c r="AC372">
        <v>30</v>
      </c>
      <c r="AD372">
        <v>80</v>
      </c>
      <c r="AF372" t="s">
        <v>5277</v>
      </c>
    </row>
    <row r="373" spans="1:32" x14ac:dyDescent="0.2">
      <c r="A373" t="s">
        <v>4063</v>
      </c>
      <c r="B373" s="24">
        <v>302</v>
      </c>
      <c r="C373" s="37">
        <v>450610</v>
      </c>
      <c r="D373" t="s">
        <v>2814</v>
      </c>
      <c r="E373" t="s">
        <v>4064</v>
      </c>
      <c r="F373" t="s">
        <v>1275</v>
      </c>
      <c r="G373" t="s">
        <v>19</v>
      </c>
      <c r="H373" t="s">
        <v>2729</v>
      </c>
      <c r="I373">
        <v>77024</v>
      </c>
      <c r="J373" t="s">
        <v>20</v>
      </c>
      <c r="K373">
        <v>7139323000</v>
      </c>
      <c r="L373" t="s">
        <v>4065</v>
      </c>
      <c r="M373" t="s">
        <v>1275</v>
      </c>
      <c r="N373" t="s">
        <v>19</v>
      </c>
      <c r="O373" t="s">
        <v>2729</v>
      </c>
      <c r="P373">
        <v>77024</v>
      </c>
      <c r="Q373" t="s">
        <v>4661</v>
      </c>
      <c r="R373">
        <v>44</v>
      </c>
      <c r="S373">
        <v>304</v>
      </c>
      <c r="T373">
        <v>24</v>
      </c>
      <c r="U373">
        <v>37</v>
      </c>
      <c r="V373">
        <v>16</v>
      </c>
      <c r="W373">
        <v>16</v>
      </c>
      <c r="AB373">
        <v>9</v>
      </c>
      <c r="AF373" t="s">
        <v>5277</v>
      </c>
    </row>
    <row r="374" spans="1:32" x14ac:dyDescent="0.2">
      <c r="A374" t="s">
        <v>4066</v>
      </c>
      <c r="B374" s="24">
        <v>8471</v>
      </c>
      <c r="C374" s="37">
        <v>450684</v>
      </c>
      <c r="D374" t="s">
        <v>2814</v>
      </c>
      <c r="E374" t="s">
        <v>4067</v>
      </c>
      <c r="F374" t="s">
        <v>1279</v>
      </c>
      <c r="G374" t="s">
        <v>746</v>
      </c>
      <c r="H374" t="s">
        <v>2729</v>
      </c>
      <c r="I374">
        <v>77338</v>
      </c>
      <c r="J374" t="s">
        <v>20</v>
      </c>
      <c r="K374">
        <v>2815407700</v>
      </c>
      <c r="L374" t="s">
        <v>4068</v>
      </c>
      <c r="M374" t="s">
        <v>1279</v>
      </c>
      <c r="N374" t="s">
        <v>746</v>
      </c>
      <c r="O374" t="s">
        <v>2729</v>
      </c>
      <c r="P374">
        <v>77338</v>
      </c>
      <c r="Q374" t="s">
        <v>5326</v>
      </c>
      <c r="R374">
        <v>24</v>
      </c>
      <c r="S374">
        <v>133</v>
      </c>
      <c r="T374">
        <v>10</v>
      </c>
      <c r="U374">
        <v>7</v>
      </c>
      <c r="X374">
        <v>19</v>
      </c>
      <c r="AB374">
        <v>4</v>
      </c>
      <c r="AC374">
        <v>30</v>
      </c>
      <c r="AD374">
        <v>30</v>
      </c>
      <c r="AF374" t="s">
        <v>5277</v>
      </c>
    </row>
    <row r="375" spans="1:32" x14ac:dyDescent="0.2">
      <c r="A375" t="s">
        <v>4069</v>
      </c>
      <c r="B375" s="24">
        <v>119</v>
      </c>
      <c r="C375" s="37">
        <v>450184</v>
      </c>
      <c r="D375" t="s">
        <v>2726</v>
      </c>
      <c r="E375" t="s">
        <v>4070</v>
      </c>
      <c r="F375" t="s">
        <v>4071</v>
      </c>
      <c r="G375" t="s">
        <v>298</v>
      </c>
      <c r="H375" t="s">
        <v>2729</v>
      </c>
      <c r="I375">
        <v>77584</v>
      </c>
      <c r="J375" t="s">
        <v>299</v>
      </c>
      <c r="K375">
        <v>7134136580</v>
      </c>
      <c r="L375" t="s">
        <v>4072</v>
      </c>
      <c r="M375" t="s">
        <v>4071</v>
      </c>
      <c r="N375" t="s">
        <v>298</v>
      </c>
      <c r="O375" t="s">
        <v>2729</v>
      </c>
      <c r="P375">
        <v>77584</v>
      </c>
      <c r="Q375" t="s">
        <v>3209</v>
      </c>
      <c r="R375">
        <v>22</v>
      </c>
      <c r="S375">
        <v>54</v>
      </c>
      <c r="AD375">
        <v>21</v>
      </c>
      <c r="AF375" t="s">
        <v>5277</v>
      </c>
    </row>
    <row r="376" spans="1:32" x14ac:dyDescent="0.2">
      <c r="A376" t="s">
        <v>1282</v>
      </c>
      <c r="B376" s="24">
        <v>100009</v>
      </c>
      <c r="C376" s="37">
        <v>673038</v>
      </c>
      <c r="D376" t="s">
        <v>2869</v>
      </c>
      <c r="E376" t="s">
        <v>4073</v>
      </c>
      <c r="F376" t="s">
        <v>4074</v>
      </c>
      <c r="G376" t="s">
        <v>728</v>
      </c>
      <c r="H376" t="s">
        <v>2729</v>
      </c>
      <c r="I376">
        <v>77450</v>
      </c>
      <c r="J376" t="s">
        <v>20</v>
      </c>
      <c r="K376">
        <v>2815795678</v>
      </c>
      <c r="L376" t="s">
        <v>4075</v>
      </c>
      <c r="M376" t="s">
        <v>4074</v>
      </c>
      <c r="N376" t="s">
        <v>728</v>
      </c>
      <c r="O376" t="s">
        <v>2729</v>
      </c>
      <c r="P376">
        <v>77450</v>
      </c>
      <c r="Q376" t="s">
        <v>4076</v>
      </c>
      <c r="AA376">
        <v>35</v>
      </c>
      <c r="AF376" t="s">
        <v>5279</v>
      </c>
    </row>
    <row r="377" spans="1:32" x14ac:dyDescent="0.2">
      <c r="A377" t="s">
        <v>4077</v>
      </c>
      <c r="B377" s="24">
        <v>119</v>
      </c>
      <c r="C377" s="37">
        <v>450184</v>
      </c>
      <c r="D377" t="s">
        <v>2726</v>
      </c>
      <c r="E377" t="s">
        <v>4078</v>
      </c>
      <c r="F377" t="s">
        <v>4079</v>
      </c>
      <c r="G377" t="s">
        <v>19</v>
      </c>
      <c r="H377" t="s">
        <v>2729</v>
      </c>
      <c r="I377">
        <v>77089</v>
      </c>
      <c r="J377" t="s">
        <v>20</v>
      </c>
      <c r="K377">
        <v>2819296100</v>
      </c>
      <c r="L377" t="s">
        <v>4072</v>
      </c>
      <c r="M377" t="s">
        <v>4079</v>
      </c>
      <c r="N377" t="s">
        <v>19</v>
      </c>
      <c r="O377" t="s">
        <v>2729</v>
      </c>
      <c r="P377">
        <v>77089</v>
      </c>
      <c r="Q377" t="s">
        <v>3214</v>
      </c>
      <c r="R377">
        <v>30</v>
      </c>
      <c r="S377">
        <v>234</v>
      </c>
      <c r="T377">
        <v>17</v>
      </c>
      <c r="AA377">
        <v>14</v>
      </c>
      <c r="AF377" t="s">
        <v>5277</v>
      </c>
    </row>
    <row r="378" spans="1:32" x14ac:dyDescent="0.2">
      <c r="A378" t="s">
        <v>4080</v>
      </c>
      <c r="B378" s="24">
        <v>407</v>
      </c>
      <c r="C378" s="37">
        <v>450184</v>
      </c>
      <c r="D378" t="s">
        <v>5289</v>
      </c>
      <c r="E378" t="s">
        <v>4081</v>
      </c>
      <c r="F378" t="s">
        <v>4082</v>
      </c>
      <c r="G378" t="s">
        <v>19</v>
      </c>
      <c r="H378" t="s">
        <v>2729</v>
      </c>
      <c r="I378">
        <v>77074</v>
      </c>
      <c r="J378" t="s">
        <v>20</v>
      </c>
      <c r="K378">
        <v>7134565000</v>
      </c>
      <c r="L378" t="s">
        <v>4083</v>
      </c>
      <c r="M378" t="s">
        <v>4084</v>
      </c>
      <c r="N378" t="s">
        <v>19</v>
      </c>
      <c r="O378" t="s">
        <v>2729</v>
      </c>
      <c r="P378">
        <v>77074</v>
      </c>
      <c r="Q378" t="s">
        <v>2976</v>
      </c>
      <c r="R378">
        <v>69</v>
      </c>
      <c r="S378">
        <v>392</v>
      </c>
      <c r="T378">
        <v>40</v>
      </c>
      <c r="U378">
        <v>24</v>
      </c>
      <c r="AA378">
        <v>18</v>
      </c>
      <c r="AF378" t="s">
        <v>5277</v>
      </c>
    </row>
    <row r="379" spans="1:32" x14ac:dyDescent="0.2">
      <c r="A379" t="s">
        <v>1286</v>
      </c>
      <c r="B379" s="24">
        <v>8591</v>
      </c>
      <c r="C379" s="37">
        <v>670005</v>
      </c>
      <c r="D379" t="s">
        <v>2785</v>
      </c>
      <c r="E379" t="s">
        <v>4085</v>
      </c>
      <c r="F379" t="s">
        <v>4086</v>
      </c>
      <c r="G379" t="s">
        <v>1107</v>
      </c>
      <c r="H379" t="s">
        <v>2729</v>
      </c>
      <c r="I379">
        <v>77339</v>
      </c>
      <c r="J379" t="s">
        <v>77</v>
      </c>
      <c r="K379">
        <v>2813124000</v>
      </c>
      <c r="L379" t="s">
        <v>4087</v>
      </c>
      <c r="M379" t="s">
        <v>4086</v>
      </c>
      <c r="N379" t="s">
        <v>1107</v>
      </c>
      <c r="O379" t="s">
        <v>2729</v>
      </c>
      <c r="P379">
        <v>77339</v>
      </c>
      <c r="Q379" t="s">
        <v>5307</v>
      </c>
      <c r="S379">
        <v>10</v>
      </c>
      <c r="AF379" t="s">
        <v>5279</v>
      </c>
    </row>
    <row r="380" spans="1:32" x14ac:dyDescent="0.2">
      <c r="A380" t="s">
        <v>4088</v>
      </c>
      <c r="B380" s="24">
        <v>609</v>
      </c>
      <c r="C380" s="37">
        <v>450848</v>
      </c>
      <c r="D380" t="s">
        <v>5286</v>
      </c>
      <c r="E380" t="s">
        <v>4089</v>
      </c>
      <c r="F380" t="s">
        <v>1263</v>
      </c>
      <c r="G380" t="s">
        <v>42</v>
      </c>
      <c r="H380" t="s">
        <v>2729</v>
      </c>
      <c r="I380">
        <v>77479</v>
      </c>
      <c r="J380" t="s">
        <v>43</v>
      </c>
      <c r="K380">
        <v>2817255202</v>
      </c>
      <c r="L380" t="s">
        <v>4083</v>
      </c>
      <c r="M380" t="s">
        <v>1263</v>
      </c>
      <c r="N380" t="s">
        <v>42</v>
      </c>
      <c r="O380" t="s">
        <v>2729</v>
      </c>
      <c r="P380">
        <v>77479</v>
      </c>
      <c r="Q380" t="s">
        <v>3166</v>
      </c>
      <c r="R380">
        <v>14</v>
      </c>
      <c r="S380">
        <v>104</v>
      </c>
      <c r="V380">
        <v>3</v>
      </c>
      <c r="X380">
        <v>14</v>
      </c>
      <c r="AB380">
        <v>12</v>
      </c>
      <c r="AC380">
        <v>24</v>
      </c>
      <c r="AD380">
        <v>8</v>
      </c>
      <c r="AF380" t="s">
        <v>5277</v>
      </c>
    </row>
    <row r="381" spans="1:32" x14ac:dyDescent="0.2">
      <c r="A381" t="s">
        <v>4090</v>
      </c>
      <c r="B381" s="24">
        <v>100161</v>
      </c>
      <c r="C381" s="37">
        <v>450860</v>
      </c>
      <c r="D381" t="s">
        <v>5286</v>
      </c>
      <c r="E381" t="s">
        <v>4091</v>
      </c>
      <c r="F381" t="s">
        <v>4092</v>
      </c>
      <c r="G381" t="s">
        <v>42</v>
      </c>
      <c r="H381" t="s">
        <v>2729</v>
      </c>
      <c r="I381">
        <v>77479</v>
      </c>
      <c r="J381" t="s">
        <v>43</v>
      </c>
      <c r="K381">
        <v>2812431000</v>
      </c>
      <c r="L381" t="s">
        <v>4093</v>
      </c>
      <c r="M381" t="s">
        <v>4092</v>
      </c>
      <c r="N381" t="s">
        <v>42</v>
      </c>
      <c r="O381" t="s">
        <v>2729</v>
      </c>
      <c r="P381">
        <v>77479</v>
      </c>
      <c r="Q381" t="s">
        <v>5307</v>
      </c>
      <c r="S381">
        <v>6</v>
      </c>
      <c r="AF381" t="s">
        <v>5279</v>
      </c>
    </row>
    <row r="382" spans="1:32" x14ac:dyDescent="0.2">
      <c r="A382" t="s">
        <v>4094</v>
      </c>
      <c r="B382" s="24">
        <v>615</v>
      </c>
      <c r="C382" s="37">
        <v>450184</v>
      </c>
      <c r="D382" t="s">
        <v>5325</v>
      </c>
      <c r="E382" t="s">
        <v>4095</v>
      </c>
      <c r="F382" t="s">
        <v>4096</v>
      </c>
      <c r="G382" t="s">
        <v>1328</v>
      </c>
      <c r="H382" t="s">
        <v>2729</v>
      </c>
      <c r="I382">
        <v>77380</v>
      </c>
      <c r="J382" t="s">
        <v>77</v>
      </c>
      <c r="K382">
        <v>7138972301</v>
      </c>
      <c r="L382" t="s">
        <v>4068</v>
      </c>
      <c r="M382" t="s">
        <v>4096</v>
      </c>
      <c r="N382" t="s">
        <v>1328</v>
      </c>
      <c r="O382" t="s">
        <v>2729</v>
      </c>
      <c r="P382">
        <v>77380</v>
      </c>
      <c r="Q382" t="s">
        <v>3214</v>
      </c>
      <c r="R382">
        <v>58</v>
      </c>
      <c r="S382">
        <v>222</v>
      </c>
      <c r="T382">
        <v>24</v>
      </c>
      <c r="X382">
        <v>34</v>
      </c>
      <c r="AA382">
        <v>29</v>
      </c>
      <c r="AB382">
        <v>6</v>
      </c>
      <c r="AC382">
        <v>60</v>
      </c>
      <c r="AF382" t="s">
        <v>5277</v>
      </c>
    </row>
    <row r="383" spans="1:32" x14ac:dyDescent="0.2">
      <c r="A383" t="s">
        <v>4097</v>
      </c>
      <c r="B383" s="24">
        <v>103</v>
      </c>
      <c r="C383" s="37">
        <v>450235</v>
      </c>
      <c r="D383" t="s">
        <v>5287</v>
      </c>
      <c r="E383" t="s">
        <v>2748</v>
      </c>
      <c r="F383" t="s">
        <v>4098</v>
      </c>
      <c r="G383" t="s">
        <v>835</v>
      </c>
      <c r="H383" t="s">
        <v>2729</v>
      </c>
      <c r="I383">
        <v>78629</v>
      </c>
      <c r="J383" t="s">
        <v>835</v>
      </c>
      <c r="K383">
        <v>8306727581</v>
      </c>
      <c r="L383" t="s">
        <v>4099</v>
      </c>
      <c r="M383" t="s">
        <v>4100</v>
      </c>
      <c r="N383" t="s">
        <v>835</v>
      </c>
      <c r="O383" t="s">
        <v>2729</v>
      </c>
      <c r="P383">
        <v>78629</v>
      </c>
      <c r="Q383" t="s">
        <v>2946</v>
      </c>
      <c r="R383">
        <v>4</v>
      </c>
      <c r="S383">
        <v>26</v>
      </c>
      <c r="X383">
        <v>3</v>
      </c>
      <c r="AF383" t="s">
        <v>5277</v>
      </c>
    </row>
    <row r="384" spans="1:32" x14ac:dyDescent="0.2">
      <c r="A384" t="s">
        <v>4097</v>
      </c>
      <c r="B384" s="24">
        <v>113</v>
      </c>
      <c r="C384" s="37">
        <v>451358</v>
      </c>
      <c r="D384" t="s">
        <v>5312</v>
      </c>
      <c r="E384" t="s">
        <v>2748</v>
      </c>
      <c r="F384" t="s">
        <v>4101</v>
      </c>
      <c r="G384" t="s">
        <v>1846</v>
      </c>
      <c r="H384" t="s">
        <v>2729</v>
      </c>
      <c r="I384">
        <v>79360</v>
      </c>
      <c r="J384" t="s">
        <v>1847</v>
      </c>
      <c r="K384">
        <v>4327585811</v>
      </c>
      <c r="L384" t="s">
        <v>5522</v>
      </c>
      <c r="M384" t="s">
        <v>4101</v>
      </c>
      <c r="N384" t="s">
        <v>1846</v>
      </c>
      <c r="O384" t="s">
        <v>2729</v>
      </c>
      <c r="P384">
        <v>79360</v>
      </c>
      <c r="Q384" t="s">
        <v>3354</v>
      </c>
      <c r="S384">
        <v>25</v>
      </c>
      <c r="X384">
        <v>8</v>
      </c>
      <c r="AF384" t="s">
        <v>5277</v>
      </c>
    </row>
    <row r="385" spans="1:32" x14ac:dyDescent="0.2">
      <c r="A385" t="s">
        <v>4097</v>
      </c>
      <c r="B385" s="24">
        <v>199</v>
      </c>
      <c r="C385" s="37">
        <v>451386</v>
      </c>
      <c r="D385" t="s">
        <v>5286</v>
      </c>
      <c r="E385" t="s">
        <v>2748</v>
      </c>
      <c r="F385" t="s">
        <v>4102</v>
      </c>
      <c r="G385" t="s">
        <v>1446</v>
      </c>
      <c r="H385" t="s">
        <v>2729</v>
      </c>
      <c r="I385">
        <v>79029</v>
      </c>
      <c r="J385" t="s">
        <v>1447</v>
      </c>
      <c r="K385">
        <v>8069347801</v>
      </c>
      <c r="L385" t="s">
        <v>4103</v>
      </c>
      <c r="M385" t="s">
        <v>4102</v>
      </c>
      <c r="N385" t="s">
        <v>1446</v>
      </c>
      <c r="O385" t="s">
        <v>2729</v>
      </c>
      <c r="P385">
        <v>79029</v>
      </c>
      <c r="Q385" t="s">
        <v>5523</v>
      </c>
      <c r="S385">
        <v>17</v>
      </c>
      <c r="U385">
        <v>4</v>
      </c>
      <c r="AC385">
        <v>4</v>
      </c>
      <c r="AF385" t="s">
        <v>5277</v>
      </c>
    </row>
    <row r="386" spans="1:32" x14ac:dyDescent="0.2">
      <c r="A386" t="s">
        <v>1300</v>
      </c>
      <c r="B386" s="24">
        <v>487</v>
      </c>
      <c r="C386" s="37">
        <v>451356</v>
      </c>
      <c r="D386" t="s">
        <v>5282</v>
      </c>
      <c r="E386" t="s">
        <v>4104</v>
      </c>
      <c r="F386" t="s">
        <v>4105</v>
      </c>
      <c r="G386" t="s">
        <v>1302</v>
      </c>
      <c r="H386" t="s">
        <v>2729</v>
      </c>
      <c r="I386">
        <v>77979</v>
      </c>
      <c r="J386" t="s">
        <v>1303</v>
      </c>
      <c r="K386">
        <v>3615526713</v>
      </c>
      <c r="L386" t="s">
        <v>5524</v>
      </c>
      <c r="M386" t="s">
        <v>4106</v>
      </c>
      <c r="N386" t="s">
        <v>1302</v>
      </c>
      <c r="O386" t="s">
        <v>2729</v>
      </c>
      <c r="P386">
        <v>77979</v>
      </c>
      <c r="Q386" t="s">
        <v>3354</v>
      </c>
      <c r="R386">
        <v>6</v>
      </c>
      <c r="S386">
        <v>16</v>
      </c>
      <c r="U386">
        <v>1</v>
      </c>
      <c r="X386">
        <v>2</v>
      </c>
      <c r="AF386" t="s">
        <v>5277</v>
      </c>
    </row>
    <row r="387" spans="1:32" x14ac:dyDescent="0.2">
      <c r="A387" t="s">
        <v>4107</v>
      </c>
      <c r="B387" s="24">
        <v>100553</v>
      </c>
      <c r="D387" t="s">
        <v>5281</v>
      </c>
      <c r="E387" t="s">
        <v>4108</v>
      </c>
      <c r="F387" t="s">
        <v>4109</v>
      </c>
      <c r="G387" t="s">
        <v>19</v>
      </c>
      <c r="H387" t="s">
        <v>2729</v>
      </c>
      <c r="I387">
        <v>77055</v>
      </c>
      <c r="J387" t="s">
        <v>20</v>
      </c>
      <c r="K387">
        <v>8327301370</v>
      </c>
      <c r="L387" t="s">
        <v>4110</v>
      </c>
      <c r="M387" t="s">
        <v>4109</v>
      </c>
      <c r="N387" t="s">
        <v>19</v>
      </c>
      <c r="O387" t="s">
        <v>2729</v>
      </c>
      <c r="P387">
        <v>77055</v>
      </c>
      <c r="Q387" t="s">
        <v>4111</v>
      </c>
      <c r="R387">
        <v>6</v>
      </c>
      <c r="S387">
        <v>50</v>
      </c>
      <c r="AF387" t="s">
        <v>5279</v>
      </c>
    </row>
    <row r="388" spans="1:32" x14ac:dyDescent="0.2">
      <c r="A388" t="s">
        <v>4112</v>
      </c>
      <c r="B388" s="24">
        <v>100067</v>
      </c>
      <c r="C388" s="37">
        <v>673045</v>
      </c>
      <c r="D388" t="s">
        <v>5287</v>
      </c>
      <c r="E388" t="s">
        <v>4113</v>
      </c>
      <c r="F388" t="s">
        <v>4114</v>
      </c>
      <c r="G388" t="s">
        <v>1323</v>
      </c>
      <c r="H388" t="s">
        <v>2729</v>
      </c>
      <c r="I388">
        <v>75149</v>
      </c>
      <c r="J388" t="s">
        <v>126</v>
      </c>
      <c r="K388">
        <v>9722162400</v>
      </c>
      <c r="L388" t="s">
        <v>4115</v>
      </c>
      <c r="M388" t="s">
        <v>4114</v>
      </c>
      <c r="N388" t="s">
        <v>1323</v>
      </c>
      <c r="O388" t="s">
        <v>2729</v>
      </c>
      <c r="P388">
        <v>75149</v>
      </c>
      <c r="Q388" t="s">
        <v>3911</v>
      </c>
      <c r="AA388">
        <v>30</v>
      </c>
      <c r="AF388" t="s">
        <v>5279</v>
      </c>
    </row>
    <row r="389" spans="1:32" x14ac:dyDescent="0.2">
      <c r="A389" t="s">
        <v>4116</v>
      </c>
      <c r="B389" s="24">
        <v>8400</v>
      </c>
      <c r="C389" s="37">
        <v>452100</v>
      </c>
      <c r="D389" t="s">
        <v>5286</v>
      </c>
      <c r="E389" t="s">
        <v>4117</v>
      </c>
      <c r="F389" t="s">
        <v>4118</v>
      </c>
      <c r="G389" t="s">
        <v>1323</v>
      </c>
      <c r="H389" t="s">
        <v>2729</v>
      </c>
      <c r="I389">
        <v>75149</v>
      </c>
      <c r="J389" t="s">
        <v>126</v>
      </c>
      <c r="K389">
        <v>9722162300</v>
      </c>
      <c r="L389" t="s">
        <v>4115</v>
      </c>
      <c r="M389" t="s">
        <v>4118</v>
      </c>
      <c r="N389" t="s">
        <v>1323</v>
      </c>
      <c r="O389" t="s">
        <v>2729</v>
      </c>
      <c r="P389">
        <v>75149</v>
      </c>
      <c r="Q389" t="s">
        <v>3888</v>
      </c>
      <c r="R389">
        <v>6</v>
      </c>
      <c r="S389">
        <v>34</v>
      </c>
      <c r="AF389" t="s">
        <v>5279</v>
      </c>
    </row>
    <row r="390" spans="1:32" x14ac:dyDescent="0.2">
      <c r="A390" t="s">
        <v>4119</v>
      </c>
      <c r="B390" s="24">
        <v>255</v>
      </c>
      <c r="C390" s="37">
        <v>450051</v>
      </c>
      <c r="D390" t="s">
        <v>5282</v>
      </c>
      <c r="E390" t="s">
        <v>2748</v>
      </c>
      <c r="F390" t="s">
        <v>4120</v>
      </c>
      <c r="G390" t="s">
        <v>126</v>
      </c>
      <c r="H390" t="s">
        <v>2729</v>
      </c>
      <c r="I390">
        <v>75203</v>
      </c>
      <c r="J390" t="s">
        <v>126</v>
      </c>
      <c r="K390">
        <v>2149478181</v>
      </c>
      <c r="L390" t="s">
        <v>4121</v>
      </c>
      <c r="M390" t="s">
        <v>4120</v>
      </c>
      <c r="N390" t="s">
        <v>126</v>
      </c>
      <c r="O390" t="s">
        <v>2729</v>
      </c>
      <c r="P390">
        <v>75203</v>
      </c>
      <c r="Q390" t="s">
        <v>2773</v>
      </c>
      <c r="R390">
        <v>123</v>
      </c>
      <c r="S390">
        <v>331</v>
      </c>
      <c r="T390">
        <v>50</v>
      </c>
      <c r="U390">
        <v>35</v>
      </c>
      <c r="V390">
        <v>8</v>
      </c>
      <c r="X390">
        <v>14</v>
      </c>
      <c r="AC390">
        <v>34</v>
      </c>
      <c r="AF390" t="s">
        <v>5277</v>
      </c>
    </row>
    <row r="391" spans="1:32" x14ac:dyDescent="0.2">
      <c r="A391" t="s">
        <v>4122</v>
      </c>
      <c r="B391" s="24">
        <v>142</v>
      </c>
      <c r="C391" s="37">
        <v>450723</v>
      </c>
      <c r="D391" t="s">
        <v>5284</v>
      </c>
      <c r="E391" t="s">
        <v>4123</v>
      </c>
      <c r="F391" t="s">
        <v>1356</v>
      </c>
      <c r="G391" t="s">
        <v>126</v>
      </c>
      <c r="H391" t="s">
        <v>2729</v>
      </c>
      <c r="I391">
        <v>75237</v>
      </c>
      <c r="J391" t="s">
        <v>126</v>
      </c>
      <c r="K391">
        <v>2149477777</v>
      </c>
      <c r="L391" t="s">
        <v>4124</v>
      </c>
      <c r="M391" t="s">
        <v>1356</v>
      </c>
      <c r="N391" t="s">
        <v>126</v>
      </c>
      <c r="O391" t="s">
        <v>2729</v>
      </c>
      <c r="P391">
        <v>75237</v>
      </c>
      <c r="Q391" t="s">
        <v>2773</v>
      </c>
      <c r="R391">
        <v>44</v>
      </c>
      <c r="S391">
        <v>197</v>
      </c>
      <c r="U391">
        <v>37</v>
      </c>
      <c r="AC391">
        <v>36</v>
      </c>
      <c r="AF391" t="s">
        <v>5277</v>
      </c>
    </row>
    <row r="392" spans="1:32" x14ac:dyDescent="0.2">
      <c r="A392" t="s">
        <v>1345</v>
      </c>
      <c r="B392" s="24">
        <v>154</v>
      </c>
      <c r="C392" s="37">
        <v>450388</v>
      </c>
      <c r="D392" t="s">
        <v>2821</v>
      </c>
      <c r="E392" t="s">
        <v>4125</v>
      </c>
      <c r="F392" t="s">
        <v>4126</v>
      </c>
      <c r="G392" t="s">
        <v>195</v>
      </c>
      <c r="H392" t="s">
        <v>2729</v>
      </c>
      <c r="I392">
        <v>78229</v>
      </c>
      <c r="J392" t="s">
        <v>196</v>
      </c>
      <c r="K392">
        <v>2105754000</v>
      </c>
      <c r="L392" t="s">
        <v>4127</v>
      </c>
      <c r="M392" t="s">
        <v>4126</v>
      </c>
      <c r="N392" t="s">
        <v>195</v>
      </c>
      <c r="O392" t="s">
        <v>2729</v>
      </c>
      <c r="P392">
        <v>78229</v>
      </c>
      <c r="Q392" t="s">
        <v>4128</v>
      </c>
      <c r="R392">
        <v>184</v>
      </c>
      <c r="S392">
        <v>572</v>
      </c>
      <c r="T392">
        <v>94</v>
      </c>
      <c r="U392">
        <v>76</v>
      </c>
      <c r="W392">
        <v>89</v>
      </c>
      <c r="AA392">
        <v>32</v>
      </c>
      <c r="AB392">
        <v>1</v>
      </c>
      <c r="AF392" t="s">
        <v>5279</v>
      </c>
    </row>
    <row r="393" spans="1:32" x14ac:dyDescent="0.2">
      <c r="A393" t="s">
        <v>4129</v>
      </c>
      <c r="B393" s="24">
        <v>100391</v>
      </c>
      <c r="C393" s="37">
        <v>450165</v>
      </c>
      <c r="D393" t="s">
        <v>2766</v>
      </c>
      <c r="E393" t="s">
        <v>3728</v>
      </c>
      <c r="F393" t="s">
        <v>4130</v>
      </c>
      <c r="G393" t="s">
        <v>1337</v>
      </c>
      <c r="H393" t="s">
        <v>2729</v>
      </c>
      <c r="I393">
        <v>78026</v>
      </c>
      <c r="J393" t="s">
        <v>1338</v>
      </c>
      <c r="K393">
        <v>8307693515</v>
      </c>
      <c r="L393" t="s">
        <v>4131</v>
      </c>
      <c r="M393" t="s">
        <v>4132</v>
      </c>
      <c r="N393" t="s">
        <v>195</v>
      </c>
      <c r="O393" t="s">
        <v>2729</v>
      </c>
      <c r="P393">
        <v>78229</v>
      </c>
      <c r="Q393" t="s">
        <v>3723</v>
      </c>
      <c r="R393">
        <v>6</v>
      </c>
      <c r="S393">
        <v>61</v>
      </c>
      <c r="AF393" t="s">
        <v>5279</v>
      </c>
    </row>
    <row r="394" spans="1:32" x14ac:dyDescent="0.2">
      <c r="A394" t="s">
        <v>4133</v>
      </c>
      <c r="B394" s="24">
        <v>154</v>
      </c>
      <c r="C394" s="37">
        <v>450388</v>
      </c>
      <c r="D394" t="s">
        <v>2821</v>
      </c>
      <c r="E394" t="s">
        <v>4134</v>
      </c>
      <c r="F394" t="s">
        <v>4135</v>
      </c>
      <c r="G394" t="s">
        <v>195</v>
      </c>
      <c r="H394" t="s">
        <v>2729</v>
      </c>
      <c r="I394">
        <v>78249</v>
      </c>
      <c r="J394" t="s">
        <v>196</v>
      </c>
      <c r="K394">
        <v>2105837200</v>
      </c>
      <c r="L394" t="s">
        <v>4127</v>
      </c>
      <c r="M394" t="s">
        <v>4136</v>
      </c>
      <c r="N394" t="s">
        <v>195</v>
      </c>
      <c r="O394" t="s">
        <v>2729</v>
      </c>
      <c r="P394">
        <v>78249</v>
      </c>
      <c r="Q394" t="s">
        <v>4025</v>
      </c>
      <c r="R394">
        <v>6</v>
      </c>
      <c r="S394">
        <v>48</v>
      </c>
      <c r="AF394" t="s">
        <v>5279</v>
      </c>
    </row>
    <row r="395" spans="1:32" x14ac:dyDescent="0.2">
      <c r="A395" t="s">
        <v>4137</v>
      </c>
      <c r="B395" s="24">
        <v>8741</v>
      </c>
      <c r="C395" s="37">
        <v>670055</v>
      </c>
      <c r="D395" t="s">
        <v>2821</v>
      </c>
      <c r="E395" t="s">
        <v>4138</v>
      </c>
      <c r="F395" t="s">
        <v>4139</v>
      </c>
      <c r="G395" t="s">
        <v>195</v>
      </c>
      <c r="H395" t="s">
        <v>2729</v>
      </c>
      <c r="I395">
        <v>78258</v>
      </c>
      <c r="J395" t="s">
        <v>196</v>
      </c>
      <c r="K395">
        <v>2106382000</v>
      </c>
      <c r="L395" t="s">
        <v>5525</v>
      </c>
      <c r="M395" t="s">
        <v>4139</v>
      </c>
      <c r="N395" t="s">
        <v>195</v>
      </c>
      <c r="O395" t="s">
        <v>2729</v>
      </c>
      <c r="P395">
        <v>78258</v>
      </c>
      <c r="Q395" t="s">
        <v>3122</v>
      </c>
      <c r="R395">
        <v>34</v>
      </c>
      <c r="S395">
        <v>145</v>
      </c>
      <c r="T395">
        <v>23</v>
      </c>
      <c r="U395">
        <v>42</v>
      </c>
      <c r="AB395">
        <v>1</v>
      </c>
      <c r="AF395" t="s">
        <v>5279</v>
      </c>
    </row>
    <row r="396" spans="1:32" x14ac:dyDescent="0.2">
      <c r="A396" t="s">
        <v>4140</v>
      </c>
      <c r="B396" s="24">
        <v>100075</v>
      </c>
      <c r="C396" s="37">
        <v>670073</v>
      </c>
      <c r="D396" t="s">
        <v>5342</v>
      </c>
      <c r="E396" t="s">
        <v>4141</v>
      </c>
      <c r="F396" t="s">
        <v>4142</v>
      </c>
      <c r="G396" t="s">
        <v>4143</v>
      </c>
      <c r="H396" t="s">
        <v>2729</v>
      </c>
      <c r="I396">
        <v>75001</v>
      </c>
      <c r="J396" t="s">
        <v>126</v>
      </c>
      <c r="K396">
        <v>4692483900</v>
      </c>
      <c r="L396" t="s">
        <v>4144</v>
      </c>
      <c r="M396" t="s">
        <v>4142</v>
      </c>
      <c r="N396" t="s">
        <v>4143</v>
      </c>
      <c r="O396" t="s">
        <v>2729</v>
      </c>
      <c r="P396">
        <v>75001</v>
      </c>
      <c r="Q396" t="s">
        <v>3508</v>
      </c>
      <c r="R396">
        <v>4</v>
      </c>
      <c r="S396">
        <v>28</v>
      </c>
      <c r="AF396" t="s">
        <v>5279</v>
      </c>
    </row>
    <row r="397" spans="1:32" x14ac:dyDescent="0.2">
      <c r="A397" t="s">
        <v>4145</v>
      </c>
      <c r="B397" s="24">
        <v>100581</v>
      </c>
      <c r="C397" s="37">
        <v>450604</v>
      </c>
      <c r="D397" t="s">
        <v>2770</v>
      </c>
      <c r="E397" t="s">
        <v>4146</v>
      </c>
      <c r="F397" t="s">
        <v>1023</v>
      </c>
      <c r="G397" t="s">
        <v>1024</v>
      </c>
      <c r="H397" t="s">
        <v>2729</v>
      </c>
      <c r="I397">
        <v>78624</v>
      </c>
      <c r="J397" t="s">
        <v>1025</v>
      </c>
      <c r="K397">
        <v>8309905032</v>
      </c>
      <c r="L397" t="s">
        <v>4147</v>
      </c>
      <c r="M397" t="s">
        <v>1023</v>
      </c>
      <c r="N397" t="s">
        <v>1024</v>
      </c>
      <c r="O397" t="s">
        <v>2729</v>
      </c>
      <c r="P397">
        <v>78624</v>
      </c>
      <c r="Q397" t="s">
        <v>3674</v>
      </c>
      <c r="R397">
        <v>10</v>
      </c>
      <c r="S397">
        <v>66</v>
      </c>
      <c r="X397">
        <v>8</v>
      </c>
      <c r="AF397" t="s">
        <v>5279</v>
      </c>
    </row>
    <row r="398" spans="1:32" x14ac:dyDescent="0.2">
      <c r="A398" t="s">
        <v>4148</v>
      </c>
      <c r="B398" s="24">
        <v>8741</v>
      </c>
      <c r="C398" s="37">
        <v>670055</v>
      </c>
      <c r="D398" t="s">
        <v>2821</v>
      </c>
      <c r="E398" t="s">
        <v>4149</v>
      </c>
      <c r="F398" t="s">
        <v>830</v>
      </c>
      <c r="G398" t="s">
        <v>195</v>
      </c>
      <c r="H398" t="s">
        <v>2729</v>
      </c>
      <c r="I398">
        <v>78258</v>
      </c>
      <c r="J398" t="s">
        <v>196</v>
      </c>
      <c r="K398">
        <v>2104823000</v>
      </c>
      <c r="L398" t="s">
        <v>5525</v>
      </c>
      <c r="M398" t="s">
        <v>830</v>
      </c>
      <c r="N398" t="s">
        <v>195</v>
      </c>
      <c r="O398" t="s">
        <v>2729</v>
      </c>
      <c r="P398">
        <v>78258</v>
      </c>
      <c r="Q398" t="s">
        <v>3302</v>
      </c>
      <c r="AA398">
        <v>42</v>
      </c>
      <c r="AF398" t="s">
        <v>5279</v>
      </c>
    </row>
    <row r="399" spans="1:32" x14ac:dyDescent="0.2">
      <c r="A399" t="s">
        <v>5526</v>
      </c>
      <c r="B399" s="24">
        <v>154</v>
      </c>
      <c r="C399" s="37">
        <v>450388</v>
      </c>
      <c r="D399" t="s">
        <v>2821</v>
      </c>
      <c r="E399" t="s">
        <v>5527</v>
      </c>
      <c r="F399" t="s">
        <v>5528</v>
      </c>
      <c r="G399" t="s">
        <v>195</v>
      </c>
      <c r="H399" t="s">
        <v>2729</v>
      </c>
      <c r="I399">
        <v>78251</v>
      </c>
      <c r="J399" t="s">
        <v>196</v>
      </c>
      <c r="K399">
        <v>7262432000</v>
      </c>
      <c r="L399" t="s">
        <v>4147</v>
      </c>
      <c r="M399" t="s">
        <v>5528</v>
      </c>
      <c r="N399" t="s">
        <v>195</v>
      </c>
      <c r="O399" t="s">
        <v>2729</v>
      </c>
      <c r="P399">
        <v>78251</v>
      </c>
      <c r="Q399" t="s">
        <v>5529</v>
      </c>
      <c r="R399">
        <v>8</v>
      </c>
      <c r="S399">
        <v>32</v>
      </c>
      <c r="T399">
        <v>4</v>
      </c>
      <c r="X399">
        <v>10</v>
      </c>
      <c r="AF399" t="s">
        <v>5279</v>
      </c>
    </row>
    <row r="400" spans="1:32" x14ac:dyDescent="0.2">
      <c r="A400" t="s">
        <v>4150</v>
      </c>
      <c r="B400" s="24">
        <v>8428</v>
      </c>
      <c r="C400" s="37">
        <v>670023</v>
      </c>
      <c r="D400" t="s">
        <v>2726</v>
      </c>
      <c r="E400" t="s">
        <v>4151</v>
      </c>
      <c r="F400" t="s">
        <v>1360</v>
      </c>
      <c r="G400" t="s">
        <v>1361</v>
      </c>
      <c r="H400" t="s">
        <v>2729</v>
      </c>
      <c r="I400">
        <v>76063</v>
      </c>
      <c r="J400" t="s">
        <v>31</v>
      </c>
      <c r="K400">
        <v>6822426000</v>
      </c>
      <c r="L400" t="s">
        <v>4152</v>
      </c>
      <c r="M400" t="s">
        <v>4153</v>
      </c>
      <c r="N400" t="s">
        <v>1361</v>
      </c>
      <c r="O400" t="s">
        <v>2729</v>
      </c>
      <c r="P400">
        <v>76063</v>
      </c>
      <c r="Q400" t="s">
        <v>2773</v>
      </c>
      <c r="R400">
        <v>70</v>
      </c>
      <c r="S400">
        <v>164</v>
      </c>
      <c r="T400">
        <v>16</v>
      </c>
      <c r="U400">
        <v>12</v>
      </c>
      <c r="AC400">
        <v>32</v>
      </c>
      <c r="AF400" t="s">
        <v>5277</v>
      </c>
    </row>
    <row r="401" spans="1:32" x14ac:dyDescent="0.2">
      <c r="A401" t="s">
        <v>1389</v>
      </c>
      <c r="B401" s="24">
        <v>100043</v>
      </c>
      <c r="C401" s="37">
        <v>670069</v>
      </c>
      <c r="D401" t="s">
        <v>5282</v>
      </c>
      <c r="E401" t="s">
        <v>4154</v>
      </c>
      <c r="F401" t="s">
        <v>4155</v>
      </c>
      <c r="G401" t="s">
        <v>137</v>
      </c>
      <c r="H401" t="s">
        <v>2729</v>
      </c>
      <c r="I401">
        <v>75070</v>
      </c>
      <c r="J401" t="s">
        <v>132</v>
      </c>
      <c r="K401">
        <v>9725692700</v>
      </c>
      <c r="L401" t="s">
        <v>5530</v>
      </c>
      <c r="M401" t="s">
        <v>4155</v>
      </c>
      <c r="N401" t="s">
        <v>137</v>
      </c>
      <c r="O401" t="s">
        <v>2729</v>
      </c>
      <c r="P401">
        <v>75070</v>
      </c>
      <c r="Q401" t="s">
        <v>3063</v>
      </c>
      <c r="S401">
        <v>23</v>
      </c>
      <c r="AF401" t="s">
        <v>5279</v>
      </c>
    </row>
    <row r="402" spans="1:32" x14ac:dyDescent="0.2">
      <c r="A402" t="s">
        <v>4156</v>
      </c>
      <c r="B402" s="24">
        <v>100529</v>
      </c>
      <c r="C402" s="37">
        <v>670300</v>
      </c>
      <c r="D402" t="s">
        <v>5281</v>
      </c>
      <c r="E402" t="s">
        <v>4157</v>
      </c>
      <c r="F402" t="s">
        <v>4158</v>
      </c>
      <c r="G402" t="s">
        <v>1372</v>
      </c>
      <c r="H402" t="s">
        <v>2729</v>
      </c>
      <c r="I402">
        <v>76065</v>
      </c>
      <c r="J402" t="s">
        <v>172</v>
      </c>
      <c r="K402">
        <v>4698462000</v>
      </c>
      <c r="L402" t="s">
        <v>4159</v>
      </c>
      <c r="M402" t="s">
        <v>4158</v>
      </c>
      <c r="N402" t="s">
        <v>1372</v>
      </c>
      <c r="O402" t="s">
        <v>2729</v>
      </c>
      <c r="P402">
        <v>76065</v>
      </c>
      <c r="Q402" t="s">
        <v>3166</v>
      </c>
      <c r="R402">
        <v>8</v>
      </c>
      <c r="S402">
        <v>30</v>
      </c>
      <c r="U402">
        <v>2</v>
      </c>
      <c r="X402">
        <v>6</v>
      </c>
      <c r="AF402" t="s">
        <v>5277</v>
      </c>
    </row>
    <row r="403" spans="1:32" x14ac:dyDescent="0.2">
      <c r="A403" t="s">
        <v>4160</v>
      </c>
      <c r="B403" s="24">
        <v>8620</v>
      </c>
      <c r="C403" s="37">
        <v>673031</v>
      </c>
      <c r="D403" t="s">
        <v>5282</v>
      </c>
      <c r="E403" t="s">
        <v>3830</v>
      </c>
      <c r="F403" t="s">
        <v>4161</v>
      </c>
      <c r="G403" t="s">
        <v>126</v>
      </c>
      <c r="H403" t="s">
        <v>2729</v>
      </c>
      <c r="I403">
        <v>75237</v>
      </c>
      <c r="J403" t="s">
        <v>126</v>
      </c>
      <c r="K403">
        <v>9727088600</v>
      </c>
      <c r="L403" t="s">
        <v>4162</v>
      </c>
      <c r="M403" t="s">
        <v>4163</v>
      </c>
      <c r="N403" t="s">
        <v>126</v>
      </c>
      <c r="O403" t="s">
        <v>2729</v>
      </c>
      <c r="P403">
        <v>75237</v>
      </c>
      <c r="Q403" t="s">
        <v>4747</v>
      </c>
      <c r="AA403">
        <v>50</v>
      </c>
      <c r="AF403" t="s">
        <v>5279</v>
      </c>
    </row>
    <row r="404" spans="1:32" x14ac:dyDescent="0.2">
      <c r="A404" t="s">
        <v>5531</v>
      </c>
      <c r="B404" s="24">
        <v>154</v>
      </c>
      <c r="C404" s="37">
        <v>450388</v>
      </c>
      <c r="D404" t="s">
        <v>2821</v>
      </c>
      <c r="E404" t="s">
        <v>2741</v>
      </c>
      <c r="F404" t="s">
        <v>4489</v>
      </c>
      <c r="G404" t="s">
        <v>195</v>
      </c>
      <c r="H404" t="s">
        <v>2729</v>
      </c>
      <c r="I404">
        <v>78240</v>
      </c>
      <c r="J404" t="s">
        <v>196</v>
      </c>
      <c r="K404">
        <v>7262015501</v>
      </c>
      <c r="L404" t="s">
        <v>4127</v>
      </c>
      <c r="M404" t="s">
        <v>4489</v>
      </c>
      <c r="N404" t="s">
        <v>195</v>
      </c>
      <c r="O404" t="s">
        <v>2729</v>
      </c>
      <c r="P404">
        <v>78240</v>
      </c>
      <c r="Q404" t="s">
        <v>5532</v>
      </c>
      <c r="AA404">
        <v>48</v>
      </c>
      <c r="AF404" t="s">
        <v>5279</v>
      </c>
    </row>
    <row r="405" spans="1:32" x14ac:dyDescent="0.2">
      <c r="A405" t="s">
        <v>4164</v>
      </c>
      <c r="B405" s="24">
        <v>100131</v>
      </c>
      <c r="C405" s="37">
        <v>450537</v>
      </c>
      <c r="D405" t="s">
        <v>3102</v>
      </c>
      <c r="E405" t="s">
        <v>4165</v>
      </c>
      <c r="F405" t="s">
        <v>4166</v>
      </c>
      <c r="G405" t="s">
        <v>960</v>
      </c>
      <c r="H405" t="s">
        <v>2729</v>
      </c>
      <c r="I405">
        <v>75082</v>
      </c>
      <c r="J405" t="s">
        <v>132</v>
      </c>
      <c r="K405">
        <v>4692042000</v>
      </c>
      <c r="L405" t="s">
        <v>4167</v>
      </c>
      <c r="M405" t="s">
        <v>1386</v>
      </c>
      <c r="N405" t="s">
        <v>960</v>
      </c>
      <c r="O405" t="s">
        <v>2729</v>
      </c>
      <c r="P405">
        <v>75082</v>
      </c>
      <c r="Q405" t="s">
        <v>3166</v>
      </c>
      <c r="R405">
        <v>75</v>
      </c>
      <c r="S405">
        <v>137</v>
      </c>
      <c r="T405">
        <v>8</v>
      </c>
      <c r="U405">
        <v>27</v>
      </c>
      <c r="X405">
        <v>10</v>
      </c>
      <c r="AB405">
        <v>12</v>
      </c>
      <c r="AC405">
        <v>25</v>
      </c>
      <c r="AD405">
        <v>50</v>
      </c>
      <c r="AF405" t="s">
        <v>5277</v>
      </c>
    </row>
    <row r="406" spans="1:32" x14ac:dyDescent="0.2">
      <c r="A406" t="s">
        <v>4168</v>
      </c>
      <c r="B406" s="24">
        <v>100131</v>
      </c>
      <c r="C406" s="37">
        <v>450537</v>
      </c>
      <c r="D406" t="s">
        <v>3102</v>
      </c>
      <c r="E406" t="s">
        <v>4165</v>
      </c>
      <c r="F406" t="s">
        <v>4169</v>
      </c>
      <c r="G406" t="s">
        <v>960</v>
      </c>
      <c r="H406" t="s">
        <v>2729</v>
      </c>
      <c r="I406">
        <v>75080</v>
      </c>
      <c r="J406" t="s">
        <v>126</v>
      </c>
      <c r="K406">
        <v>4692042000</v>
      </c>
      <c r="L406" t="s">
        <v>4167</v>
      </c>
      <c r="M406" t="s">
        <v>1386</v>
      </c>
      <c r="N406" t="s">
        <v>960</v>
      </c>
      <c r="O406" t="s">
        <v>2729</v>
      </c>
      <c r="P406">
        <v>75082</v>
      </c>
      <c r="Q406" t="s">
        <v>5533</v>
      </c>
      <c r="R406">
        <v>10</v>
      </c>
      <c r="S406">
        <v>81</v>
      </c>
      <c r="T406">
        <v>4</v>
      </c>
      <c r="U406">
        <v>15</v>
      </c>
      <c r="Y406">
        <v>52</v>
      </c>
      <c r="AE406">
        <v>12</v>
      </c>
      <c r="AF406" t="s">
        <v>5277</v>
      </c>
    </row>
    <row r="407" spans="1:32" x14ac:dyDescent="0.2">
      <c r="A407" t="s">
        <v>4170</v>
      </c>
      <c r="B407" s="24">
        <v>100540</v>
      </c>
      <c r="C407" s="37">
        <v>670132</v>
      </c>
      <c r="D407" t="s">
        <v>3044</v>
      </c>
      <c r="E407" t="s">
        <v>4171</v>
      </c>
      <c r="F407" t="s">
        <v>4172</v>
      </c>
      <c r="G407" t="s">
        <v>1378</v>
      </c>
      <c r="H407" t="s">
        <v>2729</v>
      </c>
      <c r="I407">
        <v>76092</v>
      </c>
      <c r="J407" t="s">
        <v>31</v>
      </c>
      <c r="K407">
        <v>8178654501</v>
      </c>
      <c r="L407" t="s">
        <v>4173</v>
      </c>
      <c r="M407" t="s">
        <v>4172</v>
      </c>
      <c r="N407" t="s">
        <v>1378</v>
      </c>
      <c r="O407" t="s">
        <v>2729</v>
      </c>
      <c r="P407">
        <v>76092</v>
      </c>
      <c r="Q407" t="s">
        <v>3001</v>
      </c>
      <c r="R407">
        <v>6</v>
      </c>
      <c r="S407">
        <v>48</v>
      </c>
      <c r="AF407" t="s">
        <v>5277</v>
      </c>
    </row>
    <row r="408" spans="1:32" x14ac:dyDescent="0.2">
      <c r="A408" t="s">
        <v>4174</v>
      </c>
      <c r="B408" s="24">
        <v>154</v>
      </c>
      <c r="C408" s="37">
        <v>450388</v>
      </c>
      <c r="D408" t="s">
        <v>2821</v>
      </c>
      <c r="E408" t="s">
        <v>4175</v>
      </c>
      <c r="F408" t="s">
        <v>4176</v>
      </c>
      <c r="G408" t="s">
        <v>195</v>
      </c>
      <c r="H408" t="s">
        <v>2729</v>
      </c>
      <c r="I408">
        <v>78229</v>
      </c>
      <c r="J408" t="s">
        <v>196</v>
      </c>
      <c r="K408">
        <v>2105758110</v>
      </c>
      <c r="L408" t="s">
        <v>4127</v>
      </c>
      <c r="M408" t="s">
        <v>4126</v>
      </c>
      <c r="N408" t="s">
        <v>195</v>
      </c>
      <c r="O408" t="s">
        <v>2729</v>
      </c>
      <c r="P408">
        <v>78229</v>
      </c>
      <c r="Q408" t="s">
        <v>4177</v>
      </c>
      <c r="R408">
        <v>48</v>
      </c>
      <c r="S408">
        <v>247</v>
      </c>
      <c r="Y408">
        <v>74</v>
      </c>
      <c r="AA408">
        <v>14</v>
      </c>
      <c r="AF408" t="s">
        <v>5279</v>
      </c>
    </row>
    <row r="409" spans="1:32" x14ac:dyDescent="0.2">
      <c r="A409" t="s">
        <v>4178</v>
      </c>
      <c r="B409" s="24">
        <v>154</v>
      </c>
      <c r="C409" s="37">
        <v>450388</v>
      </c>
      <c r="D409" t="s">
        <v>2821</v>
      </c>
      <c r="E409" t="s">
        <v>4179</v>
      </c>
      <c r="F409" t="s">
        <v>4180</v>
      </c>
      <c r="G409" t="s">
        <v>195</v>
      </c>
      <c r="H409" t="s">
        <v>2729</v>
      </c>
      <c r="I409">
        <v>78201</v>
      </c>
      <c r="J409" t="s">
        <v>196</v>
      </c>
      <c r="K409">
        <v>2107368001</v>
      </c>
      <c r="L409" t="s">
        <v>4127</v>
      </c>
      <c r="M409" t="s">
        <v>4126</v>
      </c>
      <c r="N409" t="s">
        <v>195</v>
      </c>
      <c r="O409" t="s">
        <v>2729</v>
      </c>
      <c r="P409">
        <v>78229</v>
      </c>
      <c r="Q409" t="s">
        <v>4181</v>
      </c>
      <c r="R409">
        <v>30</v>
      </c>
      <c r="S409">
        <v>60</v>
      </c>
      <c r="AA409">
        <v>30</v>
      </c>
      <c r="AF409" t="s">
        <v>5279</v>
      </c>
    </row>
    <row r="410" spans="1:32" x14ac:dyDescent="0.2">
      <c r="A410" t="s">
        <v>4182</v>
      </c>
      <c r="B410" s="24">
        <v>154</v>
      </c>
      <c r="C410" s="37">
        <v>450388</v>
      </c>
      <c r="D410" t="s">
        <v>2821</v>
      </c>
      <c r="E410" t="s">
        <v>4183</v>
      </c>
      <c r="F410" t="s">
        <v>4184</v>
      </c>
      <c r="G410" t="s">
        <v>195</v>
      </c>
      <c r="H410" t="s">
        <v>2729</v>
      </c>
      <c r="I410">
        <v>78212</v>
      </c>
      <c r="J410" t="s">
        <v>196</v>
      </c>
      <c r="K410">
        <v>2107572200</v>
      </c>
      <c r="L410" t="s">
        <v>4127</v>
      </c>
      <c r="M410" t="s">
        <v>4126</v>
      </c>
      <c r="N410" t="s">
        <v>195</v>
      </c>
      <c r="O410" t="s">
        <v>2729</v>
      </c>
      <c r="P410">
        <v>78229</v>
      </c>
      <c r="Q410" t="s">
        <v>3703</v>
      </c>
      <c r="R410">
        <v>88</v>
      </c>
      <c r="S410">
        <v>216</v>
      </c>
      <c r="T410">
        <v>16</v>
      </c>
      <c r="U410">
        <v>48</v>
      </c>
      <c r="AA410">
        <v>10</v>
      </c>
      <c r="AF410" t="s">
        <v>5279</v>
      </c>
    </row>
    <row r="411" spans="1:32" x14ac:dyDescent="0.2">
      <c r="A411" t="s">
        <v>1419</v>
      </c>
      <c r="B411" s="24">
        <v>100090</v>
      </c>
      <c r="C411" s="37">
        <v>451396</v>
      </c>
      <c r="D411" t="s">
        <v>2821</v>
      </c>
      <c r="E411" t="s">
        <v>4185</v>
      </c>
      <c r="F411" t="s">
        <v>1420</v>
      </c>
      <c r="G411" t="s">
        <v>1421</v>
      </c>
      <c r="H411" t="s">
        <v>2729</v>
      </c>
      <c r="I411">
        <v>78643</v>
      </c>
      <c r="J411" t="s">
        <v>1421</v>
      </c>
      <c r="K411">
        <v>2452422824</v>
      </c>
      <c r="L411" t="s">
        <v>5395</v>
      </c>
      <c r="M411" t="s">
        <v>4186</v>
      </c>
      <c r="N411" t="s">
        <v>693</v>
      </c>
      <c r="O411" t="s">
        <v>2729</v>
      </c>
      <c r="P411">
        <v>77437</v>
      </c>
      <c r="Q411" t="s">
        <v>2825</v>
      </c>
      <c r="S411">
        <v>25</v>
      </c>
      <c r="AF411" t="s">
        <v>5277</v>
      </c>
    </row>
    <row r="412" spans="1:32" x14ac:dyDescent="0.2">
      <c r="A412" t="s">
        <v>5534</v>
      </c>
      <c r="B412" s="24">
        <v>100609</v>
      </c>
      <c r="D412" t="s">
        <v>5289</v>
      </c>
      <c r="E412" t="s">
        <v>5535</v>
      </c>
      <c r="F412" t="s">
        <v>5536</v>
      </c>
      <c r="G412" t="s">
        <v>5537</v>
      </c>
      <c r="H412" t="s">
        <v>2729</v>
      </c>
      <c r="I412">
        <v>75862</v>
      </c>
      <c r="J412" t="s">
        <v>5537</v>
      </c>
      <c r="K412">
        <v>9363374100</v>
      </c>
      <c r="L412" t="s">
        <v>5395</v>
      </c>
      <c r="M412" t="s">
        <v>5536</v>
      </c>
      <c r="N412" t="s">
        <v>5537</v>
      </c>
      <c r="O412" t="s">
        <v>2729</v>
      </c>
      <c r="P412">
        <v>75862</v>
      </c>
      <c r="Q412" t="s">
        <v>5538</v>
      </c>
      <c r="S412">
        <v>21</v>
      </c>
      <c r="AF412" t="s">
        <v>5277</v>
      </c>
    </row>
    <row r="413" spans="1:32" x14ac:dyDescent="0.2">
      <c r="A413" t="s">
        <v>4187</v>
      </c>
      <c r="B413" s="24">
        <v>100341</v>
      </c>
      <c r="C413" s="37">
        <v>452083</v>
      </c>
      <c r="D413" t="s">
        <v>2814</v>
      </c>
      <c r="E413" t="s">
        <v>4188</v>
      </c>
      <c r="F413" t="s">
        <v>4189</v>
      </c>
      <c r="G413" t="s">
        <v>103</v>
      </c>
      <c r="H413" t="s">
        <v>2729</v>
      </c>
      <c r="I413">
        <v>77701</v>
      </c>
      <c r="J413" t="s">
        <v>104</v>
      </c>
      <c r="K413">
        <v>4097268700</v>
      </c>
      <c r="L413" t="s">
        <v>5539</v>
      </c>
      <c r="M413" t="s">
        <v>4189</v>
      </c>
      <c r="N413" t="s">
        <v>103</v>
      </c>
      <c r="O413" t="s">
        <v>2729</v>
      </c>
      <c r="P413">
        <v>77701</v>
      </c>
      <c r="Q413" t="s">
        <v>3850</v>
      </c>
      <c r="S413">
        <v>20</v>
      </c>
      <c r="AA413">
        <v>10</v>
      </c>
      <c r="AF413" t="s">
        <v>5279</v>
      </c>
    </row>
    <row r="414" spans="1:32" x14ac:dyDescent="0.2">
      <c r="A414" t="s">
        <v>4190</v>
      </c>
      <c r="B414" s="24">
        <v>452</v>
      </c>
      <c r="C414" s="37">
        <v>450133</v>
      </c>
      <c r="D414" t="s">
        <v>2821</v>
      </c>
      <c r="E414" t="s">
        <v>3071</v>
      </c>
      <c r="F414" t="s">
        <v>1430</v>
      </c>
      <c r="G414" t="s">
        <v>528</v>
      </c>
      <c r="H414" t="s">
        <v>2729</v>
      </c>
      <c r="I414">
        <v>79701</v>
      </c>
      <c r="J414" t="s">
        <v>528</v>
      </c>
      <c r="K414">
        <v>4322211111</v>
      </c>
      <c r="L414" t="s">
        <v>4191</v>
      </c>
      <c r="M414" t="s">
        <v>1430</v>
      </c>
      <c r="N414" t="s">
        <v>528</v>
      </c>
      <c r="O414" t="s">
        <v>2729</v>
      </c>
      <c r="P414">
        <v>79701</v>
      </c>
      <c r="Q414" t="s">
        <v>3776</v>
      </c>
      <c r="R414">
        <v>48</v>
      </c>
      <c r="S414">
        <v>385</v>
      </c>
      <c r="T414">
        <v>18</v>
      </c>
      <c r="U414">
        <v>30</v>
      </c>
      <c r="V414">
        <v>10</v>
      </c>
      <c r="AB414">
        <v>1</v>
      </c>
      <c r="AD414">
        <v>48</v>
      </c>
      <c r="AF414" t="s">
        <v>5277</v>
      </c>
    </row>
    <row r="415" spans="1:32" x14ac:dyDescent="0.2">
      <c r="A415" t="s">
        <v>4193</v>
      </c>
      <c r="B415" s="24">
        <v>370</v>
      </c>
      <c r="C415" s="37">
        <v>450176</v>
      </c>
      <c r="D415" t="s">
        <v>3007</v>
      </c>
      <c r="E415" t="s">
        <v>2748</v>
      </c>
      <c r="F415" t="s">
        <v>4194</v>
      </c>
      <c r="G415" t="s">
        <v>1435</v>
      </c>
      <c r="H415" t="s">
        <v>2729</v>
      </c>
      <c r="I415">
        <v>78572</v>
      </c>
      <c r="J415" t="s">
        <v>325</v>
      </c>
      <c r="K415">
        <v>9563239103</v>
      </c>
      <c r="L415" t="s">
        <v>4195</v>
      </c>
      <c r="M415" t="s">
        <v>4194</v>
      </c>
      <c r="N415" t="s">
        <v>1435</v>
      </c>
      <c r="O415" t="s">
        <v>2729</v>
      </c>
      <c r="P415">
        <v>78572</v>
      </c>
      <c r="Q415" t="s">
        <v>3808</v>
      </c>
      <c r="R415">
        <v>16</v>
      </c>
      <c r="S415">
        <v>191</v>
      </c>
      <c r="T415">
        <v>20</v>
      </c>
      <c r="U415">
        <v>25</v>
      </c>
      <c r="X415">
        <v>16</v>
      </c>
      <c r="AA415">
        <v>27</v>
      </c>
      <c r="AB415">
        <v>2</v>
      </c>
      <c r="AF415" t="s">
        <v>5277</v>
      </c>
    </row>
    <row r="416" spans="1:32" x14ac:dyDescent="0.2">
      <c r="A416" t="s">
        <v>4196</v>
      </c>
      <c r="B416" s="24">
        <v>114</v>
      </c>
      <c r="C416" s="37">
        <v>450058</v>
      </c>
      <c r="D416" t="s">
        <v>2814</v>
      </c>
      <c r="E416" t="s">
        <v>4197</v>
      </c>
      <c r="F416" t="s">
        <v>4198</v>
      </c>
      <c r="G416" t="s">
        <v>195</v>
      </c>
      <c r="H416" t="s">
        <v>2729</v>
      </c>
      <c r="I416">
        <v>78235</v>
      </c>
      <c r="J416" t="s">
        <v>196</v>
      </c>
      <c r="K416">
        <v>2102973600</v>
      </c>
      <c r="L416" t="s">
        <v>2836</v>
      </c>
      <c r="M416" t="s">
        <v>2835</v>
      </c>
      <c r="N416" t="s">
        <v>195</v>
      </c>
      <c r="O416" t="s">
        <v>2729</v>
      </c>
      <c r="P416">
        <v>78205</v>
      </c>
      <c r="Q416" t="s">
        <v>4199</v>
      </c>
      <c r="R416">
        <v>20</v>
      </c>
      <c r="S416">
        <v>54</v>
      </c>
      <c r="T416">
        <v>12</v>
      </c>
      <c r="U416">
        <v>14</v>
      </c>
      <c r="X416">
        <v>14</v>
      </c>
      <c r="AF416" t="s">
        <v>5279</v>
      </c>
    </row>
    <row r="417" spans="1:32" x14ac:dyDescent="0.2">
      <c r="A417" t="s">
        <v>4200</v>
      </c>
      <c r="B417" s="24">
        <v>75</v>
      </c>
      <c r="C417" s="37">
        <v>451342</v>
      </c>
      <c r="D417" t="s">
        <v>5286</v>
      </c>
      <c r="E417" t="s">
        <v>2748</v>
      </c>
      <c r="F417" t="s">
        <v>4201</v>
      </c>
      <c r="G417" t="s">
        <v>1440</v>
      </c>
      <c r="H417" t="s">
        <v>2729</v>
      </c>
      <c r="I417">
        <v>79512</v>
      </c>
      <c r="J417" t="s">
        <v>1441</v>
      </c>
      <c r="K417">
        <v>3257283431</v>
      </c>
      <c r="L417" t="s">
        <v>5540</v>
      </c>
      <c r="M417" t="s">
        <v>4201</v>
      </c>
      <c r="N417" t="s">
        <v>1440</v>
      </c>
      <c r="O417" t="s">
        <v>2729</v>
      </c>
      <c r="P417">
        <v>79512</v>
      </c>
      <c r="Q417" t="s">
        <v>3013</v>
      </c>
      <c r="S417">
        <v>25</v>
      </c>
      <c r="AF417" t="s">
        <v>5277</v>
      </c>
    </row>
    <row r="418" spans="1:32" x14ac:dyDescent="0.2">
      <c r="A418" t="s">
        <v>4202</v>
      </c>
      <c r="B418" s="24">
        <v>365</v>
      </c>
      <c r="C418" s="37">
        <v>451335</v>
      </c>
      <c r="D418" t="s">
        <v>5352</v>
      </c>
      <c r="E418" t="s">
        <v>3015</v>
      </c>
      <c r="F418" t="s">
        <v>4203</v>
      </c>
      <c r="G418" t="s">
        <v>1470</v>
      </c>
      <c r="H418" t="s">
        <v>2729</v>
      </c>
      <c r="I418">
        <v>76252</v>
      </c>
      <c r="J418" t="s">
        <v>816</v>
      </c>
      <c r="K418">
        <v>9407592271</v>
      </c>
      <c r="L418" t="s">
        <v>5541</v>
      </c>
      <c r="M418" t="s">
        <v>4204</v>
      </c>
      <c r="N418" t="s">
        <v>1470</v>
      </c>
      <c r="O418" t="s">
        <v>2729</v>
      </c>
      <c r="P418">
        <v>76252</v>
      </c>
      <c r="Q418" t="s">
        <v>3013</v>
      </c>
      <c r="S418">
        <v>18</v>
      </c>
      <c r="AF418" t="s">
        <v>5277</v>
      </c>
    </row>
    <row r="419" spans="1:32" x14ac:dyDescent="0.2">
      <c r="A419" t="s">
        <v>4205</v>
      </c>
      <c r="B419" s="24">
        <v>100623</v>
      </c>
      <c r="C419" s="37">
        <v>451372</v>
      </c>
      <c r="D419" t="s">
        <v>5312</v>
      </c>
      <c r="E419" t="s">
        <v>5542</v>
      </c>
      <c r="F419" t="s">
        <v>4206</v>
      </c>
      <c r="G419" t="s">
        <v>1709</v>
      </c>
      <c r="H419" t="s">
        <v>2729</v>
      </c>
      <c r="I419">
        <v>79347</v>
      </c>
      <c r="J419" t="s">
        <v>1710</v>
      </c>
      <c r="K419">
        <v>8062724524</v>
      </c>
      <c r="L419" t="s">
        <v>5543</v>
      </c>
      <c r="M419" t="s">
        <v>4206</v>
      </c>
      <c r="N419" t="s">
        <v>1709</v>
      </c>
      <c r="O419" t="s">
        <v>2729</v>
      </c>
      <c r="P419">
        <v>79347</v>
      </c>
      <c r="Q419" t="s">
        <v>2825</v>
      </c>
      <c r="S419">
        <v>25</v>
      </c>
      <c r="AF419" t="s">
        <v>5277</v>
      </c>
    </row>
    <row r="420" spans="1:32" x14ac:dyDescent="0.2">
      <c r="A420" t="s">
        <v>1473</v>
      </c>
      <c r="B420" s="24">
        <v>392</v>
      </c>
      <c r="C420" s="37">
        <v>450656</v>
      </c>
      <c r="D420" t="s">
        <v>2869</v>
      </c>
      <c r="E420" t="s">
        <v>4207</v>
      </c>
      <c r="F420" t="s">
        <v>4208</v>
      </c>
      <c r="G420" t="s">
        <v>1188</v>
      </c>
      <c r="H420" t="s">
        <v>2729</v>
      </c>
      <c r="I420">
        <v>75965</v>
      </c>
      <c r="J420" t="s">
        <v>1188</v>
      </c>
      <c r="K420">
        <v>9365699481</v>
      </c>
      <c r="L420" t="s">
        <v>4209</v>
      </c>
      <c r="M420" t="s">
        <v>4208</v>
      </c>
      <c r="N420" t="s">
        <v>1188</v>
      </c>
      <c r="O420" t="s">
        <v>2729</v>
      </c>
      <c r="P420">
        <v>75965</v>
      </c>
      <c r="Q420" t="s">
        <v>3137</v>
      </c>
      <c r="R420">
        <v>11</v>
      </c>
      <c r="S420">
        <v>130</v>
      </c>
      <c r="U420">
        <v>12</v>
      </c>
      <c r="AB420">
        <v>8</v>
      </c>
      <c r="AF420" t="s">
        <v>5279</v>
      </c>
    </row>
    <row r="421" spans="1:32" x14ac:dyDescent="0.2">
      <c r="A421" t="s">
        <v>4211</v>
      </c>
      <c r="B421" s="24">
        <v>141</v>
      </c>
      <c r="C421" s="37">
        <v>450447</v>
      </c>
      <c r="D421" t="s">
        <v>5282</v>
      </c>
      <c r="E421" t="s">
        <v>2748</v>
      </c>
      <c r="F421" t="s">
        <v>4212</v>
      </c>
      <c r="G421" t="s">
        <v>1479</v>
      </c>
      <c r="H421" t="s">
        <v>2729</v>
      </c>
      <c r="I421">
        <v>75110</v>
      </c>
      <c r="J421" t="s">
        <v>1480</v>
      </c>
      <c r="K421">
        <v>9036546805</v>
      </c>
      <c r="L421" t="s">
        <v>5544</v>
      </c>
      <c r="M421" t="s">
        <v>4212</v>
      </c>
      <c r="N421" t="s">
        <v>1479</v>
      </c>
      <c r="O421" t="s">
        <v>2729</v>
      </c>
      <c r="P421">
        <v>75110</v>
      </c>
      <c r="Q421" t="s">
        <v>5545</v>
      </c>
      <c r="R421">
        <v>10</v>
      </c>
      <c r="S421">
        <v>147</v>
      </c>
      <c r="X421">
        <v>5</v>
      </c>
      <c r="AF421" t="s">
        <v>5279</v>
      </c>
    </row>
    <row r="422" spans="1:32" x14ac:dyDescent="0.2">
      <c r="A422" t="s">
        <v>5546</v>
      </c>
      <c r="B422" s="24">
        <v>100628</v>
      </c>
      <c r="C422" s="37">
        <v>450508</v>
      </c>
      <c r="D422" t="s">
        <v>5308</v>
      </c>
      <c r="E422" t="s">
        <v>5547</v>
      </c>
      <c r="F422" t="s">
        <v>4210</v>
      </c>
      <c r="G422" t="s">
        <v>1188</v>
      </c>
      <c r="H422" t="s">
        <v>2729</v>
      </c>
      <c r="I422">
        <v>75961</v>
      </c>
      <c r="J422" t="s">
        <v>1188</v>
      </c>
      <c r="K422">
        <v>9365644611</v>
      </c>
      <c r="L422" t="s">
        <v>5359</v>
      </c>
      <c r="M422" t="s">
        <v>4210</v>
      </c>
      <c r="N422" t="s">
        <v>1188</v>
      </c>
      <c r="O422" t="s">
        <v>2729</v>
      </c>
      <c r="P422">
        <v>75961</v>
      </c>
      <c r="Q422" t="s">
        <v>2749</v>
      </c>
      <c r="R422">
        <v>16</v>
      </c>
      <c r="S422">
        <v>128</v>
      </c>
      <c r="U422">
        <v>22</v>
      </c>
      <c r="V422">
        <v>10</v>
      </c>
      <c r="X422">
        <v>4</v>
      </c>
      <c r="Y422">
        <v>14</v>
      </c>
      <c r="AC422">
        <v>16</v>
      </c>
      <c r="AF422" t="s">
        <v>5277</v>
      </c>
    </row>
    <row r="423" spans="1:32" x14ac:dyDescent="0.2">
      <c r="A423" t="s">
        <v>4213</v>
      </c>
      <c r="B423" s="24">
        <v>100558</v>
      </c>
      <c r="D423" t="s">
        <v>5312</v>
      </c>
      <c r="E423" t="s">
        <v>4214</v>
      </c>
      <c r="F423" t="s">
        <v>4215</v>
      </c>
      <c r="G423" t="s">
        <v>1489</v>
      </c>
      <c r="H423" t="s">
        <v>2729</v>
      </c>
      <c r="I423">
        <v>78132</v>
      </c>
      <c r="J423" t="s">
        <v>1490</v>
      </c>
      <c r="K423">
        <v>7136600557</v>
      </c>
      <c r="L423" t="s">
        <v>3892</v>
      </c>
      <c r="M423" t="s">
        <v>3893</v>
      </c>
      <c r="N423" t="s">
        <v>19</v>
      </c>
      <c r="O423" t="s">
        <v>2729</v>
      </c>
      <c r="P423">
        <v>77081</v>
      </c>
      <c r="Q423" t="s">
        <v>4635</v>
      </c>
      <c r="S423">
        <v>4</v>
      </c>
      <c r="AF423" t="s">
        <v>5279</v>
      </c>
    </row>
    <row r="424" spans="1:32" x14ac:dyDescent="0.2">
      <c r="A424" t="s">
        <v>4216</v>
      </c>
      <c r="B424" s="24">
        <v>100101</v>
      </c>
      <c r="C424" s="37">
        <v>673049</v>
      </c>
      <c r="D424" t="s">
        <v>2897</v>
      </c>
      <c r="E424" t="s">
        <v>4217</v>
      </c>
      <c r="F424" t="s">
        <v>4218</v>
      </c>
      <c r="G424" t="s">
        <v>1489</v>
      </c>
      <c r="H424" t="s">
        <v>2729</v>
      </c>
      <c r="I424">
        <v>78130</v>
      </c>
      <c r="J424" t="s">
        <v>1490</v>
      </c>
      <c r="K424">
        <v>8306256700</v>
      </c>
      <c r="L424" t="s">
        <v>4219</v>
      </c>
      <c r="M424" t="s">
        <v>4218</v>
      </c>
      <c r="N424" t="s">
        <v>1489</v>
      </c>
      <c r="O424" t="s">
        <v>2729</v>
      </c>
      <c r="P424">
        <v>78130</v>
      </c>
      <c r="Q424" t="s">
        <v>5548</v>
      </c>
      <c r="AA424">
        <v>40</v>
      </c>
      <c r="AF424" t="s">
        <v>5279</v>
      </c>
    </row>
    <row r="425" spans="1:32" x14ac:dyDescent="0.2">
      <c r="A425" t="s">
        <v>4220</v>
      </c>
      <c r="B425" s="24">
        <v>100597</v>
      </c>
      <c r="D425" t="s">
        <v>3007</v>
      </c>
      <c r="E425" t="s">
        <v>4221</v>
      </c>
      <c r="F425" t="s">
        <v>4222</v>
      </c>
      <c r="G425" t="s">
        <v>126</v>
      </c>
      <c r="H425" t="s">
        <v>2729</v>
      </c>
      <c r="I425">
        <v>75243</v>
      </c>
      <c r="J425" t="s">
        <v>126</v>
      </c>
      <c r="K425">
        <v>2814096011</v>
      </c>
      <c r="L425" t="s">
        <v>4223</v>
      </c>
      <c r="M425" t="s">
        <v>4222</v>
      </c>
      <c r="N425" t="s">
        <v>126</v>
      </c>
      <c r="O425" t="s">
        <v>2729</v>
      </c>
      <c r="P425">
        <v>75243</v>
      </c>
      <c r="Q425" t="s">
        <v>5549</v>
      </c>
      <c r="R425">
        <v>6</v>
      </c>
      <c r="W425">
        <v>54</v>
      </c>
      <c r="AF425" t="s">
        <v>5279</v>
      </c>
    </row>
    <row r="426" spans="1:32" x14ac:dyDescent="0.2">
      <c r="A426" t="s">
        <v>5550</v>
      </c>
      <c r="B426" s="24">
        <v>7125</v>
      </c>
      <c r="C426" s="37">
        <v>453309</v>
      </c>
      <c r="D426" t="s">
        <v>5352</v>
      </c>
      <c r="E426" t="s">
        <v>5551</v>
      </c>
      <c r="F426" t="s">
        <v>1494</v>
      </c>
      <c r="G426" t="s">
        <v>939</v>
      </c>
      <c r="H426" t="s">
        <v>2729</v>
      </c>
      <c r="I426">
        <v>77384</v>
      </c>
      <c r="J426" t="s">
        <v>77</v>
      </c>
      <c r="K426">
        <v>7134824126</v>
      </c>
      <c r="L426" t="s">
        <v>3743</v>
      </c>
      <c r="M426" t="s">
        <v>1494</v>
      </c>
      <c r="N426" t="s">
        <v>939</v>
      </c>
      <c r="O426" t="s">
        <v>2729</v>
      </c>
      <c r="P426">
        <v>77384</v>
      </c>
      <c r="Q426" t="s">
        <v>5552</v>
      </c>
      <c r="R426">
        <v>16</v>
      </c>
      <c r="W426">
        <v>34</v>
      </c>
      <c r="AF426" t="s">
        <v>5279</v>
      </c>
    </row>
    <row r="427" spans="1:32" x14ac:dyDescent="0.2">
      <c r="A427" t="s">
        <v>4224</v>
      </c>
      <c r="B427" s="24">
        <v>7125</v>
      </c>
      <c r="C427" s="37">
        <v>453309</v>
      </c>
      <c r="D427" t="s">
        <v>5352</v>
      </c>
      <c r="E427" t="s">
        <v>4225</v>
      </c>
      <c r="F427" t="s">
        <v>4226</v>
      </c>
      <c r="G427" t="s">
        <v>1515</v>
      </c>
      <c r="H427" t="s">
        <v>2729</v>
      </c>
      <c r="I427">
        <v>77380</v>
      </c>
      <c r="J427" t="s">
        <v>77</v>
      </c>
      <c r="K427">
        <v>7134823325</v>
      </c>
      <c r="L427" t="s">
        <v>3743</v>
      </c>
      <c r="M427" t="s">
        <v>913</v>
      </c>
      <c r="N427" t="s">
        <v>19</v>
      </c>
      <c r="O427" t="s">
        <v>2729</v>
      </c>
      <c r="P427">
        <v>77082</v>
      </c>
      <c r="Q427" t="s">
        <v>5553</v>
      </c>
      <c r="S427">
        <v>21</v>
      </c>
      <c r="AF427" t="s">
        <v>5279</v>
      </c>
    </row>
    <row r="428" spans="1:32" x14ac:dyDescent="0.2">
      <c r="A428" t="s">
        <v>4228</v>
      </c>
      <c r="B428" s="24">
        <v>348</v>
      </c>
      <c r="C428" s="37">
        <v>450641</v>
      </c>
      <c r="D428" t="s">
        <v>2869</v>
      </c>
      <c r="E428" t="s">
        <v>4229</v>
      </c>
      <c r="F428" t="s">
        <v>4230</v>
      </c>
      <c r="G428" t="s">
        <v>1505</v>
      </c>
      <c r="H428" t="s">
        <v>2729</v>
      </c>
      <c r="I428">
        <v>76255</v>
      </c>
      <c r="J428" t="s">
        <v>1506</v>
      </c>
      <c r="K428">
        <v>9408253235</v>
      </c>
      <c r="L428" t="s">
        <v>4231</v>
      </c>
      <c r="M428" t="s">
        <v>4230</v>
      </c>
      <c r="N428" t="s">
        <v>1505</v>
      </c>
      <c r="O428" t="s">
        <v>2729</v>
      </c>
      <c r="P428">
        <v>76255</v>
      </c>
      <c r="Q428" t="s">
        <v>3458</v>
      </c>
      <c r="S428">
        <v>22</v>
      </c>
      <c r="AF428" t="s">
        <v>5279</v>
      </c>
    </row>
    <row r="429" spans="1:32" x14ac:dyDescent="0.2">
      <c r="A429" t="s">
        <v>4232</v>
      </c>
      <c r="B429" s="24">
        <v>8299</v>
      </c>
      <c r="C429" s="37">
        <v>450809</v>
      </c>
      <c r="D429" t="s">
        <v>2766</v>
      </c>
      <c r="E429" t="s">
        <v>4233</v>
      </c>
      <c r="F429" t="s">
        <v>4234</v>
      </c>
      <c r="G429" t="s">
        <v>70</v>
      </c>
      <c r="H429" t="s">
        <v>2729</v>
      </c>
      <c r="I429">
        <v>78758</v>
      </c>
      <c r="J429" t="s">
        <v>71</v>
      </c>
      <c r="K429">
        <v>5129012529</v>
      </c>
      <c r="L429" t="s">
        <v>4481</v>
      </c>
      <c r="M429" t="s">
        <v>4234</v>
      </c>
      <c r="N429" t="s">
        <v>70</v>
      </c>
      <c r="O429" t="s">
        <v>2729</v>
      </c>
      <c r="P429">
        <v>78758</v>
      </c>
      <c r="Q429" t="s">
        <v>4781</v>
      </c>
      <c r="R429">
        <v>30</v>
      </c>
      <c r="S429">
        <v>213</v>
      </c>
      <c r="T429">
        <v>96</v>
      </c>
      <c r="U429">
        <v>68</v>
      </c>
      <c r="V429">
        <v>24</v>
      </c>
      <c r="X429">
        <v>33</v>
      </c>
      <c r="AB429">
        <v>1</v>
      </c>
      <c r="AF429" t="s">
        <v>5279</v>
      </c>
    </row>
    <row r="430" spans="1:32" x14ac:dyDescent="0.2">
      <c r="A430" t="s">
        <v>4235</v>
      </c>
      <c r="B430" s="24">
        <v>114</v>
      </c>
      <c r="C430" s="37">
        <v>450058</v>
      </c>
      <c r="D430" t="s">
        <v>2814</v>
      </c>
      <c r="E430" t="s">
        <v>4236</v>
      </c>
      <c r="F430" t="s">
        <v>4237</v>
      </c>
      <c r="G430" t="s">
        <v>195</v>
      </c>
      <c r="H430" t="s">
        <v>2729</v>
      </c>
      <c r="I430">
        <v>78258</v>
      </c>
      <c r="J430" t="s">
        <v>196</v>
      </c>
      <c r="K430">
        <v>2102974600</v>
      </c>
      <c r="L430" t="s">
        <v>2836</v>
      </c>
      <c r="M430" t="s">
        <v>2835</v>
      </c>
      <c r="N430" t="s">
        <v>195</v>
      </c>
      <c r="O430" t="s">
        <v>2729</v>
      </c>
      <c r="P430">
        <v>78205</v>
      </c>
      <c r="Q430" t="s">
        <v>4238</v>
      </c>
      <c r="R430">
        <v>46</v>
      </c>
      <c r="S430">
        <v>178</v>
      </c>
      <c r="T430">
        <v>72</v>
      </c>
      <c r="U430">
        <v>54</v>
      </c>
      <c r="W430">
        <v>58</v>
      </c>
      <c r="X430">
        <v>22</v>
      </c>
      <c r="AA430">
        <v>12</v>
      </c>
      <c r="AB430">
        <v>1</v>
      </c>
      <c r="AF430" t="s">
        <v>5279</v>
      </c>
    </row>
    <row r="431" spans="1:32" x14ac:dyDescent="0.2">
      <c r="A431" t="s">
        <v>1509</v>
      </c>
      <c r="B431" s="24">
        <v>8606</v>
      </c>
      <c r="C431" s="37">
        <v>670049</v>
      </c>
      <c r="D431" t="s">
        <v>5289</v>
      </c>
      <c r="E431" t="s">
        <v>4239</v>
      </c>
      <c r="F431" t="s">
        <v>4240</v>
      </c>
      <c r="G431" t="s">
        <v>126</v>
      </c>
      <c r="H431" t="s">
        <v>2729</v>
      </c>
      <c r="I431">
        <v>75231</v>
      </c>
      <c r="J431" t="s">
        <v>126</v>
      </c>
      <c r="K431">
        <v>2142652810</v>
      </c>
      <c r="L431" t="s">
        <v>4241</v>
      </c>
      <c r="M431" t="s">
        <v>4240</v>
      </c>
      <c r="N431" t="s">
        <v>126</v>
      </c>
      <c r="O431" t="s">
        <v>2729</v>
      </c>
      <c r="P431">
        <v>75231</v>
      </c>
      <c r="Q431" t="s">
        <v>3063</v>
      </c>
      <c r="S431">
        <v>23</v>
      </c>
      <c r="AF431" t="s">
        <v>5279</v>
      </c>
    </row>
    <row r="432" spans="1:32" x14ac:dyDescent="0.2">
      <c r="A432" t="s">
        <v>4242</v>
      </c>
      <c r="B432" s="24">
        <v>151</v>
      </c>
      <c r="C432" s="37">
        <v>451315</v>
      </c>
      <c r="D432" t="s">
        <v>2726</v>
      </c>
      <c r="E432" t="s">
        <v>4243</v>
      </c>
      <c r="F432" t="s">
        <v>1524</v>
      </c>
      <c r="G432" t="s">
        <v>1525</v>
      </c>
      <c r="H432" t="s">
        <v>2729</v>
      </c>
      <c r="I432">
        <v>79567</v>
      </c>
      <c r="J432" t="s">
        <v>98</v>
      </c>
      <c r="K432">
        <v>3257544553</v>
      </c>
      <c r="L432" t="s">
        <v>4244</v>
      </c>
      <c r="M432" t="s">
        <v>4245</v>
      </c>
      <c r="N432" t="s">
        <v>1525</v>
      </c>
      <c r="O432" t="s">
        <v>2729</v>
      </c>
      <c r="P432">
        <v>79567</v>
      </c>
      <c r="Q432" t="s">
        <v>2825</v>
      </c>
      <c r="S432">
        <v>25</v>
      </c>
      <c r="AF432" t="s">
        <v>5277</v>
      </c>
    </row>
    <row r="433" spans="1:32" x14ac:dyDescent="0.2">
      <c r="A433" t="s">
        <v>4246</v>
      </c>
      <c r="B433" s="24">
        <v>100453</v>
      </c>
      <c r="C433" s="37">
        <v>450090</v>
      </c>
      <c r="D433" t="s">
        <v>5281</v>
      </c>
      <c r="E433" t="s">
        <v>4247</v>
      </c>
      <c r="F433" t="s">
        <v>4248</v>
      </c>
      <c r="G433" t="s">
        <v>815</v>
      </c>
      <c r="H433" t="s">
        <v>2729</v>
      </c>
      <c r="I433">
        <v>76240</v>
      </c>
      <c r="J433" t="s">
        <v>816</v>
      </c>
      <c r="K433">
        <v>9406651751</v>
      </c>
      <c r="L433" t="s">
        <v>4249</v>
      </c>
      <c r="M433" t="s">
        <v>4248</v>
      </c>
      <c r="N433" t="s">
        <v>815</v>
      </c>
      <c r="O433" t="s">
        <v>2729</v>
      </c>
      <c r="P433">
        <v>76240</v>
      </c>
      <c r="Q433" t="s">
        <v>5554</v>
      </c>
      <c r="R433">
        <v>6</v>
      </c>
      <c r="S433">
        <v>42</v>
      </c>
      <c r="U433">
        <v>8</v>
      </c>
      <c r="X433">
        <v>4</v>
      </c>
      <c r="AF433" t="s">
        <v>5277</v>
      </c>
    </row>
    <row r="434" spans="1:32" x14ac:dyDescent="0.2">
      <c r="A434" t="s">
        <v>4250</v>
      </c>
      <c r="B434" s="24">
        <v>114</v>
      </c>
      <c r="C434" s="37">
        <v>450058</v>
      </c>
      <c r="D434" t="s">
        <v>2814</v>
      </c>
      <c r="E434" t="s">
        <v>4236</v>
      </c>
      <c r="F434" t="s">
        <v>4251</v>
      </c>
      <c r="G434" t="s">
        <v>195</v>
      </c>
      <c r="H434" t="s">
        <v>2729</v>
      </c>
      <c r="I434">
        <v>78217</v>
      </c>
      <c r="J434" t="s">
        <v>196</v>
      </c>
      <c r="K434">
        <v>2102972600</v>
      </c>
      <c r="L434" t="s">
        <v>2836</v>
      </c>
      <c r="M434" t="s">
        <v>2835</v>
      </c>
      <c r="N434" t="s">
        <v>195</v>
      </c>
      <c r="O434" t="s">
        <v>2729</v>
      </c>
      <c r="P434">
        <v>78205</v>
      </c>
      <c r="Q434" t="s">
        <v>4252</v>
      </c>
      <c r="R434">
        <v>42</v>
      </c>
      <c r="S434">
        <v>280</v>
      </c>
      <c r="Y434">
        <v>13</v>
      </c>
      <c r="AA434">
        <v>16</v>
      </c>
      <c r="AF434" t="s">
        <v>5279</v>
      </c>
    </row>
    <row r="435" spans="1:32" x14ac:dyDescent="0.2">
      <c r="A435" t="s">
        <v>4253</v>
      </c>
      <c r="B435" s="24">
        <v>154</v>
      </c>
      <c r="C435" s="37">
        <v>450388</v>
      </c>
      <c r="D435" t="s">
        <v>2821</v>
      </c>
      <c r="E435" t="s">
        <v>4175</v>
      </c>
      <c r="F435" t="s">
        <v>4254</v>
      </c>
      <c r="G435" t="s">
        <v>195</v>
      </c>
      <c r="H435" t="s">
        <v>2729</v>
      </c>
      <c r="I435">
        <v>78233</v>
      </c>
      <c r="J435" t="s">
        <v>196</v>
      </c>
      <c r="K435">
        <v>2107577000</v>
      </c>
      <c r="L435" t="s">
        <v>4127</v>
      </c>
      <c r="M435" t="s">
        <v>4126</v>
      </c>
      <c r="N435" t="s">
        <v>195</v>
      </c>
      <c r="O435" t="s">
        <v>2729</v>
      </c>
      <c r="P435">
        <v>78229</v>
      </c>
      <c r="Q435" t="s">
        <v>4255</v>
      </c>
      <c r="R435">
        <v>38</v>
      </c>
      <c r="S435">
        <v>156</v>
      </c>
      <c r="AA435">
        <v>13</v>
      </c>
      <c r="AC435">
        <v>30</v>
      </c>
      <c r="AF435" t="s">
        <v>5279</v>
      </c>
    </row>
    <row r="436" spans="1:32" x14ac:dyDescent="0.2">
      <c r="A436" t="s">
        <v>4256</v>
      </c>
      <c r="B436" s="24">
        <v>794</v>
      </c>
      <c r="C436" s="37">
        <v>450808</v>
      </c>
      <c r="D436" t="s">
        <v>2770</v>
      </c>
      <c r="E436" t="s">
        <v>4257</v>
      </c>
      <c r="F436" t="s">
        <v>4258</v>
      </c>
      <c r="G436" t="s">
        <v>70</v>
      </c>
      <c r="H436" t="s">
        <v>2729</v>
      </c>
      <c r="I436">
        <v>78731</v>
      </c>
      <c r="J436" t="s">
        <v>71</v>
      </c>
      <c r="K436">
        <v>5123461994</v>
      </c>
      <c r="L436" t="s">
        <v>4259</v>
      </c>
      <c r="M436" t="s">
        <v>4260</v>
      </c>
      <c r="N436" t="s">
        <v>70</v>
      </c>
      <c r="O436" t="s">
        <v>2729</v>
      </c>
      <c r="P436">
        <v>78731</v>
      </c>
      <c r="Q436" t="s">
        <v>5329</v>
      </c>
      <c r="S436">
        <v>8</v>
      </c>
      <c r="AF436" t="s">
        <v>5279</v>
      </c>
    </row>
    <row r="437" spans="1:32" x14ac:dyDescent="0.2">
      <c r="A437" t="s">
        <v>4261</v>
      </c>
      <c r="B437" s="24">
        <v>318</v>
      </c>
      <c r="C437" s="37">
        <v>450209</v>
      </c>
      <c r="D437" t="s">
        <v>3044</v>
      </c>
      <c r="E437" t="s">
        <v>2748</v>
      </c>
      <c r="F437" t="s">
        <v>4262</v>
      </c>
      <c r="G437" t="s">
        <v>234</v>
      </c>
      <c r="H437" t="s">
        <v>2729</v>
      </c>
      <c r="I437">
        <v>79106</v>
      </c>
      <c r="J437" t="s">
        <v>235</v>
      </c>
      <c r="K437">
        <v>8063541110</v>
      </c>
      <c r="L437" t="s">
        <v>5351</v>
      </c>
      <c r="M437" t="s">
        <v>3082</v>
      </c>
      <c r="N437" t="s">
        <v>234</v>
      </c>
      <c r="O437" t="s">
        <v>2729</v>
      </c>
      <c r="P437">
        <v>79175</v>
      </c>
      <c r="Q437" t="s">
        <v>4263</v>
      </c>
      <c r="R437">
        <v>85</v>
      </c>
      <c r="S437">
        <v>141</v>
      </c>
      <c r="T437">
        <v>50</v>
      </c>
      <c r="U437">
        <v>24</v>
      </c>
      <c r="W437">
        <v>60</v>
      </c>
      <c r="X437">
        <v>10</v>
      </c>
      <c r="AA437">
        <v>15</v>
      </c>
      <c r="AF437" t="s">
        <v>5279</v>
      </c>
    </row>
    <row r="438" spans="1:32" x14ac:dyDescent="0.2">
      <c r="A438" t="s">
        <v>4264</v>
      </c>
      <c r="B438" s="24">
        <v>318</v>
      </c>
      <c r="C438" s="37">
        <v>450209</v>
      </c>
      <c r="D438" t="s">
        <v>3044</v>
      </c>
      <c r="E438" t="s">
        <v>4265</v>
      </c>
      <c r="F438" t="s">
        <v>4266</v>
      </c>
      <c r="G438" t="s">
        <v>234</v>
      </c>
      <c r="H438" t="s">
        <v>2729</v>
      </c>
      <c r="I438">
        <v>79119</v>
      </c>
      <c r="J438" t="s">
        <v>4267</v>
      </c>
      <c r="K438">
        <v>8063597999</v>
      </c>
      <c r="L438" t="s">
        <v>5351</v>
      </c>
      <c r="M438" t="s">
        <v>4268</v>
      </c>
      <c r="N438" t="s">
        <v>234</v>
      </c>
      <c r="O438" t="s">
        <v>2729</v>
      </c>
      <c r="P438">
        <v>79106</v>
      </c>
      <c r="Q438" t="s">
        <v>5497</v>
      </c>
      <c r="S438">
        <v>4</v>
      </c>
      <c r="AF438" t="s">
        <v>5279</v>
      </c>
    </row>
    <row r="439" spans="1:32" x14ac:dyDescent="0.2">
      <c r="A439" t="s">
        <v>4269</v>
      </c>
      <c r="B439" s="24">
        <v>230</v>
      </c>
      <c r="C439" s="37">
        <v>450330</v>
      </c>
      <c r="D439" t="s">
        <v>3044</v>
      </c>
      <c r="E439" t="s">
        <v>2748</v>
      </c>
      <c r="F439" t="s">
        <v>1542</v>
      </c>
      <c r="G439" t="s">
        <v>1543</v>
      </c>
      <c r="H439" t="s">
        <v>2729</v>
      </c>
      <c r="I439">
        <v>77469</v>
      </c>
      <c r="J439" t="s">
        <v>43</v>
      </c>
      <c r="K439">
        <v>2813413000</v>
      </c>
      <c r="L439" t="s">
        <v>4270</v>
      </c>
      <c r="M439" t="s">
        <v>1542</v>
      </c>
      <c r="N439" t="s">
        <v>1543</v>
      </c>
      <c r="O439" t="s">
        <v>2729</v>
      </c>
      <c r="P439">
        <v>77469</v>
      </c>
      <c r="Q439" t="s">
        <v>5555</v>
      </c>
      <c r="R439">
        <v>12</v>
      </c>
      <c r="S439">
        <v>90</v>
      </c>
      <c r="X439">
        <v>6</v>
      </c>
      <c r="Y439">
        <v>24</v>
      </c>
      <c r="Z439">
        <v>36</v>
      </c>
      <c r="AF439" t="s">
        <v>5277</v>
      </c>
    </row>
    <row r="440" spans="1:32" x14ac:dyDescent="0.2">
      <c r="A440" t="s">
        <v>4269</v>
      </c>
      <c r="B440" s="24">
        <v>230</v>
      </c>
      <c r="C440" s="37">
        <v>450330</v>
      </c>
      <c r="D440" t="s">
        <v>3044</v>
      </c>
      <c r="E440" t="s">
        <v>4271</v>
      </c>
      <c r="F440" t="s">
        <v>4272</v>
      </c>
      <c r="G440" t="s">
        <v>1543</v>
      </c>
      <c r="H440" t="s">
        <v>2729</v>
      </c>
      <c r="I440">
        <v>77469</v>
      </c>
      <c r="J440" t="s">
        <v>43</v>
      </c>
      <c r="K440">
        <v>2813412000</v>
      </c>
      <c r="L440" t="s">
        <v>4270</v>
      </c>
      <c r="M440" t="s">
        <v>1542</v>
      </c>
      <c r="N440" t="s">
        <v>1543</v>
      </c>
      <c r="O440" t="s">
        <v>2729</v>
      </c>
      <c r="P440">
        <v>77469</v>
      </c>
      <c r="Q440" t="s">
        <v>4532</v>
      </c>
      <c r="R440">
        <v>6</v>
      </c>
      <c r="S440">
        <v>16</v>
      </c>
      <c r="U440">
        <v>20</v>
      </c>
      <c r="V440">
        <v>3</v>
      </c>
      <c r="X440">
        <v>8</v>
      </c>
      <c r="AB440">
        <v>8</v>
      </c>
      <c r="AF440" t="s">
        <v>5277</v>
      </c>
    </row>
    <row r="441" spans="1:32" x14ac:dyDescent="0.2">
      <c r="A441" t="s">
        <v>4273</v>
      </c>
      <c r="B441" s="24">
        <v>230</v>
      </c>
      <c r="C441" s="37">
        <v>450330</v>
      </c>
      <c r="D441" t="s">
        <v>3044</v>
      </c>
      <c r="E441" t="s">
        <v>4274</v>
      </c>
      <c r="F441" t="s">
        <v>4275</v>
      </c>
      <c r="G441" t="s">
        <v>694</v>
      </c>
      <c r="H441" t="s">
        <v>2729</v>
      </c>
      <c r="I441">
        <v>77488</v>
      </c>
      <c r="J441" t="s">
        <v>694</v>
      </c>
      <c r="K441">
        <v>2813414812</v>
      </c>
      <c r="L441" t="s">
        <v>4270</v>
      </c>
      <c r="M441" t="s">
        <v>1542</v>
      </c>
      <c r="N441" t="s">
        <v>1543</v>
      </c>
      <c r="O441" t="s">
        <v>2729</v>
      </c>
      <c r="P441">
        <v>77469</v>
      </c>
      <c r="Q441" t="s">
        <v>3171</v>
      </c>
      <c r="R441">
        <v>12</v>
      </c>
      <c r="S441">
        <v>33</v>
      </c>
      <c r="AF441" t="s">
        <v>5277</v>
      </c>
    </row>
    <row r="442" spans="1:32" x14ac:dyDescent="0.2">
      <c r="A442" t="s">
        <v>4276</v>
      </c>
      <c r="B442" s="24">
        <v>98</v>
      </c>
      <c r="C442" s="37">
        <v>451359</v>
      </c>
      <c r="D442" t="s">
        <v>5289</v>
      </c>
      <c r="E442" t="s">
        <v>4277</v>
      </c>
      <c r="F442" t="s">
        <v>4278</v>
      </c>
      <c r="G442" t="s">
        <v>1548</v>
      </c>
      <c r="H442" t="s">
        <v>2729</v>
      </c>
      <c r="I442">
        <v>79070</v>
      </c>
      <c r="J442" t="s">
        <v>1549</v>
      </c>
      <c r="K442">
        <v>8064353606</v>
      </c>
      <c r="L442" t="s">
        <v>4279</v>
      </c>
      <c r="M442" t="s">
        <v>4278</v>
      </c>
      <c r="N442" t="s">
        <v>1548</v>
      </c>
      <c r="O442" t="s">
        <v>2729</v>
      </c>
      <c r="P442">
        <v>79070</v>
      </c>
      <c r="Q442" t="s">
        <v>3354</v>
      </c>
      <c r="S442">
        <v>20</v>
      </c>
      <c r="U442">
        <v>3</v>
      </c>
      <c r="X442">
        <v>2</v>
      </c>
      <c r="AF442" t="s">
        <v>5277</v>
      </c>
    </row>
    <row r="443" spans="1:32" x14ac:dyDescent="0.2">
      <c r="A443" t="s">
        <v>4280</v>
      </c>
      <c r="B443" s="24">
        <v>425</v>
      </c>
      <c r="C443" s="37">
        <v>450661</v>
      </c>
      <c r="D443" t="s">
        <v>3023</v>
      </c>
      <c r="E443" t="s">
        <v>4281</v>
      </c>
      <c r="F443" t="s">
        <v>5556</v>
      </c>
      <c r="G443" t="s">
        <v>522</v>
      </c>
      <c r="H443" t="s">
        <v>2729</v>
      </c>
      <c r="I443">
        <v>79761</v>
      </c>
      <c r="J443" t="s">
        <v>523</v>
      </c>
      <c r="K443">
        <v>4325828000</v>
      </c>
      <c r="L443" t="s">
        <v>4282</v>
      </c>
      <c r="M443" t="s">
        <v>5557</v>
      </c>
      <c r="N443" t="s">
        <v>522</v>
      </c>
      <c r="O443" t="s">
        <v>2729</v>
      </c>
      <c r="P443">
        <v>79760</v>
      </c>
      <c r="Q443" t="s">
        <v>5558</v>
      </c>
      <c r="R443">
        <v>10</v>
      </c>
      <c r="S443">
        <v>79</v>
      </c>
      <c r="T443">
        <v>49</v>
      </c>
      <c r="U443">
        <v>51</v>
      </c>
      <c r="V443">
        <v>6</v>
      </c>
      <c r="W443">
        <v>16</v>
      </c>
      <c r="AF443" t="s">
        <v>5279</v>
      </c>
    </row>
    <row r="444" spans="1:32" x14ac:dyDescent="0.2">
      <c r="A444" t="s">
        <v>4284</v>
      </c>
      <c r="B444" s="24">
        <v>357</v>
      </c>
      <c r="C444" s="37">
        <v>451364</v>
      </c>
      <c r="D444" t="s">
        <v>5286</v>
      </c>
      <c r="E444" t="s">
        <v>4285</v>
      </c>
      <c r="F444" t="s">
        <v>4286</v>
      </c>
      <c r="G444" t="s">
        <v>1085</v>
      </c>
      <c r="H444" t="s">
        <v>2729</v>
      </c>
      <c r="I444">
        <v>78119</v>
      </c>
      <c r="J444" t="s">
        <v>1086</v>
      </c>
      <c r="K444">
        <v>8305833401</v>
      </c>
      <c r="L444" t="s">
        <v>4287</v>
      </c>
      <c r="M444" t="s">
        <v>4286</v>
      </c>
      <c r="N444" t="s">
        <v>1085</v>
      </c>
      <c r="O444" t="s">
        <v>2729</v>
      </c>
      <c r="P444">
        <v>78119</v>
      </c>
      <c r="Q444" t="s">
        <v>3013</v>
      </c>
      <c r="S444">
        <v>25</v>
      </c>
      <c r="AF444" t="s">
        <v>5277</v>
      </c>
    </row>
    <row r="445" spans="1:32" x14ac:dyDescent="0.2">
      <c r="A445" t="s">
        <v>1569</v>
      </c>
      <c r="B445" s="24">
        <v>574</v>
      </c>
      <c r="C445" s="37">
        <v>451332</v>
      </c>
      <c r="D445" t="s">
        <v>2821</v>
      </c>
      <c r="E445" t="s">
        <v>4288</v>
      </c>
      <c r="F445" t="s">
        <v>4289</v>
      </c>
      <c r="G445" t="s">
        <v>1571</v>
      </c>
      <c r="H445" t="s">
        <v>2729</v>
      </c>
      <c r="I445">
        <v>77465</v>
      </c>
      <c r="J445" t="s">
        <v>1230</v>
      </c>
      <c r="K445">
        <v>3619722511</v>
      </c>
      <c r="L445" t="s">
        <v>5559</v>
      </c>
      <c r="M445" t="s">
        <v>4289</v>
      </c>
      <c r="N445" t="s">
        <v>1571</v>
      </c>
      <c r="O445" t="s">
        <v>2729</v>
      </c>
      <c r="P445">
        <v>77465</v>
      </c>
      <c r="Q445" t="s">
        <v>2825</v>
      </c>
      <c r="S445">
        <v>17</v>
      </c>
      <c r="AF445" t="s">
        <v>5277</v>
      </c>
    </row>
    <row r="446" spans="1:32" x14ac:dyDescent="0.2">
      <c r="A446" t="s">
        <v>4290</v>
      </c>
      <c r="B446" s="24">
        <v>629</v>
      </c>
      <c r="C446" s="37">
        <v>450747</v>
      </c>
      <c r="D446" t="s">
        <v>5286</v>
      </c>
      <c r="E446" t="s">
        <v>4291</v>
      </c>
      <c r="F446" t="s">
        <v>4292</v>
      </c>
      <c r="G446" t="s">
        <v>1576</v>
      </c>
      <c r="H446" t="s">
        <v>2729</v>
      </c>
      <c r="I446">
        <v>75801</v>
      </c>
      <c r="J446" t="s">
        <v>1577</v>
      </c>
      <c r="K446">
        <v>9037311184</v>
      </c>
      <c r="L446" t="s">
        <v>5560</v>
      </c>
      <c r="M446" t="s">
        <v>4292</v>
      </c>
      <c r="N446" t="s">
        <v>1576</v>
      </c>
      <c r="O446" t="s">
        <v>2729</v>
      </c>
      <c r="P446">
        <v>75801</v>
      </c>
      <c r="Q446" t="s">
        <v>3697</v>
      </c>
      <c r="R446">
        <v>10</v>
      </c>
      <c r="S446">
        <v>66</v>
      </c>
      <c r="U446">
        <v>2</v>
      </c>
      <c r="X446">
        <v>4</v>
      </c>
      <c r="AA446">
        <v>8</v>
      </c>
      <c r="AF446" t="s">
        <v>5279</v>
      </c>
    </row>
    <row r="447" spans="1:32" x14ac:dyDescent="0.2">
      <c r="A447" t="s">
        <v>4293</v>
      </c>
      <c r="B447" s="24">
        <v>629</v>
      </c>
      <c r="C447" s="37">
        <v>450747</v>
      </c>
      <c r="D447" t="s">
        <v>5286</v>
      </c>
      <c r="E447" t="s">
        <v>4294</v>
      </c>
      <c r="F447" t="s">
        <v>4295</v>
      </c>
      <c r="G447" t="s">
        <v>1576</v>
      </c>
      <c r="H447" t="s">
        <v>2729</v>
      </c>
      <c r="I447">
        <v>75801</v>
      </c>
      <c r="J447" t="s">
        <v>1577</v>
      </c>
      <c r="K447">
        <v>9037311000</v>
      </c>
      <c r="L447" t="s">
        <v>5560</v>
      </c>
      <c r="M447" t="s">
        <v>4292</v>
      </c>
      <c r="N447" t="s">
        <v>1576</v>
      </c>
      <c r="O447" t="s">
        <v>2729</v>
      </c>
      <c r="P447">
        <v>75801</v>
      </c>
      <c r="Q447" t="s">
        <v>4562</v>
      </c>
      <c r="Y447">
        <v>62</v>
      </c>
      <c r="AE447">
        <v>9</v>
      </c>
      <c r="AF447" t="s">
        <v>5279</v>
      </c>
    </row>
    <row r="448" spans="1:32" x14ac:dyDescent="0.2">
      <c r="A448" t="s">
        <v>1580</v>
      </c>
      <c r="B448" s="24">
        <v>34</v>
      </c>
      <c r="C448" s="37">
        <v>450565</v>
      </c>
      <c r="D448" t="s">
        <v>2897</v>
      </c>
      <c r="E448" t="s">
        <v>4296</v>
      </c>
      <c r="F448" t="s">
        <v>4297</v>
      </c>
      <c r="G448" t="s">
        <v>1582</v>
      </c>
      <c r="H448" t="s">
        <v>2729</v>
      </c>
      <c r="I448">
        <v>76067</v>
      </c>
      <c r="J448" t="s">
        <v>1583</v>
      </c>
      <c r="K448">
        <v>9403257891</v>
      </c>
      <c r="L448" t="s">
        <v>4298</v>
      </c>
      <c r="M448" t="s">
        <v>4297</v>
      </c>
      <c r="N448" t="s">
        <v>1582</v>
      </c>
      <c r="O448" t="s">
        <v>2729</v>
      </c>
      <c r="P448">
        <v>76067</v>
      </c>
      <c r="Q448" t="s">
        <v>3166</v>
      </c>
      <c r="R448">
        <v>8</v>
      </c>
      <c r="S448">
        <v>66</v>
      </c>
      <c r="AF448" t="s">
        <v>5277</v>
      </c>
    </row>
    <row r="449" spans="1:32" x14ac:dyDescent="0.2">
      <c r="A449" t="s">
        <v>4299</v>
      </c>
      <c r="B449" s="24">
        <v>8446</v>
      </c>
      <c r="C449" s="37">
        <v>453035</v>
      </c>
      <c r="D449" t="s">
        <v>2726</v>
      </c>
      <c r="E449" t="s">
        <v>4300</v>
      </c>
      <c r="F449" t="s">
        <v>4301</v>
      </c>
      <c r="G449" t="s">
        <v>195</v>
      </c>
      <c r="H449" t="s">
        <v>2729</v>
      </c>
      <c r="I449">
        <v>78233</v>
      </c>
      <c r="J449" t="s">
        <v>196</v>
      </c>
      <c r="K449">
        <v>2106401000</v>
      </c>
      <c r="L449" t="s">
        <v>5561</v>
      </c>
      <c r="M449" t="s">
        <v>4302</v>
      </c>
      <c r="N449" t="s">
        <v>4303</v>
      </c>
      <c r="O449" t="s">
        <v>2917</v>
      </c>
      <c r="P449">
        <v>17025</v>
      </c>
      <c r="Q449" t="s">
        <v>3133</v>
      </c>
      <c r="AA449">
        <v>40</v>
      </c>
      <c r="AF449" t="s">
        <v>5279</v>
      </c>
    </row>
    <row r="450" spans="1:32" x14ac:dyDescent="0.2">
      <c r="A450" t="s">
        <v>4304</v>
      </c>
      <c r="B450" s="24">
        <v>100479</v>
      </c>
      <c r="C450" s="37">
        <v>673075</v>
      </c>
      <c r="D450" t="s">
        <v>3007</v>
      </c>
      <c r="E450" t="s">
        <v>4305</v>
      </c>
      <c r="F450" t="s">
        <v>4306</v>
      </c>
      <c r="G450" t="s">
        <v>436</v>
      </c>
      <c r="H450" t="s">
        <v>2729</v>
      </c>
      <c r="I450">
        <v>79902</v>
      </c>
      <c r="J450" t="s">
        <v>436</v>
      </c>
      <c r="K450">
        <v>9159758630</v>
      </c>
      <c r="L450" t="s">
        <v>5562</v>
      </c>
      <c r="M450" t="s">
        <v>4302</v>
      </c>
      <c r="N450" t="s">
        <v>4303</v>
      </c>
      <c r="O450" t="s">
        <v>2917</v>
      </c>
      <c r="P450">
        <v>17025</v>
      </c>
      <c r="Q450" t="s">
        <v>4307</v>
      </c>
      <c r="S450">
        <v>12</v>
      </c>
      <c r="AA450">
        <v>30</v>
      </c>
      <c r="AF450" t="s">
        <v>5279</v>
      </c>
    </row>
    <row r="451" spans="1:32" x14ac:dyDescent="0.2">
      <c r="A451" t="s">
        <v>4308</v>
      </c>
      <c r="B451" s="24">
        <v>100478</v>
      </c>
      <c r="C451" s="37">
        <v>673072</v>
      </c>
      <c r="D451" t="s">
        <v>3007</v>
      </c>
      <c r="E451" t="s">
        <v>4309</v>
      </c>
      <c r="F451" t="s">
        <v>4310</v>
      </c>
      <c r="G451" t="s">
        <v>19</v>
      </c>
      <c r="H451" t="s">
        <v>2729</v>
      </c>
      <c r="I451">
        <v>77008</v>
      </c>
      <c r="J451" t="s">
        <v>20</v>
      </c>
      <c r="K451">
        <v>7138149100</v>
      </c>
      <c r="L451" t="s">
        <v>4227</v>
      </c>
      <c r="M451" t="s">
        <v>4302</v>
      </c>
      <c r="N451" t="s">
        <v>4303</v>
      </c>
      <c r="O451" t="s">
        <v>2917</v>
      </c>
      <c r="P451">
        <v>17025</v>
      </c>
      <c r="Q451" t="s">
        <v>2731</v>
      </c>
      <c r="AA451">
        <v>34</v>
      </c>
      <c r="AF451" t="s">
        <v>5279</v>
      </c>
    </row>
    <row r="452" spans="1:32" x14ac:dyDescent="0.2">
      <c r="A452" t="s">
        <v>4311</v>
      </c>
      <c r="B452" s="24">
        <v>100559</v>
      </c>
      <c r="C452" s="37">
        <v>673068</v>
      </c>
      <c r="D452" t="s">
        <v>5289</v>
      </c>
      <c r="E452" t="s">
        <v>3931</v>
      </c>
      <c r="F452" t="s">
        <v>4312</v>
      </c>
      <c r="G452" t="s">
        <v>42</v>
      </c>
      <c r="H452" t="s">
        <v>2729</v>
      </c>
      <c r="I452">
        <v>77479</v>
      </c>
      <c r="J452" t="s">
        <v>43</v>
      </c>
      <c r="K452">
        <v>2817669002</v>
      </c>
      <c r="L452" t="s">
        <v>5563</v>
      </c>
      <c r="M452" t="s">
        <v>4313</v>
      </c>
      <c r="N452" t="s">
        <v>4303</v>
      </c>
      <c r="O452" t="s">
        <v>2917</v>
      </c>
      <c r="P452">
        <v>17025</v>
      </c>
      <c r="Q452" t="s">
        <v>2918</v>
      </c>
      <c r="AA452">
        <v>41</v>
      </c>
      <c r="AF452" t="s">
        <v>5279</v>
      </c>
    </row>
    <row r="453" spans="1:32" x14ac:dyDescent="0.2">
      <c r="A453" t="s">
        <v>4314</v>
      </c>
      <c r="B453" s="24">
        <v>100203</v>
      </c>
      <c r="C453" s="37">
        <v>673025</v>
      </c>
      <c r="D453" t="s">
        <v>2869</v>
      </c>
      <c r="E453" t="s">
        <v>4315</v>
      </c>
      <c r="F453" t="s">
        <v>4316</v>
      </c>
      <c r="G453" t="s">
        <v>1652</v>
      </c>
      <c r="H453" t="s">
        <v>2729</v>
      </c>
      <c r="I453">
        <v>75013</v>
      </c>
      <c r="J453" t="s">
        <v>132</v>
      </c>
      <c r="K453">
        <v>9729082000</v>
      </c>
      <c r="L453" t="s">
        <v>5564</v>
      </c>
      <c r="M453" t="s">
        <v>4317</v>
      </c>
      <c r="N453" t="s">
        <v>4303</v>
      </c>
      <c r="O453" t="s">
        <v>2917</v>
      </c>
      <c r="P453">
        <v>17025</v>
      </c>
      <c r="Q453" t="s">
        <v>3159</v>
      </c>
      <c r="AA453">
        <v>40</v>
      </c>
      <c r="AF453" t="s">
        <v>5279</v>
      </c>
    </row>
    <row r="454" spans="1:32" x14ac:dyDescent="0.2">
      <c r="A454" t="s">
        <v>4318</v>
      </c>
      <c r="B454" s="24">
        <v>100353</v>
      </c>
      <c r="C454" s="37">
        <v>453048</v>
      </c>
      <c r="D454" t="s">
        <v>5325</v>
      </c>
      <c r="E454" t="s">
        <v>4319</v>
      </c>
      <c r="F454" t="s">
        <v>4320</v>
      </c>
      <c r="G454" t="s">
        <v>103</v>
      </c>
      <c r="H454" t="s">
        <v>2729</v>
      </c>
      <c r="I454">
        <v>77707</v>
      </c>
      <c r="J454" t="s">
        <v>104</v>
      </c>
      <c r="K454">
        <v>4098350835</v>
      </c>
      <c r="L454" t="s">
        <v>5565</v>
      </c>
      <c r="M454" t="s">
        <v>4313</v>
      </c>
      <c r="N454" t="s">
        <v>4303</v>
      </c>
      <c r="O454" t="s">
        <v>2917</v>
      </c>
      <c r="P454">
        <v>17025</v>
      </c>
      <c r="Q454" t="s">
        <v>3291</v>
      </c>
      <c r="AA454">
        <v>61</v>
      </c>
      <c r="AF454" t="s">
        <v>5279</v>
      </c>
    </row>
    <row r="455" spans="1:32" x14ac:dyDescent="0.2">
      <c r="A455" t="s">
        <v>4321</v>
      </c>
      <c r="B455" s="24">
        <v>100301</v>
      </c>
      <c r="C455" s="37">
        <v>673061</v>
      </c>
      <c r="D455" t="s">
        <v>3044</v>
      </c>
      <c r="E455" t="s">
        <v>4322</v>
      </c>
      <c r="F455" t="s">
        <v>4323</v>
      </c>
      <c r="G455" t="s">
        <v>289</v>
      </c>
      <c r="H455" t="s">
        <v>2729</v>
      </c>
      <c r="I455">
        <v>77598</v>
      </c>
      <c r="J455" t="s">
        <v>20</v>
      </c>
      <c r="K455">
        <v>8322249500</v>
      </c>
      <c r="L455" t="s">
        <v>4324</v>
      </c>
      <c r="M455" t="s">
        <v>4313</v>
      </c>
      <c r="N455" t="s">
        <v>4303</v>
      </c>
      <c r="O455" t="s">
        <v>2917</v>
      </c>
      <c r="P455">
        <v>17025</v>
      </c>
      <c r="Q455" t="s">
        <v>2918</v>
      </c>
      <c r="AA455">
        <v>45</v>
      </c>
      <c r="AF455" t="s">
        <v>5279</v>
      </c>
    </row>
    <row r="456" spans="1:32" x14ac:dyDescent="0.2">
      <c r="A456" t="s">
        <v>4325</v>
      </c>
      <c r="B456" s="24">
        <v>100301</v>
      </c>
      <c r="C456" s="37">
        <v>673061</v>
      </c>
      <c r="D456" t="s">
        <v>3044</v>
      </c>
      <c r="E456" t="s">
        <v>3144</v>
      </c>
      <c r="F456" t="s">
        <v>419</v>
      </c>
      <c r="G456" t="s">
        <v>289</v>
      </c>
      <c r="H456" t="s">
        <v>2729</v>
      </c>
      <c r="I456">
        <v>77598</v>
      </c>
      <c r="J456" t="s">
        <v>20</v>
      </c>
      <c r="K456">
        <v>2812861500</v>
      </c>
      <c r="L456" t="s">
        <v>4324</v>
      </c>
      <c r="M456" t="s">
        <v>4326</v>
      </c>
      <c r="N456" t="s">
        <v>4303</v>
      </c>
      <c r="O456" t="s">
        <v>2917</v>
      </c>
      <c r="P456">
        <v>17025</v>
      </c>
      <c r="Q456" t="s">
        <v>3133</v>
      </c>
      <c r="AA456">
        <v>60</v>
      </c>
      <c r="AF456" t="s">
        <v>5279</v>
      </c>
    </row>
    <row r="457" spans="1:32" x14ac:dyDescent="0.2">
      <c r="A457" t="s">
        <v>4327</v>
      </c>
      <c r="B457" s="24">
        <v>100423</v>
      </c>
      <c r="C457" s="37">
        <v>673067</v>
      </c>
      <c r="D457" t="s">
        <v>5308</v>
      </c>
      <c r="E457" t="s">
        <v>4328</v>
      </c>
      <c r="F457" t="s">
        <v>1601</v>
      </c>
      <c r="G457" t="s">
        <v>109</v>
      </c>
      <c r="H457" t="s">
        <v>2729</v>
      </c>
      <c r="I457">
        <v>78401</v>
      </c>
      <c r="J457" t="s">
        <v>110</v>
      </c>
      <c r="K457">
        <v>3615000600</v>
      </c>
      <c r="L457" t="s">
        <v>4329</v>
      </c>
      <c r="M457" t="s">
        <v>4326</v>
      </c>
      <c r="N457" t="s">
        <v>4303</v>
      </c>
      <c r="O457" t="s">
        <v>2917</v>
      </c>
      <c r="P457">
        <v>17025</v>
      </c>
      <c r="Q457" t="s">
        <v>3291</v>
      </c>
      <c r="AA457">
        <v>40</v>
      </c>
      <c r="AF457" t="s">
        <v>5279</v>
      </c>
    </row>
    <row r="458" spans="1:32" x14ac:dyDescent="0.2">
      <c r="A458" t="s">
        <v>4330</v>
      </c>
      <c r="B458" s="24">
        <v>100301</v>
      </c>
      <c r="C458" s="37">
        <v>673061</v>
      </c>
      <c r="D458" t="s">
        <v>3044</v>
      </c>
      <c r="E458" t="s">
        <v>3144</v>
      </c>
      <c r="F458" t="s">
        <v>4331</v>
      </c>
      <c r="G458" t="s">
        <v>746</v>
      </c>
      <c r="H458" t="s">
        <v>2729</v>
      </c>
      <c r="I458">
        <v>77338</v>
      </c>
      <c r="J458" t="s">
        <v>20</v>
      </c>
      <c r="K458">
        <v>2819646600</v>
      </c>
      <c r="L458" t="s">
        <v>4324</v>
      </c>
      <c r="M458" t="s">
        <v>4326</v>
      </c>
      <c r="N458" t="s">
        <v>4303</v>
      </c>
      <c r="O458" t="s">
        <v>2917</v>
      </c>
      <c r="P458">
        <v>17025</v>
      </c>
      <c r="Q458" t="s">
        <v>3133</v>
      </c>
      <c r="AA458">
        <v>46</v>
      </c>
      <c r="AF458" t="s">
        <v>5279</v>
      </c>
    </row>
    <row r="459" spans="1:32" x14ac:dyDescent="0.2">
      <c r="A459" t="s">
        <v>4332</v>
      </c>
      <c r="B459" s="24">
        <v>100203</v>
      </c>
      <c r="C459" s="37">
        <v>673025</v>
      </c>
      <c r="D459" t="s">
        <v>2869</v>
      </c>
      <c r="E459" t="s">
        <v>4333</v>
      </c>
      <c r="F459" t="s">
        <v>4334</v>
      </c>
      <c r="G459" t="s">
        <v>960</v>
      </c>
      <c r="H459" t="s">
        <v>2729</v>
      </c>
      <c r="I459">
        <v>75080</v>
      </c>
      <c r="J459" t="s">
        <v>132</v>
      </c>
      <c r="K459">
        <v>4698729200</v>
      </c>
      <c r="L459" t="s">
        <v>5564</v>
      </c>
      <c r="M459" t="s">
        <v>4326</v>
      </c>
      <c r="N459" t="s">
        <v>4303</v>
      </c>
      <c r="O459" t="s">
        <v>2917</v>
      </c>
      <c r="P459">
        <v>17025</v>
      </c>
      <c r="Q459" t="s">
        <v>5566</v>
      </c>
      <c r="AA459">
        <v>16</v>
      </c>
      <c r="AF459" t="s">
        <v>5279</v>
      </c>
    </row>
    <row r="460" spans="1:32" x14ac:dyDescent="0.2">
      <c r="A460" t="s">
        <v>4335</v>
      </c>
      <c r="B460" s="24">
        <v>100451</v>
      </c>
      <c r="C460" s="37">
        <v>673069</v>
      </c>
      <c r="D460" t="s">
        <v>2726</v>
      </c>
      <c r="E460" t="s">
        <v>4336</v>
      </c>
      <c r="F460" t="s">
        <v>4337</v>
      </c>
      <c r="G460" t="s">
        <v>965</v>
      </c>
      <c r="H460" t="s">
        <v>2729</v>
      </c>
      <c r="I460">
        <v>78665</v>
      </c>
      <c r="J460" t="s">
        <v>269</v>
      </c>
      <c r="K460">
        <v>7377089800</v>
      </c>
      <c r="L460" t="s">
        <v>5567</v>
      </c>
      <c r="M460" t="s">
        <v>4326</v>
      </c>
      <c r="N460" t="s">
        <v>4303</v>
      </c>
      <c r="O460" t="s">
        <v>2917</v>
      </c>
      <c r="P460">
        <v>17025</v>
      </c>
      <c r="Q460" t="s">
        <v>4338</v>
      </c>
      <c r="AA460">
        <v>40</v>
      </c>
      <c r="AF460" t="s">
        <v>5279</v>
      </c>
    </row>
    <row r="461" spans="1:32" x14ac:dyDescent="0.2">
      <c r="A461" t="s">
        <v>4339</v>
      </c>
      <c r="B461" s="24">
        <v>100229</v>
      </c>
      <c r="C461" s="37">
        <v>673056</v>
      </c>
      <c r="D461" t="s">
        <v>5289</v>
      </c>
      <c r="E461" t="s">
        <v>4340</v>
      </c>
      <c r="F461" t="s">
        <v>4341</v>
      </c>
      <c r="G461" t="s">
        <v>415</v>
      </c>
      <c r="H461" t="s">
        <v>2729</v>
      </c>
      <c r="I461">
        <v>77904</v>
      </c>
      <c r="J461" t="s">
        <v>415</v>
      </c>
      <c r="K461">
        <v>3618947830</v>
      </c>
      <c r="L461" t="s">
        <v>4342</v>
      </c>
      <c r="M461" t="s">
        <v>4317</v>
      </c>
      <c r="N461" t="s">
        <v>4303</v>
      </c>
      <c r="O461" t="s">
        <v>2917</v>
      </c>
      <c r="P461">
        <v>17025</v>
      </c>
      <c r="Q461" t="s">
        <v>2918</v>
      </c>
      <c r="AA461">
        <v>26</v>
      </c>
      <c r="AF461" t="s">
        <v>5279</v>
      </c>
    </row>
    <row r="462" spans="1:32" x14ac:dyDescent="0.2">
      <c r="A462" t="s">
        <v>4343</v>
      </c>
      <c r="B462" s="24">
        <v>100280</v>
      </c>
      <c r="C462" s="37">
        <v>452086</v>
      </c>
      <c r="D462" t="s">
        <v>2726</v>
      </c>
      <c r="E462" t="s">
        <v>4344</v>
      </c>
      <c r="F462" t="s">
        <v>4345</v>
      </c>
      <c r="G462" t="s">
        <v>109</v>
      </c>
      <c r="H462" t="s">
        <v>2729</v>
      </c>
      <c r="I462">
        <v>78401</v>
      </c>
      <c r="J462" t="s">
        <v>110</v>
      </c>
      <c r="K462">
        <v>3615000600</v>
      </c>
      <c r="L462" t="s">
        <v>4329</v>
      </c>
      <c r="M462" t="s">
        <v>4326</v>
      </c>
      <c r="N462" t="s">
        <v>4303</v>
      </c>
      <c r="O462" t="s">
        <v>2917</v>
      </c>
      <c r="P462">
        <v>17025</v>
      </c>
      <c r="Q462" t="s">
        <v>4346</v>
      </c>
      <c r="S462">
        <v>19</v>
      </c>
      <c r="AF462" t="s">
        <v>5279</v>
      </c>
    </row>
    <row r="463" spans="1:32" x14ac:dyDescent="0.2">
      <c r="A463" t="s">
        <v>4347</v>
      </c>
      <c r="B463" s="24">
        <v>100280</v>
      </c>
      <c r="C463" s="37">
        <v>452086</v>
      </c>
      <c r="D463" t="s">
        <v>2726</v>
      </c>
      <c r="E463" t="s">
        <v>4348</v>
      </c>
      <c r="F463" t="s">
        <v>4349</v>
      </c>
      <c r="G463" t="s">
        <v>109</v>
      </c>
      <c r="H463" t="s">
        <v>2729</v>
      </c>
      <c r="I463">
        <v>78404</v>
      </c>
      <c r="J463" t="s">
        <v>110</v>
      </c>
      <c r="K463">
        <v>3618813223</v>
      </c>
      <c r="L463" t="s">
        <v>4329</v>
      </c>
      <c r="M463" t="s">
        <v>4317</v>
      </c>
      <c r="N463" t="s">
        <v>4303</v>
      </c>
      <c r="O463" t="s">
        <v>2917</v>
      </c>
      <c r="P463">
        <v>17025</v>
      </c>
      <c r="Q463" t="s">
        <v>4350</v>
      </c>
      <c r="S463">
        <v>24</v>
      </c>
      <c r="AF463" t="s">
        <v>5279</v>
      </c>
    </row>
    <row r="464" spans="1:32" x14ac:dyDescent="0.2">
      <c r="A464" t="s">
        <v>4351</v>
      </c>
      <c r="B464" s="24">
        <v>8482</v>
      </c>
      <c r="C464" s="37">
        <v>452062</v>
      </c>
      <c r="D464" t="s">
        <v>2814</v>
      </c>
      <c r="E464" t="s">
        <v>4352</v>
      </c>
      <c r="F464" t="s">
        <v>4353</v>
      </c>
      <c r="G464" t="s">
        <v>1657</v>
      </c>
      <c r="H464" t="s">
        <v>2729</v>
      </c>
      <c r="I464">
        <v>78648</v>
      </c>
      <c r="J464" t="s">
        <v>240</v>
      </c>
      <c r="K464">
        <v>8308758400</v>
      </c>
      <c r="L464" t="s">
        <v>4354</v>
      </c>
      <c r="M464" t="s">
        <v>4317</v>
      </c>
      <c r="N464" t="s">
        <v>4303</v>
      </c>
      <c r="O464" t="s">
        <v>2917</v>
      </c>
      <c r="P464">
        <v>17025</v>
      </c>
      <c r="Q464" t="s">
        <v>3858</v>
      </c>
      <c r="S464">
        <v>17</v>
      </c>
      <c r="AA464">
        <v>17</v>
      </c>
      <c r="AF464" t="s">
        <v>5279</v>
      </c>
    </row>
    <row r="465" spans="1:32" x14ac:dyDescent="0.2">
      <c r="A465" t="s">
        <v>4355</v>
      </c>
      <c r="B465" s="24">
        <v>100124</v>
      </c>
      <c r="C465" s="37">
        <v>452106</v>
      </c>
      <c r="D465" t="s">
        <v>2785</v>
      </c>
      <c r="E465" t="s">
        <v>4356</v>
      </c>
      <c r="F465" t="s">
        <v>4357</v>
      </c>
      <c r="G465" t="s">
        <v>1489</v>
      </c>
      <c r="H465" t="s">
        <v>2729</v>
      </c>
      <c r="I465">
        <v>78130</v>
      </c>
      <c r="J465" t="s">
        <v>1490</v>
      </c>
      <c r="K465">
        <v>8306277600</v>
      </c>
      <c r="L465" t="s">
        <v>4358</v>
      </c>
      <c r="M465" t="s">
        <v>4359</v>
      </c>
      <c r="N465" t="s">
        <v>4303</v>
      </c>
      <c r="O465" t="s">
        <v>2917</v>
      </c>
      <c r="P465">
        <v>17025</v>
      </c>
      <c r="Q465" t="s">
        <v>3862</v>
      </c>
      <c r="S465">
        <v>16</v>
      </c>
      <c r="AA465">
        <v>16</v>
      </c>
      <c r="AF465" t="s">
        <v>5279</v>
      </c>
    </row>
    <row r="466" spans="1:32" x14ac:dyDescent="0.2">
      <c r="A466" t="s">
        <v>4360</v>
      </c>
      <c r="B466" s="24">
        <v>100381</v>
      </c>
      <c r="C466" s="37">
        <v>452090</v>
      </c>
      <c r="D466" t="s">
        <v>2821</v>
      </c>
      <c r="E466" t="s">
        <v>4361</v>
      </c>
      <c r="F466" t="s">
        <v>4362</v>
      </c>
      <c r="G466" t="s">
        <v>195</v>
      </c>
      <c r="H466" t="s">
        <v>2729</v>
      </c>
      <c r="I466">
        <v>78249</v>
      </c>
      <c r="J466" t="s">
        <v>196</v>
      </c>
      <c r="K466">
        <v>2106004600</v>
      </c>
      <c r="L466" t="s">
        <v>5568</v>
      </c>
      <c r="M466" t="s">
        <v>4313</v>
      </c>
      <c r="N466" t="s">
        <v>4303</v>
      </c>
      <c r="O466" t="s">
        <v>2917</v>
      </c>
      <c r="P466">
        <v>17025</v>
      </c>
      <c r="Q466" t="s">
        <v>4363</v>
      </c>
      <c r="S466">
        <v>26</v>
      </c>
      <c r="AF466" t="s">
        <v>5279</v>
      </c>
    </row>
    <row r="467" spans="1:32" x14ac:dyDescent="0.2">
      <c r="A467" t="s">
        <v>4364</v>
      </c>
      <c r="B467" s="24">
        <v>100496</v>
      </c>
      <c r="C467" s="37">
        <v>452059</v>
      </c>
      <c r="D467" t="s">
        <v>3007</v>
      </c>
      <c r="E467" t="s">
        <v>3608</v>
      </c>
      <c r="F467" t="s">
        <v>4365</v>
      </c>
      <c r="G467" t="s">
        <v>195</v>
      </c>
      <c r="H467" t="s">
        <v>2729</v>
      </c>
      <c r="I467">
        <v>78240</v>
      </c>
      <c r="J467" t="s">
        <v>196</v>
      </c>
      <c r="K467">
        <v>7177319660</v>
      </c>
      <c r="L467" t="s">
        <v>5569</v>
      </c>
      <c r="M467" t="s">
        <v>4313</v>
      </c>
      <c r="N467" t="s">
        <v>4303</v>
      </c>
      <c r="O467" t="s">
        <v>2917</v>
      </c>
      <c r="P467">
        <v>17025</v>
      </c>
      <c r="Q467" t="s">
        <v>3879</v>
      </c>
      <c r="R467">
        <v>10</v>
      </c>
      <c r="S467">
        <v>52</v>
      </c>
      <c r="AF467" t="s">
        <v>5279</v>
      </c>
    </row>
    <row r="468" spans="1:32" x14ac:dyDescent="0.2">
      <c r="A468" t="s">
        <v>4366</v>
      </c>
      <c r="B468" s="24">
        <v>100278</v>
      </c>
      <c r="C468" s="37">
        <v>452061</v>
      </c>
      <c r="D468" t="s">
        <v>2726</v>
      </c>
      <c r="E468" t="s">
        <v>4348</v>
      </c>
      <c r="F468" t="s">
        <v>4367</v>
      </c>
      <c r="G468" t="s">
        <v>228</v>
      </c>
      <c r="H468" t="s">
        <v>2729</v>
      </c>
      <c r="I468">
        <v>75503</v>
      </c>
      <c r="J468" t="s">
        <v>229</v>
      </c>
      <c r="K468">
        <v>9036147600</v>
      </c>
      <c r="L468" t="s">
        <v>4368</v>
      </c>
      <c r="M468" t="s">
        <v>4317</v>
      </c>
      <c r="N468" t="s">
        <v>4303</v>
      </c>
      <c r="O468" t="s">
        <v>2917</v>
      </c>
      <c r="P468">
        <v>17025</v>
      </c>
      <c r="Q468" t="s">
        <v>3197</v>
      </c>
      <c r="S468">
        <v>30</v>
      </c>
      <c r="AF468" t="s">
        <v>5279</v>
      </c>
    </row>
    <row r="469" spans="1:32" x14ac:dyDescent="0.2">
      <c r="A469" t="s">
        <v>4369</v>
      </c>
      <c r="B469" s="24">
        <v>8481</v>
      </c>
      <c r="C469" s="37">
        <v>452094</v>
      </c>
      <c r="D469" t="s">
        <v>2814</v>
      </c>
      <c r="E469" t="s">
        <v>4370</v>
      </c>
      <c r="F469" t="s">
        <v>4371</v>
      </c>
      <c r="G469" t="s">
        <v>415</v>
      </c>
      <c r="H469" t="s">
        <v>2729</v>
      </c>
      <c r="I469">
        <v>77904</v>
      </c>
      <c r="J469" t="s">
        <v>415</v>
      </c>
      <c r="K469">
        <v>3615766200</v>
      </c>
      <c r="L469" t="s">
        <v>3543</v>
      </c>
      <c r="M469" t="s">
        <v>4317</v>
      </c>
      <c r="N469" t="s">
        <v>4303</v>
      </c>
      <c r="O469" t="s">
        <v>2917</v>
      </c>
      <c r="P469">
        <v>17025</v>
      </c>
      <c r="Q469" t="s">
        <v>5570</v>
      </c>
      <c r="S469">
        <v>11</v>
      </c>
      <c r="AA469">
        <v>11</v>
      </c>
      <c r="AF469" t="s">
        <v>5279</v>
      </c>
    </row>
    <row r="470" spans="1:32" x14ac:dyDescent="0.2">
      <c r="A470" t="s">
        <v>4373</v>
      </c>
      <c r="B470" s="24">
        <v>8481</v>
      </c>
      <c r="C470" s="37">
        <v>452094</v>
      </c>
      <c r="D470" t="s">
        <v>2814</v>
      </c>
      <c r="E470" t="s">
        <v>4374</v>
      </c>
      <c r="F470" t="s">
        <v>4375</v>
      </c>
      <c r="G470" t="s">
        <v>415</v>
      </c>
      <c r="H470" t="s">
        <v>2729</v>
      </c>
      <c r="I470">
        <v>77901</v>
      </c>
      <c r="J470" t="s">
        <v>415</v>
      </c>
      <c r="K470">
        <v>3612371957</v>
      </c>
      <c r="L470" t="s">
        <v>3543</v>
      </c>
      <c r="M470" t="s">
        <v>4326</v>
      </c>
      <c r="N470" t="s">
        <v>4303</v>
      </c>
      <c r="O470" t="s">
        <v>2917</v>
      </c>
      <c r="P470">
        <v>17025</v>
      </c>
      <c r="Q470" t="s">
        <v>5571</v>
      </c>
      <c r="S470">
        <v>20</v>
      </c>
      <c r="AF470" t="s">
        <v>5279</v>
      </c>
    </row>
    <row r="471" spans="1:32" x14ac:dyDescent="0.2">
      <c r="A471" t="s">
        <v>4376</v>
      </c>
      <c r="B471" s="24">
        <v>100154</v>
      </c>
      <c r="C471" s="37">
        <v>451398</v>
      </c>
      <c r="D471" t="s">
        <v>5309</v>
      </c>
      <c r="E471" t="s">
        <v>4377</v>
      </c>
      <c r="F471" t="s">
        <v>4378</v>
      </c>
      <c r="G471" t="s">
        <v>1730</v>
      </c>
      <c r="H471" t="s">
        <v>2729</v>
      </c>
      <c r="I471">
        <v>79065</v>
      </c>
      <c r="J471" t="s">
        <v>1731</v>
      </c>
      <c r="K471">
        <v>8066653721</v>
      </c>
      <c r="L471" t="s">
        <v>4379</v>
      </c>
      <c r="M471" t="s">
        <v>4378</v>
      </c>
      <c r="N471" t="s">
        <v>1730</v>
      </c>
      <c r="O471" t="s">
        <v>2729</v>
      </c>
      <c r="P471">
        <v>79065</v>
      </c>
      <c r="Q471" t="s">
        <v>5572</v>
      </c>
      <c r="R471">
        <v>6</v>
      </c>
      <c r="S471">
        <v>19</v>
      </c>
      <c r="AF471" t="s">
        <v>5277</v>
      </c>
    </row>
    <row r="472" spans="1:32" x14ac:dyDescent="0.2">
      <c r="A472" t="s">
        <v>4380</v>
      </c>
      <c r="B472" s="24">
        <v>95</v>
      </c>
      <c r="C472" s="37">
        <v>450196</v>
      </c>
      <c r="D472" t="s">
        <v>2814</v>
      </c>
      <c r="E472" t="s">
        <v>4381</v>
      </c>
      <c r="F472" t="s">
        <v>4382</v>
      </c>
      <c r="G472" t="s">
        <v>740</v>
      </c>
      <c r="H472" t="s">
        <v>2729</v>
      </c>
      <c r="I472">
        <v>75460</v>
      </c>
      <c r="J472" t="s">
        <v>741</v>
      </c>
      <c r="K472">
        <v>9037371111</v>
      </c>
      <c r="L472" t="s">
        <v>4383</v>
      </c>
      <c r="M472" t="s">
        <v>4382</v>
      </c>
      <c r="N472" t="s">
        <v>740</v>
      </c>
      <c r="O472" t="s">
        <v>2729</v>
      </c>
      <c r="P472">
        <v>75460</v>
      </c>
      <c r="Q472" t="s">
        <v>3619</v>
      </c>
      <c r="R472">
        <v>16</v>
      </c>
      <c r="S472">
        <v>101</v>
      </c>
      <c r="U472">
        <v>14</v>
      </c>
      <c r="AA472">
        <v>23</v>
      </c>
      <c r="AF472" t="s">
        <v>5279</v>
      </c>
    </row>
    <row r="473" spans="1:32" x14ac:dyDescent="0.2">
      <c r="A473" t="s">
        <v>4384</v>
      </c>
      <c r="B473" s="24">
        <v>474</v>
      </c>
      <c r="C473" s="37">
        <v>450015</v>
      </c>
      <c r="D473" t="s">
        <v>2766</v>
      </c>
      <c r="E473" t="s">
        <v>4385</v>
      </c>
      <c r="F473" t="s">
        <v>4386</v>
      </c>
      <c r="G473" t="s">
        <v>126</v>
      </c>
      <c r="H473" t="s">
        <v>2729</v>
      </c>
      <c r="I473">
        <v>75235</v>
      </c>
      <c r="J473" t="s">
        <v>126</v>
      </c>
      <c r="K473">
        <v>2145900356</v>
      </c>
      <c r="L473" t="s">
        <v>4387</v>
      </c>
      <c r="M473" t="s">
        <v>4386</v>
      </c>
      <c r="N473" t="s">
        <v>126</v>
      </c>
      <c r="O473" t="s">
        <v>2729</v>
      </c>
      <c r="P473">
        <v>75235</v>
      </c>
      <c r="Q473" t="s">
        <v>5573</v>
      </c>
      <c r="R473">
        <v>149</v>
      </c>
      <c r="S473">
        <v>441</v>
      </c>
      <c r="T473">
        <v>84</v>
      </c>
      <c r="U473">
        <v>108</v>
      </c>
      <c r="V473">
        <v>36</v>
      </c>
      <c r="Y473">
        <v>28</v>
      </c>
      <c r="AA473">
        <v>24</v>
      </c>
      <c r="AB473">
        <v>12</v>
      </c>
      <c r="AF473" t="s">
        <v>5277</v>
      </c>
    </row>
    <row r="474" spans="1:32" x14ac:dyDescent="0.2">
      <c r="A474" t="s">
        <v>4388</v>
      </c>
      <c r="B474" s="24">
        <v>116</v>
      </c>
      <c r="C474" s="37">
        <v>451334</v>
      </c>
      <c r="D474" t="s">
        <v>3044</v>
      </c>
      <c r="E474" t="s">
        <v>4389</v>
      </c>
      <c r="F474" t="s">
        <v>4390</v>
      </c>
      <c r="G474" t="s">
        <v>1534</v>
      </c>
      <c r="H474" t="s">
        <v>2729</v>
      </c>
      <c r="I474">
        <v>79096</v>
      </c>
      <c r="J474" t="s">
        <v>1534</v>
      </c>
      <c r="K474">
        <v>8068265581</v>
      </c>
      <c r="L474" t="s">
        <v>4391</v>
      </c>
      <c r="M474" t="s">
        <v>4392</v>
      </c>
      <c r="N474" t="s">
        <v>1534</v>
      </c>
      <c r="O474" t="s">
        <v>2729</v>
      </c>
      <c r="P474">
        <v>79096</v>
      </c>
      <c r="Q474" t="s">
        <v>2825</v>
      </c>
      <c r="S474">
        <v>16</v>
      </c>
      <c r="AF474" t="s">
        <v>5277</v>
      </c>
    </row>
    <row r="475" spans="1:32" x14ac:dyDescent="0.2">
      <c r="A475" t="s">
        <v>1608</v>
      </c>
      <c r="B475" s="24">
        <v>505</v>
      </c>
      <c r="C475" s="37">
        <v>450400</v>
      </c>
      <c r="D475" t="s">
        <v>5309</v>
      </c>
      <c r="E475" t="s">
        <v>4393</v>
      </c>
      <c r="F475" t="s">
        <v>4394</v>
      </c>
      <c r="G475" t="s">
        <v>1610</v>
      </c>
      <c r="H475" t="s">
        <v>2729</v>
      </c>
      <c r="I475">
        <v>76667</v>
      </c>
      <c r="J475" t="s">
        <v>1184</v>
      </c>
      <c r="K475">
        <v>2545625332</v>
      </c>
      <c r="L475" t="s">
        <v>5560</v>
      </c>
      <c r="M475" t="s">
        <v>4394</v>
      </c>
      <c r="N475" t="s">
        <v>1610</v>
      </c>
      <c r="O475" t="s">
        <v>2729</v>
      </c>
      <c r="P475">
        <v>76667</v>
      </c>
      <c r="Q475" t="s">
        <v>3723</v>
      </c>
      <c r="R475">
        <v>6</v>
      </c>
      <c r="S475">
        <v>43</v>
      </c>
      <c r="Y475">
        <v>9</v>
      </c>
      <c r="AF475" t="s">
        <v>5279</v>
      </c>
    </row>
    <row r="476" spans="1:32" x14ac:dyDescent="0.2">
      <c r="A476" t="s">
        <v>4395</v>
      </c>
      <c r="B476" s="24">
        <v>200</v>
      </c>
      <c r="C476" s="37">
        <v>451300</v>
      </c>
      <c r="D476" t="s">
        <v>2967</v>
      </c>
      <c r="E476" t="s">
        <v>2748</v>
      </c>
      <c r="F476" t="s">
        <v>4396</v>
      </c>
      <c r="G476" t="s">
        <v>1615</v>
      </c>
      <c r="H476" t="s">
        <v>2729</v>
      </c>
      <c r="I476">
        <v>79035</v>
      </c>
      <c r="J476" t="s">
        <v>1616</v>
      </c>
      <c r="K476">
        <v>8062502754</v>
      </c>
      <c r="L476" t="s">
        <v>4397</v>
      </c>
      <c r="M476" t="s">
        <v>4396</v>
      </c>
      <c r="N476" t="s">
        <v>1615</v>
      </c>
      <c r="O476" t="s">
        <v>2729</v>
      </c>
      <c r="P476">
        <v>79035</v>
      </c>
      <c r="Q476" t="s">
        <v>2825</v>
      </c>
      <c r="S476">
        <v>25</v>
      </c>
      <c r="AF476" t="s">
        <v>5277</v>
      </c>
    </row>
    <row r="477" spans="1:32" x14ac:dyDescent="0.2">
      <c r="A477" t="s">
        <v>4398</v>
      </c>
      <c r="B477" s="24">
        <v>100548</v>
      </c>
      <c r="D477" t="s">
        <v>2785</v>
      </c>
      <c r="E477" t="s">
        <v>4399</v>
      </c>
      <c r="F477" t="s">
        <v>4400</v>
      </c>
      <c r="G477" t="s">
        <v>185</v>
      </c>
      <c r="H477" t="s">
        <v>2729</v>
      </c>
      <c r="I477">
        <v>77521</v>
      </c>
      <c r="J477" t="s">
        <v>279</v>
      </c>
      <c r="K477">
        <v>2815760555</v>
      </c>
      <c r="L477" t="s">
        <v>4401</v>
      </c>
      <c r="M477" t="s">
        <v>4400</v>
      </c>
      <c r="N477" t="s">
        <v>185</v>
      </c>
      <c r="O477" t="s">
        <v>2729</v>
      </c>
      <c r="P477">
        <v>77521</v>
      </c>
      <c r="Q477" t="s">
        <v>3078</v>
      </c>
      <c r="S477">
        <v>5</v>
      </c>
      <c r="AF477" t="s">
        <v>5279</v>
      </c>
    </row>
    <row r="478" spans="1:32" x14ac:dyDescent="0.2">
      <c r="A478" t="s">
        <v>5574</v>
      </c>
      <c r="B478" s="24">
        <v>100607</v>
      </c>
      <c r="C478" s="37">
        <v>451389</v>
      </c>
      <c r="D478" t="s">
        <v>2766</v>
      </c>
      <c r="E478" t="s">
        <v>5575</v>
      </c>
      <c r="F478" t="s">
        <v>5576</v>
      </c>
      <c r="G478" t="s">
        <v>1621</v>
      </c>
      <c r="H478" t="s">
        <v>2729</v>
      </c>
      <c r="I478">
        <v>79735</v>
      </c>
      <c r="J478" t="s">
        <v>822</v>
      </c>
      <c r="K478">
        <v>4323362004</v>
      </c>
      <c r="L478" t="s">
        <v>4402</v>
      </c>
      <c r="M478" t="s">
        <v>4804</v>
      </c>
      <c r="N478" t="s">
        <v>1621</v>
      </c>
      <c r="O478" t="s">
        <v>2729</v>
      </c>
      <c r="P478">
        <v>79735</v>
      </c>
      <c r="Q478" t="s">
        <v>3354</v>
      </c>
      <c r="S478">
        <v>22</v>
      </c>
      <c r="X478">
        <v>3</v>
      </c>
      <c r="AF478" t="s">
        <v>5277</v>
      </c>
    </row>
    <row r="479" spans="1:32" x14ac:dyDescent="0.2">
      <c r="A479" t="s">
        <v>4404</v>
      </c>
      <c r="B479" s="24">
        <v>187</v>
      </c>
      <c r="C479" s="37">
        <v>450144</v>
      </c>
      <c r="D479" t="s">
        <v>5325</v>
      </c>
      <c r="E479" t="s">
        <v>4405</v>
      </c>
      <c r="F479" t="s">
        <v>4406</v>
      </c>
      <c r="G479" t="s">
        <v>37</v>
      </c>
      <c r="H479" t="s">
        <v>2729</v>
      </c>
      <c r="I479">
        <v>79714</v>
      </c>
      <c r="J479" t="s">
        <v>37</v>
      </c>
      <c r="K479">
        <v>4324642103</v>
      </c>
      <c r="L479" t="s">
        <v>4407</v>
      </c>
      <c r="M479" t="s">
        <v>4408</v>
      </c>
      <c r="N479" t="s">
        <v>37</v>
      </c>
      <c r="O479" t="s">
        <v>2729</v>
      </c>
      <c r="P479">
        <v>79714</v>
      </c>
      <c r="Q479" t="s">
        <v>4409</v>
      </c>
      <c r="S479">
        <v>28</v>
      </c>
      <c r="X479">
        <v>6</v>
      </c>
      <c r="AC479">
        <v>2</v>
      </c>
      <c r="AF479" t="s">
        <v>5277</v>
      </c>
    </row>
    <row r="480" spans="1:32" x14ac:dyDescent="0.2">
      <c r="A480" t="s">
        <v>4410</v>
      </c>
      <c r="B480" s="24">
        <v>8642</v>
      </c>
      <c r="C480" s="37">
        <v>450007</v>
      </c>
      <c r="D480" t="s">
        <v>5296</v>
      </c>
      <c r="E480" t="s">
        <v>4411</v>
      </c>
      <c r="F480" t="s">
        <v>4412</v>
      </c>
      <c r="G480" t="s">
        <v>1899</v>
      </c>
      <c r="H480" t="s">
        <v>2729</v>
      </c>
      <c r="I480">
        <v>78028</v>
      </c>
      <c r="J480" t="s">
        <v>1900</v>
      </c>
      <c r="K480">
        <v>8308964200</v>
      </c>
      <c r="L480" t="s">
        <v>4413</v>
      </c>
      <c r="M480" t="s">
        <v>4412</v>
      </c>
      <c r="N480" t="s">
        <v>1899</v>
      </c>
      <c r="O480" t="s">
        <v>2729</v>
      </c>
      <c r="P480">
        <v>78028</v>
      </c>
      <c r="Q480" t="s">
        <v>5577</v>
      </c>
      <c r="R480">
        <v>12</v>
      </c>
      <c r="S480">
        <v>72</v>
      </c>
      <c r="U480">
        <v>10</v>
      </c>
      <c r="X480">
        <v>4</v>
      </c>
      <c r="AA480">
        <v>26</v>
      </c>
      <c r="AF480" t="s">
        <v>5277</v>
      </c>
    </row>
    <row r="481" spans="1:32" x14ac:dyDescent="0.2">
      <c r="A481" t="s">
        <v>4414</v>
      </c>
      <c r="B481" s="24">
        <v>8529</v>
      </c>
      <c r="C481" s="37">
        <v>450875</v>
      </c>
      <c r="D481" t="s">
        <v>2766</v>
      </c>
      <c r="E481" t="s">
        <v>4415</v>
      </c>
      <c r="F481" t="s">
        <v>4416</v>
      </c>
      <c r="G481" t="s">
        <v>234</v>
      </c>
      <c r="H481" t="s">
        <v>2729</v>
      </c>
      <c r="I481">
        <v>79124</v>
      </c>
      <c r="J481" t="s">
        <v>235</v>
      </c>
      <c r="K481">
        <v>8063546100</v>
      </c>
      <c r="L481" t="s">
        <v>4417</v>
      </c>
      <c r="M481" t="s">
        <v>4416</v>
      </c>
      <c r="N481" t="s">
        <v>234</v>
      </c>
      <c r="O481" t="s">
        <v>2729</v>
      </c>
      <c r="P481">
        <v>79124</v>
      </c>
      <c r="Q481" t="s">
        <v>4418</v>
      </c>
      <c r="S481">
        <v>19</v>
      </c>
      <c r="AF481" t="s">
        <v>5279</v>
      </c>
    </row>
    <row r="482" spans="1:32" x14ac:dyDescent="0.2">
      <c r="A482" t="s">
        <v>4414</v>
      </c>
      <c r="B482" s="24">
        <v>8529</v>
      </c>
      <c r="C482" s="37">
        <v>450875</v>
      </c>
      <c r="D482" t="s">
        <v>2766</v>
      </c>
      <c r="E482" t="s">
        <v>4415</v>
      </c>
      <c r="F482" t="s">
        <v>4419</v>
      </c>
      <c r="G482" t="s">
        <v>234</v>
      </c>
      <c r="H482" t="s">
        <v>2729</v>
      </c>
      <c r="I482">
        <v>79106</v>
      </c>
      <c r="J482" t="s">
        <v>235</v>
      </c>
      <c r="K482">
        <v>8062120247</v>
      </c>
      <c r="L482" t="s">
        <v>4417</v>
      </c>
      <c r="M482" t="s">
        <v>4416</v>
      </c>
      <c r="N482" t="s">
        <v>234</v>
      </c>
      <c r="O482" t="s">
        <v>2729</v>
      </c>
      <c r="P482">
        <v>79124</v>
      </c>
      <c r="Q482" t="s">
        <v>5578</v>
      </c>
      <c r="S482">
        <v>21</v>
      </c>
      <c r="AF482" t="s">
        <v>5279</v>
      </c>
    </row>
    <row r="483" spans="1:32" x14ac:dyDescent="0.2">
      <c r="A483" t="s">
        <v>4420</v>
      </c>
      <c r="B483" s="24">
        <v>260</v>
      </c>
      <c r="C483" s="37">
        <v>451350</v>
      </c>
      <c r="D483" t="s">
        <v>3044</v>
      </c>
      <c r="E483" t="s">
        <v>4421</v>
      </c>
      <c r="F483" t="s">
        <v>257</v>
      </c>
      <c r="G483" t="s">
        <v>258</v>
      </c>
      <c r="H483" t="s">
        <v>2729</v>
      </c>
      <c r="I483">
        <v>79027</v>
      </c>
      <c r="J483" t="s">
        <v>259</v>
      </c>
      <c r="K483">
        <v>8066472191</v>
      </c>
      <c r="L483" t="s">
        <v>4422</v>
      </c>
      <c r="M483" t="s">
        <v>257</v>
      </c>
      <c r="N483" t="s">
        <v>258</v>
      </c>
      <c r="O483" t="s">
        <v>2729</v>
      </c>
      <c r="P483">
        <v>79027</v>
      </c>
      <c r="Q483" t="s">
        <v>2825</v>
      </c>
      <c r="S483">
        <v>17</v>
      </c>
      <c r="AF483" t="s">
        <v>5277</v>
      </c>
    </row>
    <row r="484" spans="1:32" x14ac:dyDescent="0.2">
      <c r="A484" t="s">
        <v>4423</v>
      </c>
      <c r="B484" s="24">
        <v>301</v>
      </c>
      <c r="C484" s="37">
        <v>450643</v>
      </c>
      <c r="D484" t="s">
        <v>5325</v>
      </c>
      <c r="E484" t="s">
        <v>4424</v>
      </c>
      <c r="F484" t="s">
        <v>4425</v>
      </c>
      <c r="G484" t="s">
        <v>1151</v>
      </c>
      <c r="H484" t="s">
        <v>2729</v>
      </c>
      <c r="I484">
        <v>78041</v>
      </c>
      <c r="J484" t="s">
        <v>1152</v>
      </c>
      <c r="K484">
        <v>9566935000</v>
      </c>
      <c r="L484" t="s">
        <v>3358</v>
      </c>
      <c r="M484" t="s">
        <v>3471</v>
      </c>
      <c r="N484" t="s">
        <v>541</v>
      </c>
      <c r="O484" t="s">
        <v>2729</v>
      </c>
      <c r="P484">
        <v>78539</v>
      </c>
      <c r="Q484" t="s">
        <v>5579</v>
      </c>
      <c r="AA484">
        <v>12</v>
      </c>
      <c r="AF484" t="s">
        <v>5279</v>
      </c>
    </row>
    <row r="485" spans="1:32" x14ac:dyDescent="0.2">
      <c r="A485" t="s">
        <v>1739</v>
      </c>
      <c r="B485" s="24">
        <v>100311</v>
      </c>
      <c r="C485" s="37">
        <v>451329</v>
      </c>
      <c r="D485" t="s">
        <v>2897</v>
      </c>
      <c r="E485" t="s">
        <v>4426</v>
      </c>
      <c r="F485" t="s">
        <v>4427</v>
      </c>
      <c r="G485" t="s">
        <v>1741</v>
      </c>
      <c r="H485" t="s">
        <v>2729</v>
      </c>
      <c r="I485">
        <v>79778</v>
      </c>
      <c r="J485" t="s">
        <v>1240</v>
      </c>
      <c r="K485">
        <v>4326931200</v>
      </c>
      <c r="L485" t="s">
        <v>4428</v>
      </c>
      <c r="M485" t="s">
        <v>4429</v>
      </c>
      <c r="N485" t="s">
        <v>1741</v>
      </c>
      <c r="O485" t="s">
        <v>2729</v>
      </c>
      <c r="P485">
        <v>79778</v>
      </c>
      <c r="Q485" t="s">
        <v>4430</v>
      </c>
      <c r="S485">
        <v>15</v>
      </c>
      <c r="AF485" t="s">
        <v>5277</v>
      </c>
    </row>
    <row r="486" spans="1:32" x14ac:dyDescent="0.2">
      <c r="A486" t="s">
        <v>4431</v>
      </c>
      <c r="B486" s="24">
        <v>100367</v>
      </c>
      <c r="C486" s="37">
        <v>451301</v>
      </c>
      <c r="D486" t="s">
        <v>5286</v>
      </c>
      <c r="E486" t="s">
        <v>4432</v>
      </c>
      <c r="F486" t="s">
        <v>4433</v>
      </c>
      <c r="G486" t="s">
        <v>1746</v>
      </c>
      <c r="H486" t="s">
        <v>2729</v>
      </c>
      <c r="I486">
        <v>76932</v>
      </c>
      <c r="J486" t="s">
        <v>1747</v>
      </c>
      <c r="K486">
        <v>3258842561</v>
      </c>
      <c r="L486" t="s">
        <v>4434</v>
      </c>
      <c r="M486" t="s">
        <v>4433</v>
      </c>
      <c r="N486" t="s">
        <v>1746</v>
      </c>
      <c r="O486" t="s">
        <v>2729</v>
      </c>
      <c r="P486">
        <v>76932</v>
      </c>
      <c r="Q486" t="s">
        <v>3013</v>
      </c>
      <c r="S486">
        <v>7</v>
      </c>
      <c r="AF486" t="s">
        <v>5277</v>
      </c>
    </row>
    <row r="487" spans="1:32" x14ac:dyDescent="0.2">
      <c r="A487" t="s">
        <v>4435</v>
      </c>
      <c r="B487" s="24">
        <v>8470</v>
      </c>
      <c r="C487" s="37">
        <v>450324</v>
      </c>
      <c r="D487" t="s">
        <v>2814</v>
      </c>
      <c r="E487" t="s">
        <v>4067</v>
      </c>
      <c r="F487" t="s">
        <v>4436</v>
      </c>
      <c r="G487" t="s">
        <v>2231</v>
      </c>
      <c r="H487" t="s">
        <v>2729</v>
      </c>
      <c r="I487">
        <v>75020</v>
      </c>
      <c r="J487" t="s">
        <v>1014</v>
      </c>
      <c r="K487">
        <v>9034161000</v>
      </c>
      <c r="L487" t="s">
        <v>4437</v>
      </c>
      <c r="M487" t="s">
        <v>4436</v>
      </c>
      <c r="N487" t="s">
        <v>2231</v>
      </c>
      <c r="O487" t="s">
        <v>2729</v>
      </c>
      <c r="P487">
        <v>75020</v>
      </c>
      <c r="Q487" t="s">
        <v>3302</v>
      </c>
      <c r="AA487">
        <v>21</v>
      </c>
      <c r="AF487" t="s">
        <v>5279</v>
      </c>
    </row>
    <row r="488" spans="1:32" x14ac:dyDescent="0.2">
      <c r="A488" t="s">
        <v>4438</v>
      </c>
      <c r="B488" s="24">
        <v>100569</v>
      </c>
      <c r="C488" s="37">
        <v>451377</v>
      </c>
      <c r="D488" t="s">
        <v>5342</v>
      </c>
      <c r="E488" t="s">
        <v>4439</v>
      </c>
      <c r="F488" t="s">
        <v>4440</v>
      </c>
      <c r="G488" t="s">
        <v>822</v>
      </c>
      <c r="H488" t="s">
        <v>2729</v>
      </c>
      <c r="I488">
        <v>79772</v>
      </c>
      <c r="J488" t="s">
        <v>1752</v>
      </c>
      <c r="K488">
        <v>4324473551</v>
      </c>
      <c r="L488" t="s">
        <v>4441</v>
      </c>
      <c r="M488" t="s">
        <v>4440</v>
      </c>
      <c r="N488" t="s">
        <v>822</v>
      </c>
      <c r="O488" t="s">
        <v>2729</v>
      </c>
      <c r="P488">
        <v>79772</v>
      </c>
      <c r="Q488" t="s">
        <v>4442</v>
      </c>
      <c r="R488">
        <v>2</v>
      </c>
      <c r="S488">
        <v>19</v>
      </c>
      <c r="X488">
        <v>4</v>
      </c>
      <c r="AF488" t="s">
        <v>5277</v>
      </c>
    </row>
    <row r="489" spans="1:32" x14ac:dyDescent="0.2">
      <c r="A489" t="s">
        <v>1755</v>
      </c>
      <c r="B489" s="24">
        <v>368</v>
      </c>
      <c r="C489" s="37">
        <v>451317</v>
      </c>
      <c r="D489" t="s">
        <v>3007</v>
      </c>
      <c r="E489" t="s">
        <v>2748</v>
      </c>
      <c r="F489" t="s">
        <v>4443</v>
      </c>
      <c r="G489" t="s">
        <v>1757</v>
      </c>
      <c r="H489" t="s">
        <v>2729</v>
      </c>
      <c r="I489">
        <v>78377</v>
      </c>
      <c r="J489" t="s">
        <v>1757</v>
      </c>
      <c r="K489">
        <v>3615262321</v>
      </c>
      <c r="L489" t="s">
        <v>4444</v>
      </c>
      <c r="M489" t="s">
        <v>4443</v>
      </c>
      <c r="N489" t="s">
        <v>1757</v>
      </c>
      <c r="O489" t="s">
        <v>2729</v>
      </c>
      <c r="P489">
        <v>78377</v>
      </c>
      <c r="Q489" t="s">
        <v>2825</v>
      </c>
      <c r="S489">
        <v>20</v>
      </c>
      <c r="AF489" t="s">
        <v>5277</v>
      </c>
    </row>
    <row r="490" spans="1:32" x14ac:dyDescent="0.2">
      <c r="A490" t="s">
        <v>4445</v>
      </c>
      <c r="B490" s="24">
        <v>7971</v>
      </c>
      <c r="C490" s="37">
        <v>450869</v>
      </c>
      <c r="D490" t="s">
        <v>5352</v>
      </c>
      <c r="E490" t="s">
        <v>4446</v>
      </c>
      <c r="F490" t="s">
        <v>4447</v>
      </c>
      <c r="G490" t="s">
        <v>541</v>
      </c>
      <c r="H490" t="s">
        <v>2729</v>
      </c>
      <c r="I490">
        <v>78539</v>
      </c>
      <c r="J490" t="s">
        <v>325</v>
      </c>
      <c r="K490">
        <v>9563623550</v>
      </c>
      <c r="L490" t="s">
        <v>3088</v>
      </c>
      <c r="M490" t="s">
        <v>3089</v>
      </c>
      <c r="N490" t="s">
        <v>541</v>
      </c>
      <c r="O490" t="s">
        <v>2729</v>
      </c>
      <c r="P490">
        <v>78539</v>
      </c>
      <c r="Q490" t="s">
        <v>4448</v>
      </c>
      <c r="S490">
        <v>8</v>
      </c>
      <c r="AA490">
        <v>38</v>
      </c>
      <c r="AF490" t="s">
        <v>5279</v>
      </c>
    </row>
    <row r="491" spans="1:32" x14ac:dyDescent="0.2">
      <c r="A491" t="s">
        <v>5580</v>
      </c>
      <c r="B491" s="24">
        <v>100613</v>
      </c>
      <c r="D491" t="s">
        <v>5282</v>
      </c>
      <c r="E491" t="s">
        <v>5581</v>
      </c>
      <c r="F491" t="s">
        <v>5582</v>
      </c>
      <c r="G491" t="s">
        <v>195</v>
      </c>
      <c r="H491" t="s">
        <v>2729</v>
      </c>
      <c r="I491">
        <v>78221</v>
      </c>
      <c r="J491" t="s">
        <v>196</v>
      </c>
      <c r="K491">
        <v>7262402940</v>
      </c>
      <c r="L491" t="s">
        <v>3596</v>
      </c>
      <c r="M491" t="s">
        <v>5582</v>
      </c>
      <c r="N491" t="s">
        <v>195</v>
      </c>
      <c r="O491" t="s">
        <v>2729</v>
      </c>
      <c r="P491">
        <v>78221</v>
      </c>
      <c r="Q491" t="s">
        <v>5413</v>
      </c>
      <c r="AA491">
        <v>36</v>
      </c>
      <c r="AF491" t="s">
        <v>5279</v>
      </c>
    </row>
    <row r="492" spans="1:32" x14ac:dyDescent="0.2">
      <c r="A492" t="s">
        <v>4449</v>
      </c>
      <c r="B492" s="24">
        <v>100255</v>
      </c>
      <c r="C492" s="37">
        <v>670098</v>
      </c>
      <c r="D492" t="s">
        <v>5296</v>
      </c>
      <c r="E492" t="s">
        <v>4450</v>
      </c>
      <c r="F492" t="s">
        <v>4451</v>
      </c>
      <c r="G492" t="s">
        <v>1489</v>
      </c>
      <c r="H492" t="s">
        <v>2729</v>
      </c>
      <c r="I492">
        <v>78130</v>
      </c>
      <c r="J492" t="s">
        <v>1490</v>
      </c>
      <c r="K492">
        <v>8305006602</v>
      </c>
      <c r="L492" t="s">
        <v>4452</v>
      </c>
      <c r="M492" t="s">
        <v>4451</v>
      </c>
      <c r="N492" t="s">
        <v>1489</v>
      </c>
      <c r="O492" t="s">
        <v>2729</v>
      </c>
      <c r="P492">
        <v>78130</v>
      </c>
      <c r="Q492" t="s">
        <v>3373</v>
      </c>
      <c r="R492">
        <v>16</v>
      </c>
      <c r="S492">
        <v>78</v>
      </c>
      <c r="T492">
        <v>16</v>
      </c>
      <c r="X492">
        <v>18</v>
      </c>
      <c r="AF492" t="s">
        <v>5279</v>
      </c>
    </row>
    <row r="493" spans="1:32" x14ac:dyDescent="0.2">
      <c r="A493" t="s">
        <v>4453</v>
      </c>
      <c r="B493" s="24">
        <v>100578</v>
      </c>
      <c r="D493" t="s">
        <v>2770</v>
      </c>
      <c r="E493" t="s">
        <v>4454</v>
      </c>
      <c r="F493" t="s">
        <v>4455</v>
      </c>
      <c r="G493" t="s">
        <v>30</v>
      </c>
      <c r="H493" t="s">
        <v>2729</v>
      </c>
      <c r="I493">
        <v>76018</v>
      </c>
      <c r="J493" t="s">
        <v>31</v>
      </c>
      <c r="K493">
        <v>6823391400</v>
      </c>
      <c r="L493" t="s">
        <v>4456</v>
      </c>
      <c r="M493" t="s">
        <v>4455</v>
      </c>
      <c r="N493" t="s">
        <v>30</v>
      </c>
      <c r="O493" t="s">
        <v>2729</v>
      </c>
      <c r="P493">
        <v>76018</v>
      </c>
      <c r="Q493" t="s">
        <v>4338</v>
      </c>
      <c r="AA493">
        <v>40</v>
      </c>
      <c r="AF493" t="s">
        <v>5279</v>
      </c>
    </row>
    <row r="494" spans="1:32" x14ac:dyDescent="0.2">
      <c r="A494" t="s">
        <v>4457</v>
      </c>
      <c r="B494" s="24">
        <v>100582</v>
      </c>
      <c r="D494" t="s">
        <v>3044</v>
      </c>
      <c r="E494" t="s">
        <v>4458</v>
      </c>
      <c r="F494" t="s">
        <v>4459</v>
      </c>
      <c r="G494" t="s">
        <v>166</v>
      </c>
      <c r="H494" t="s">
        <v>2729</v>
      </c>
      <c r="I494">
        <v>75075</v>
      </c>
      <c r="J494" t="s">
        <v>132</v>
      </c>
      <c r="K494">
        <v>4698302350</v>
      </c>
      <c r="L494" t="s">
        <v>4460</v>
      </c>
      <c r="M494" t="s">
        <v>4461</v>
      </c>
      <c r="N494" t="s">
        <v>1652</v>
      </c>
      <c r="O494" t="s">
        <v>2729</v>
      </c>
      <c r="P494">
        <v>75013</v>
      </c>
      <c r="Q494" t="s">
        <v>4462</v>
      </c>
      <c r="AA494">
        <v>48</v>
      </c>
      <c r="AF494" t="s">
        <v>5279</v>
      </c>
    </row>
    <row r="495" spans="1:32" x14ac:dyDescent="0.2">
      <c r="A495" t="s">
        <v>4463</v>
      </c>
      <c r="B495" s="24">
        <v>100136</v>
      </c>
      <c r="C495" s="37">
        <v>451312</v>
      </c>
      <c r="D495" t="s">
        <v>5289</v>
      </c>
      <c r="E495" t="s">
        <v>4464</v>
      </c>
      <c r="F495" t="s">
        <v>4465</v>
      </c>
      <c r="G495" t="s">
        <v>246</v>
      </c>
      <c r="H495" t="s">
        <v>2729</v>
      </c>
      <c r="I495">
        <v>77434</v>
      </c>
      <c r="J495" t="s">
        <v>247</v>
      </c>
      <c r="K495">
        <v>9792345571</v>
      </c>
      <c r="L495" t="s">
        <v>4466</v>
      </c>
      <c r="M495" t="s">
        <v>4465</v>
      </c>
      <c r="N495" t="s">
        <v>246</v>
      </c>
      <c r="O495" t="s">
        <v>2729</v>
      </c>
      <c r="P495">
        <v>77434</v>
      </c>
      <c r="Q495" t="s">
        <v>3013</v>
      </c>
      <c r="S495">
        <v>22</v>
      </c>
      <c r="U495">
        <v>1</v>
      </c>
      <c r="X495">
        <v>2</v>
      </c>
      <c r="AF495" t="s">
        <v>5277</v>
      </c>
    </row>
    <row r="496" spans="1:32" x14ac:dyDescent="0.2">
      <c r="A496" t="s">
        <v>4468</v>
      </c>
      <c r="B496" s="24">
        <v>601</v>
      </c>
      <c r="C496" s="37">
        <v>450711</v>
      </c>
      <c r="D496" t="s">
        <v>5289</v>
      </c>
      <c r="E496" t="s">
        <v>4469</v>
      </c>
      <c r="F496" t="s">
        <v>479</v>
      </c>
      <c r="G496" t="s">
        <v>324</v>
      </c>
      <c r="H496" t="s">
        <v>2729</v>
      </c>
      <c r="I496">
        <v>78503</v>
      </c>
      <c r="J496" t="s">
        <v>325</v>
      </c>
      <c r="K496">
        <v>9566326000</v>
      </c>
      <c r="L496" t="s">
        <v>4470</v>
      </c>
      <c r="M496" t="s">
        <v>479</v>
      </c>
      <c r="N496" t="s">
        <v>324</v>
      </c>
      <c r="O496" t="s">
        <v>2729</v>
      </c>
      <c r="P496">
        <v>78503</v>
      </c>
      <c r="Q496" t="s">
        <v>3963</v>
      </c>
      <c r="R496">
        <v>40</v>
      </c>
      <c r="S496">
        <v>167</v>
      </c>
      <c r="T496">
        <v>32</v>
      </c>
      <c r="U496">
        <v>56</v>
      </c>
      <c r="AA496">
        <v>15</v>
      </c>
      <c r="AF496" t="s">
        <v>5279</v>
      </c>
    </row>
    <row r="497" spans="1:32" x14ac:dyDescent="0.2">
      <c r="A497" t="s">
        <v>4471</v>
      </c>
      <c r="B497" s="24">
        <v>100344</v>
      </c>
      <c r="C497" s="37">
        <v>670102</v>
      </c>
      <c r="D497" t="s">
        <v>5282</v>
      </c>
      <c r="E497" t="s">
        <v>4472</v>
      </c>
      <c r="F497" t="s">
        <v>4473</v>
      </c>
      <c r="G497" t="s">
        <v>19</v>
      </c>
      <c r="H497" t="s">
        <v>2729</v>
      </c>
      <c r="I497">
        <v>77027</v>
      </c>
      <c r="J497" t="s">
        <v>20</v>
      </c>
      <c r="K497">
        <v>7133303887</v>
      </c>
      <c r="L497" t="s">
        <v>5283</v>
      </c>
      <c r="M497" t="s">
        <v>4473</v>
      </c>
      <c r="N497" t="s">
        <v>19</v>
      </c>
      <c r="O497" t="s">
        <v>2729</v>
      </c>
      <c r="P497">
        <v>77027</v>
      </c>
      <c r="Q497" t="s">
        <v>5583</v>
      </c>
      <c r="R497">
        <v>5</v>
      </c>
      <c r="S497">
        <v>50</v>
      </c>
      <c r="AF497" t="s">
        <v>5279</v>
      </c>
    </row>
    <row r="498" spans="1:32" x14ac:dyDescent="0.2">
      <c r="A498" t="s">
        <v>1781</v>
      </c>
      <c r="B498" s="24">
        <v>471</v>
      </c>
      <c r="C498" s="37">
        <v>450055</v>
      </c>
      <c r="D498" t="s">
        <v>5325</v>
      </c>
      <c r="E498" t="s">
        <v>4474</v>
      </c>
      <c r="F498" t="s">
        <v>4475</v>
      </c>
      <c r="G498" t="s">
        <v>1783</v>
      </c>
      <c r="H498" t="s">
        <v>2729</v>
      </c>
      <c r="I498">
        <v>79556</v>
      </c>
      <c r="J498" t="s">
        <v>1784</v>
      </c>
      <c r="K498">
        <v>3252351701</v>
      </c>
      <c r="L498" t="s">
        <v>4476</v>
      </c>
      <c r="M498" t="s">
        <v>4477</v>
      </c>
      <c r="N498" t="s">
        <v>1783</v>
      </c>
      <c r="O498" t="s">
        <v>2729</v>
      </c>
      <c r="P498">
        <v>79556</v>
      </c>
      <c r="Q498" t="s">
        <v>4409</v>
      </c>
      <c r="R498">
        <v>6</v>
      </c>
      <c r="S498">
        <v>71</v>
      </c>
      <c r="U498">
        <v>2</v>
      </c>
      <c r="X498">
        <v>7</v>
      </c>
      <c r="AF498" t="s">
        <v>5277</v>
      </c>
    </row>
    <row r="499" spans="1:32" x14ac:dyDescent="0.2">
      <c r="A499" t="s">
        <v>4478</v>
      </c>
      <c r="B499" s="24">
        <v>608</v>
      </c>
      <c r="C499" s="37">
        <v>450718</v>
      </c>
      <c r="D499" t="s">
        <v>2869</v>
      </c>
      <c r="E499" t="s">
        <v>4479</v>
      </c>
      <c r="F499" t="s">
        <v>4480</v>
      </c>
      <c r="G499" t="s">
        <v>965</v>
      </c>
      <c r="H499" t="s">
        <v>2729</v>
      </c>
      <c r="I499">
        <v>78681</v>
      </c>
      <c r="J499" t="s">
        <v>269</v>
      </c>
      <c r="K499">
        <v>5123411000</v>
      </c>
      <c r="L499" t="s">
        <v>4481</v>
      </c>
      <c r="M499" t="s">
        <v>4480</v>
      </c>
      <c r="N499" t="s">
        <v>965</v>
      </c>
      <c r="O499" t="s">
        <v>2729</v>
      </c>
      <c r="P499">
        <v>78681</v>
      </c>
      <c r="Q499" t="s">
        <v>5584</v>
      </c>
      <c r="R499">
        <v>22</v>
      </c>
      <c r="S499">
        <v>90</v>
      </c>
      <c r="T499">
        <v>12</v>
      </c>
      <c r="U499">
        <v>36</v>
      </c>
      <c r="V499">
        <v>3</v>
      </c>
      <c r="AA499">
        <v>12</v>
      </c>
      <c r="AC499">
        <v>34</v>
      </c>
      <c r="AF499" t="s">
        <v>5279</v>
      </c>
    </row>
    <row r="500" spans="1:32" x14ac:dyDescent="0.2">
      <c r="A500" t="s">
        <v>4482</v>
      </c>
      <c r="B500" s="24">
        <v>100592</v>
      </c>
      <c r="D500" t="s">
        <v>2897</v>
      </c>
      <c r="E500" t="s">
        <v>4483</v>
      </c>
      <c r="F500" t="s">
        <v>4484</v>
      </c>
      <c r="G500" t="s">
        <v>4485</v>
      </c>
      <c r="H500" t="s">
        <v>2729</v>
      </c>
      <c r="I500">
        <v>75189</v>
      </c>
      <c r="J500" t="s">
        <v>1778</v>
      </c>
      <c r="K500">
        <v>4699819604</v>
      </c>
      <c r="L500" t="s">
        <v>3892</v>
      </c>
      <c r="M500" t="s">
        <v>3893</v>
      </c>
      <c r="N500" t="s">
        <v>19</v>
      </c>
      <c r="O500" t="s">
        <v>2729</v>
      </c>
      <c r="P500">
        <v>77081</v>
      </c>
      <c r="Q500" t="s">
        <v>3078</v>
      </c>
      <c r="S500">
        <v>4</v>
      </c>
      <c r="AF500" t="s">
        <v>5279</v>
      </c>
    </row>
    <row r="501" spans="1:32" x14ac:dyDescent="0.2">
      <c r="A501" t="s">
        <v>4486</v>
      </c>
      <c r="B501" s="24">
        <v>8645</v>
      </c>
      <c r="C501" s="37">
        <v>451361</v>
      </c>
      <c r="D501" t="s">
        <v>5312</v>
      </c>
      <c r="E501" t="s">
        <v>4487</v>
      </c>
      <c r="F501" t="s">
        <v>1691</v>
      </c>
      <c r="G501" t="s">
        <v>993</v>
      </c>
      <c r="H501" t="s">
        <v>2729</v>
      </c>
      <c r="I501">
        <v>75948</v>
      </c>
      <c r="J501" t="s">
        <v>1692</v>
      </c>
      <c r="K501">
        <v>4097873300</v>
      </c>
      <c r="L501" t="s">
        <v>3312</v>
      </c>
      <c r="M501" t="s">
        <v>4488</v>
      </c>
      <c r="N501" t="s">
        <v>993</v>
      </c>
      <c r="O501" t="s">
        <v>2729</v>
      </c>
      <c r="P501">
        <v>75948</v>
      </c>
      <c r="Q501" t="s">
        <v>3317</v>
      </c>
      <c r="S501">
        <v>25</v>
      </c>
      <c r="AF501" t="s">
        <v>5279</v>
      </c>
    </row>
    <row r="502" spans="1:32" x14ac:dyDescent="0.2">
      <c r="A502" t="s">
        <v>5585</v>
      </c>
      <c r="B502" s="24">
        <v>100636</v>
      </c>
      <c r="D502" t="s">
        <v>5352</v>
      </c>
      <c r="E502" t="s">
        <v>5586</v>
      </c>
      <c r="F502" t="s">
        <v>5587</v>
      </c>
      <c r="G502" t="s">
        <v>19</v>
      </c>
      <c r="H502" t="s">
        <v>2729</v>
      </c>
      <c r="I502">
        <v>77090</v>
      </c>
      <c r="J502" t="s">
        <v>20</v>
      </c>
      <c r="K502">
        <v>8323032273</v>
      </c>
      <c r="L502" t="s">
        <v>5588</v>
      </c>
      <c r="M502" t="s">
        <v>5587</v>
      </c>
      <c r="N502" t="s">
        <v>19</v>
      </c>
      <c r="O502" t="s">
        <v>2729</v>
      </c>
      <c r="P502">
        <v>77090</v>
      </c>
      <c r="Q502" t="s">
        <v>2735</v>
      </c>
      <c r="S502">
        <v>4</v>
      </c>
      <c r="AF502" t="s">
        <v>5279</v>
      </c>
    </row>
    <row r="503" spans="1:32" x14ac:dyDescent="0.2">
      <c r="A503" t="s">
        <v>4490</v>
      </c>
      <c r="B503" s="24">
        <v>100463</v>
      </c>
      <c r="C503" s="37">
        <v>450653</v>
      </c>
      <c r="D503" t="s">
        <v>2869</v>
      </c>
      <c r="E503" t="s">
        <v>4491</v>
      </c>
      <c r="F503" t="s">
        <v>4492</v>
      </c>
      <c r="G503" t="s">
        <v>2003</v>
      </c>
      <c r="H503" t="s">
        <v>2729</v>
      </c>
      <c r="I503">
        <v>79720</v>
      </c>
      <c r="J503" t="s">
        <v>2004</v>
      </c>
      <c r="K503">
        <v>4322684903</v>
      </c>
      <c r="L503" t="s">
        <v>4493</v>
      </c>
      <c r="M503" t="s">
        <v>4492</v>
      </c>
      <c r="N503" t="s">
        <v>2003</v>
      </c>
      <c r="O503" t="s">
        <v>2729</v>
      </c>
      <c r="P503">
        <v>79720</v>
      </c>
      <c r="Q503" t="s">
        <v>4494</v>
      </c>
      <c r="R503">
        <v>8</v>
      </c>
      <c r="S503">
        <v>118</v>
      </c>
      <c r="Y503">
        <v>20</v>
      </c>
      <c r="AF503" t="s">
        <v>5279</v>
      </c>
    </row>
    <row r="504" spans="1:32" x14ac:dyDescent="0.2">
      <c r="A504" t="s">
        <v>4495</v>
      </c>
      <c r="B504" s="24">
        <v>100184</v>
      </c>
      <c r="C504" s="37">
        <v>451304</v>
      </c>
      <c r="D504" t="s">
        <v>2967</v>
      </c>
      <c r="E504" t="s">
        <v>4496</v>
      </c>
      <c r="F504" t="s">
        <v>4497</v>
      </c>
      <c r="G504" t="s">
        <v>1686</v>
      </c>
      <c r="H504" t="s">
        <v>2729</v>
      </c>
      <c r="I504">
        <v>76936</v>
      </c>
      <c r="J504" t="s">
        <v>1687</v>
      </c>
      <c r="K504">
        <v>3258532507</v>
      </c>
      <c r="L504" t="s">
        <v>4498</v>
      </c>
      <c r="M504" t="s">
        <v>4497</v>
      </c>
      <c r="N504" t="s">
        <v>1686</v>
      </c>
      <c r="O504" t="s">
        <v>2729</v>
      </c>
      <c r="P504">
        <v>76936</v>
      </c>
      <c r="Q504" t="s">
        <v>4499</v>
      </c>
      <c r="S504">
        <v>8</v>
      </c>
      <c r="Z504">
        <v>6</v>
      </c>
      <c r="AF504" t="s">
        <v>5279</v>
      </c>
    </row>
    <row r="505" spans="1:32" x14ac:dyDescent="0.2">
      <c r="A505" t="s">
        <v>4501</v>
      </c>
      <c r="B505" s="24">
        <v>8715</v>
      </c>
      <c r="C505" s="37">
        <v>673036</v>
      </c>
      <c r="D505" t="s">
        <v>5281</v>
      </c>
      <c r="E505" t="s">
        <v>4502</v>
      </c>
      <c r="F505" t="s">
        <v>4503</v>
      </c>
      <c r="G505" t="s">
        <v>425</v>
      </c>
      <c r="H505" t="s">
        <v>2729</v>
      </c>
      <c r="I505">
        <v>76201</v>
      </c>
      <c r="J505" t="s">
        <v>425</v>
      </c>
      <c r="K505">
        <v>9402976500</v>
      </c>
      <c r="L505" t="s">
        <v>4504</v>
      </c>
      <c r="M505" t="s">
        <v>2927</v>
      </c>
      <c r="N505" t="s">
        <v>2916</v>
      </c>
      <c r="O505" t="s">
        <v>2917</v>
      </c>
      <c r="P505">
        <v>17055</v>
      </c>
      <c r="Q505" t="s">
        <v>4505</v>
      </c>
      <c r="AA505">
        <v>44</v>
      </c>
      <c r="AF505" t="s">
        <v>5279</v>
      </c>
    </row>
    <row r="506" spans="1:32" x14ac:dyDescent="0.2">
      <c r="A506" t="s">
        <v>5589</v>
      </c>
      <c r="B506" s="24">
        <v>100624</v>
      </c>
      <c r="C506" s="37">
        <v>452022</v>
      </c>
      <c r="D506" t="s">
        <v>3102</v>
      </c>
      <c r="E506" t="s">
        <v>5590</v>
      </c>
      <c r="F506" t="s">
        <v>2282</v>
      </c>
      <c r="G506" t="s">
        <v>2283</v>
      </c>
      <c r="H506" t="s">
        <v>2729</v>
      </c>
      <c r="I506">
        <v>75115</v>
      </c>
      <c r="J506" t="s">
        <v>126</v>
      </c>
      <c r="K506">
        <v>9722981100</v>
      </c>
      <c r="L506" t="s">
        <v>4506</v>
      </c>
      <c r="M506" t="s">
        <v>2915</v>
      </c>
      <c r="N506" t="s">
        <v>2916</v>
      </c>
      <c r="O506" t="s">
        <v>2917</v>
      </c>
      <c r="P506">
        <v>17055</v>
      </c>
      <c r="Q506" t="s">
        <v>3879</v>
      </c>
      <c r="R506">
        <v>12</v>
      </c>
      <c r="S506">
        <v>28</v>
      </c>
      <c r="AF506" t="s">
        <v>5279</v>
      </c>
    </row>
    <row r="507" spans="1:32" x14ac:dyDescent="0.2">
      <c r="A507" t="s">
        <v>4508</v>
      </c>
      <c r="B507" s="24">
        <v>100563</v>
      </c>
      <c r="C507" s="37">
        <v>452022</v>
      </c>
      <c r="D507" t="s">
        <v>5309</v>
      </c>
      <c r="E507" t="s">
        <v>4509</v>
      </c>
      <c r="F507" t="s">
        <v>4510</v>
      </c>
      <c r="G507" t="s">
        <v>166</v>
      </c>
      <c r="H507" t="s">
        <v>2729</v>
      </c>
      <c r="I507">
        <v>75093</v>
      </c>
      <c r="J507" t="s">
        <v>132</v>
      </c>
      <c r="K507">
        <v>4698921400</v>
      </c>
      <c r="L507" t="s">
        <v>4511</v>
      </c>
      <c r="M507" t="s">
        <v>2927</v>
      </c>
      <c r="N507" t="s">
        <v>2916</v>
      </c>
      <c r="O507" t="s">
        <v>2917</v>
      </c>
      <c r="P507">
        <v>17055</v>
      </c>
      <c r="Q507" t="s">
        <v>3197</v>
      </c>
      <c r="S507">
        <v>30</v>
      </c>
      <c r="AF507" t="s">
        <v>5279</v>
      </c>
    </row>
    <row r="508" spans="1:32" x14ac:dyDescent="0.2">
      <c r="A508" t="s">
        <v>4512</v>
      </c>
      <c r="B508" s="24">
        <v>100149</v>
      </c>
      <c r="C508" s="37">
        <v>670080</v>
      </c>
      <c r="D508" t="s">
        <v>5325</v>
      </c>
      <c r="E508" t="s">
        <v>4513</v>
      </c>
      <c r="F508" t="s">
        <v>4514</v>
      </c>
      <c r="G508" t="s">
        <v>1019</v>
      </c>
      <c r="H508" t="s">
        <v>2729</v>
      </c>
      <c r="I508">
        <v>76548</v>
      </c>
      <c r="J508" t="s">
        <v>762</v>
      </c>
      <c r="K508">
        <v>2546900900</v>
      </c>
      <c r="L508" t="s">
        <v>4515</v>
      </c>
      <c r="M508" t="s">
        <v>4514</v>
      </c>
      <c r="N508" t="s">
        <v>1019</v>
      </c>
      <c r="O508" t="s">
        <v>2729</v>
      </c>
      <c r="P508">
        <v>76548</v>
      </c>
      <c r="Q508" t="s">
        <v>4037</v>
      </c>
      <c r="R508">
        <v>10</v>
      </c>
      <c r="S508">
        <v>55</v>
      </c>
      <c r="U508">
        <v>10</v>
      </c>
      <c r="X508">
        <v>8</v>
      </c>
      <c r="AF508" t="s">
        <v>5279</v>
      </c>
    </row>
    <row r="509" spans="1:32" x14ac:dyDescent="0.2">
      <c r="A509" t="s">
        <v>4516</v>
      </c>
      <c r="B509" s="24">
        <v>546</v>
      </c>
      <c r="C509" s="37">
        <v>451399</v>
      </c>
      <c r="D509" t="s">
        <v>5284</v>
      </c>
      <c r="E509" t="s">
        <v>4517</v>
      </c>
      <c r="F509" t="s">
        <v>4518</v>
      </c>
      <c r="G509" t="s">
        <v>120</v>
      </c>
      <c r="H509" t="s">
        <v>2729</v>
      </c>
      <c r="I509">
        <v>76380</v>
      </c>
      <c r="J509" t="s">
        <v>121</v>
      </c>
      <c r="K509">
        <v>9408895572</v>
      </c>
      <c r="L509" t="s">
        <v>4519</v>
      </c>
      <c r="M509" t="s">
        <v>4518</v>
      </c>
      <c r="N509" t="s">
        <v>120</v>
      </c>
      <c r="O509" t="s">
        <v>2729</v>
      </c>
      <c r="P509">
        <v>76380</v>
      </c>
      <c r="Q509" t="s">
        <v>3354</v>
      </c>
      <c r="S509">
        <v>21</v>
      </c>
      <c r="U509">
        <v>4</v>
      </c>
      <c r="AF509" t="s">
        <v>5277</v>
      </c>
    </row>
    <row r="510" spans="1:32" x14ac:dyDescent="0.2">
      <c r="A510" t="s">
        <v>4520</v>
      </c>
      <c r="B510" s="24">
        <v>100554</v>
      </c>
      <c r="C510" s="37">
        <v>451340</v>
      </c>
      <c r="D510" t="s">
        <v>3007</v>
      </c>
      <c r="E510" t="s">
        <v>4521</v>
      </c>
      <c r="F510" t="s">
        <v>4522</v>
      </c>
      <c r="G510" t="s">
        <v>4523</v>
      </c>
      <c r="H510" t="s">
        <v>2729</v>
      </c>
      <c r="I510">
        <v>79079</v>
      </c>
      <c r="J510" t="s">
        <v>1534</v>
      </c>
      <c r="K510">
        <v>8062562114</v>
      </c>
      <c r="L510" t="s">
        <v>3312</v>
      </c>
      <c r="M510" t="s">
        <v>4524</v>
      </c>
      <c r="N510" t="s">
        <v>4523</v>
      </c>
      <c r="O510" t="s">
        <v>2729</v>
      </c>
      <c r="P510">
        <v>79079</v>
      </c>
      <c r="Q510" t="s">
        <v>3317</v>
      </c>
      <c r="S510">
        <v>25</v>
      </c>
      <c r="AF510" t="s">
        <v>5279</v>
      </c>
    </row>
    <row r="511" spans="1:32" x14ac:dyDescent="0.2">
      <c r="A511" t="s">
        <v>1878</v>
      </c>
      <c r="B511" s="24">
        <v>168</v>
      </c>
      <c r="C511" s="37">
        <v>450571</v>
      </c>
      <c r="D511" t="s">
        <v>2785</v>
      </c>
      <c r="E511" t="s">
        <v>2748</v>
      </c>
      <c r="F511" t="s">
        <v>1879</v>
      </c>
      <c r="G511" t="s">
        <v>1880</v>
      </c>
      <c r="H511" t="s">
        <v>2729</v>
      </c>
      <c r="I511">
        <v>76903</v>
      </c>
      <c r="J511" t="s">
        <v>1881</v>
      </c>
      <c r="K511">
        <v>3257476741</v>
      </c>
      <c r="L511" t="s">
        <v>4525</v>
      </c>
      <c r="M511" t="s">
        <v>4526</v>
      </c>
      <c r="N511" t="s">
        <v>1880</v>
      </c>
      <c r="O511" t="s">
        <v>2729</v>
      </c>
      <c r="P511">
        <v>76902</v>
      </c>
      <c r="Q511" t="s">
        <v>4527</v>
      </c>
      <c r="R511">
        <v>53</v>
      </c>
      <c r="S511">
        <v>290</v>
      </c>
      <c r="T511">
        <v>4</v>
      </c>
      <c r="U511">
        <v>22</v>
      </c>
      <c r="W511">
        <v>23</v>
      </c>
      <c r="AF511" t="s">
        <v>5277</v>
      </c>
    </row>
    <row r="512" spans="1:32" x14ac:dyDescent="0.2">
      <c r="A512" t="s">
        <v>4528</v>
      </c>
      <c r="B512" s="24">
        <v>168</v>
      </c>
      <c r="C512" s="37">
        <v>450571</v>
      </c>
      <c r="D512" t="s">
        <v>2785</v>
      </c>
      <c r="E512" t="s">
        <v>4529</v>
      </c>
      <c r="F512" t="s">
        <v>4530</v>
      </c>
      <c r="G512" t="s">
        <v>1880</v>
      </c>
      <c r="H512" t="s">
        <v>2729</v>
      </c>
      <c r="I512">
        <v>76904</v>
      </c>
      <c r="J512" t="s">
        <v>1881</v>
      </c>
      <c r="K512">
        <v>3257479511</v>
      </c>
      <c r="L512" t="s">
        <v>4525</v>
      </c>
      <c r="M512" t="s">
        <v>4531</v>
      </c>
      <c r="N512" t="s">
        <v>1880</v>
      </c>
      <c r="O512" t="s">
        <v>2729</v>
      </c>
      <c r="P512">
        <v>76902</v>
      </c>
      <c r="Q512" t="s">
        <v>4532</v>
      </c>
      <c r="R512">
        <v>12</v>
      </c>
      <c r="S512">
        <v>153</v>
      </c>
      <c r="T512">
        <v>6</v>
      </c>
      <c r="AF512" t="s">
        <v>5277</v>
      </c>
    </row>
    <row r="513" spans="1:32" x14ac:dyDescent="0.2">
      <c r="A513" t="s">
        <v>4533</v>
      </c>
      <c r="B513" s="24">
        <v>168</v>
      </c>
      <c r="C513" s="37">
        <v>450571</v>
      </c>
      <c r="D513" t="s">
        <v>2785</v>
      </c>
      <c r="E513" t="s">
        <v>4534</v>
      </c>
      <c r="F513" t="s">
        <v>4535</v>
      </c>
      <c r="G513" t="s">
        <v>1880</v>
      </c>
      <c r="H513" t="s">
        <v>2729</v>
      </c>
      <c r="I513">
        <v>76905</v>
      </c>
      <c r="J513" t="s">
        <v>1881</v>
      </c>
      <c r="K513">
        <v>3257476741</v>
      </c>
      <c r="L513" t="s">
        <v>4525</v>
      </c>
      <c r="M513" t="s">
        <v>4526</v>
      </c>
      <c r="N513" t="s">
        <v>1880</v>
      </c>
      <c r="O513" t="s">
        <v>2729</v>
      </c>
      <c r="P513">
        <v>76902</v>
      </c>
      <c r="Q513" t="s">
        <v>4536</v>
      </c>
      <c r="S513">
        <v>30</v>
      </c>
      <c r="Y513">
        <v>30</v>
      </c>
      <c r="Z513">
        <v>28</v>
      </c>
      <c r="AA513">
        <v>14</v>
      </c>
      <c r="AE513">
        <v>6</v>
      </c>
      <c r="AF513" t="s">
        <v>5277</v>
      </c>
    </row>
    <row r="514" spans="1:32" x14ac:dyDescent="0.2">
      <c r="A514" t="s">
        <v>4537</v>
      </c>
      <c r="B514" s="24">
        <v>100537</v>
      </c>
      <c r="C514" s="37">
        <v>673078</v>
      </c>
      <c r="D514" t="s">
        <v>2770</v>
      </c>
      <c r="E514" t="s">
        <v>4538</v>
      </c>
      <c r="F514" t="s">
        <v>4539</v>
      </c>
      <c r="G514" t="s">
        <v>1880</v>
      </c>
      <c r="H514" t="s">
        <v>2729</v>
      </c>
      <c r="I514">
        <v>76901</v>
      </c>
      <c r="J514" t="s">
        <v>1881</v>
      </c>
      <c r="K514">
        <v>3252844000</v>
      </c>
      <c r="L514" t="s">
        <v>5591</v>
      </c>
      <c r="M514" t="s">
        <v>4539</v>
      </c>
      <c r="N514" t="s">
        <v>1880</v>
      </c>
      <c r="O514" t="s">
        <v>2729</v>
      </c>
      <c r="P514">
        <v>76901</v>
      </c>
      <c r="Q514" t="s">
        <v>2928</v>
      </c>
      <c r="AA514">
        <v>40</v>
      </c>
      <c r="AF514" t="s">
        <v>5279</v>
      </c>
    </row>
    <row r="515" spans="1:32" x14ac:dyDescent="0.2">
      <c r="A515" t="s">
        <v>1892</v>
      </c>
      <c r="B515" s="24">
        <v>247</v>
      </c>
      <c r="C515" s="37">
        <v>453311</v>
      </c>
      <c r="D515" t="s">
        <v>5308</v>
      </c>
      <c r="E515" t="s">
        <v>4541</v>
      </c>
      <c r="F515" t="s">
        <v>4542</v>
      </c>
      <c r="G515" t="s">
        <v>1894</v>
      </c>
      <c r="H515" t="s">
        <v>2729</v>
      </c>
      <c r="I515">
        <v>77550</v>
      </c>
      <c r="J515" t="s">
        <v>1894</v>
      </c>
      <c r="K515">
        <v>4097706600</v>
      </c>
      <c r="L515" t="s">
        <v>4543</v>
      </c>
      <c r="M515" t="s">
        <v>4542</v>
      </c>
      <c r="N515" t="s">
        <v>1894</v>
      </c>
      <c r="O515" t="s">
        <v>2729</v>
      </c>
      <c r="P515">
        <v>77550</v>
      </c>
      <c r="Q515" t="s">
        <v>5592</v>
      </c>
      <c r="S515">
        <v>30</v>
      </c>
      <c r="AF515" t="s">
        <v>5277</v>
      </c>
    </row>
    <row r="516" spans="1:32" x14ac:dyDescent="0.2">
      <c r="A516" t="s">
        <v>4544</v>
      </c>
      <c r="B516" s="24">
        <v>8407</v>
      </c>
      <c r="C516" s="37">
        <v>452101</v>
      </c>
      <c r="D516" t="s">
        <v>5342</v>
      </c>
      <c r="E516" t="s">
        <v>4545</v>
      </c>
      <c r="F516" t="s">
        <v>1912</v>
      </c>
      <c r="G516" t="s">
        <v>887</v>
      </c>
      <c r="H516" t="s">
        <v>2729</v>
      </c>
      <c r="I516">
        <v>78550</v>
      </c>
      <c r="J516" t="s">
        <v>485</v>
      </c>
      <c r="K516">
        <v>9564259600</v>
      </c>
      <c r="L516" t="s">
        <v>4551</v>
      </c>
      <c r="M516" t="s">
        <v>1912</v>
      </c>
      <c r="N516" t="s">
        <v>887</v>
      </c>
      <c r="O516" t="s">
        <v>2729</v>
      </c>
      <c r="P516">
        <v>78550</v>
      </c>
      <c r="Q516" t="s">
        <v>5593</v>
      </c>
      <c r="R516">
        <v>6</v>
      </c>
      <c r="S516">
        <v>35</v>
      </c>
      <c r="AF516" t="s">
        <v>5279</v>
      </c>
    </row>
    <row r="517" spans="1:32" x14ac:dyDescent="0.2">
      <c r="A517" t="s">
        <v>4546</v>
      </c>
      <c r="B517" s="24">
        <v>8407</v>
      </c>
      <c r="C517" s="37">
        <v>452101</v>
      </c>
      <c r="D517" t="s">
        <v>5342</v>
      </c>
      <c r="E517" t="s">
        <v>4547</v>
      </c>
      <c r="F517" t="s">
        <v>4548</v>
      </c>
      <c r="G517" t="s">
        <v>484</v>
      </c>
      <c r="H517" t="s">
        <v>2729</v>
      </c>
      <c r="I517">
        <v>78520</v>
      </c>
      <c r="J517" t="s">
        <v>485</v>
      </c>
      <c r="K517">
        <v>9565460808</v>
      </c>
      <c r="L517" t="s">
        <v>4551</v>
      </c>
      <c r="M517" t="s">
        <v>4548</v>
      </c>
      <c r="N517" t="s">
        <v>484</v>
      </c>
      <c r="O517" t="s">
        <v>2729</v>
      </c>
      <c r="P517">
        <v>78520</v>
      </c>
      <c r="Q517" t="s">
        <v>3845</v>
      </c>
      <c r="R517">
        <v>6</v>
      </c>
      <c r="S517">
        <v>35</v>
      </c>
      <c r="AF517" t="s">
        <v>5279</v>
      </c>
    </row>
    <row r="518" spans="1:32" x14ac:dyDescent="0.2">
      <c r="A518" t="s">
        <v>4549</v>
      </c>
      <c r="B518" s="24">
        <v>100298</v>
      </c>
      <c r="C518" s="37">
        <v>452095</v>
      </c>
      <c r="D518" t="s">
        <v>2821</v>
      </c>
      <c r="E518" t="s">
        <v>3360</v>
      </c>
      <c r="F518" t="s">
        <v>4550</v>
      </c>
      <c r="G518" t="s">
        <v>324</v>
      </c>
      <c r="H518" t="s">
        <v>2729</v>
      </c>
      <c r="I518">
        <v>78503</v>
      </c>
      <c r="J518" t="s">
        <v>325</v>
      </c>
      <c r="K518">
        <v>9566324880</v>
      </c>
      <c r="L518" t="s">
        <v>4551</v>
      </c>
      <c r="M518" t="s">
        <v>4550</v>
      </c>
      <c r="N518" t="s">
        <v>324</v>
      </c>
      <c r="O518" t="s">
        <v>2729</v>
      </c>
      <c r="P518">
        <v>78503</v>
      </c>
      <c r="Q518" t="s">
        <v>4507</v>
      </c>
      <c r="R518">
        <v>6</v>
      </c>
      <c r="S518">
        <v>47</v>
      </c>
      <c r="AF518" t="s">
        <v>5279</v>
      </c>
    </row>
    <row r="519" spans="1:32" x14ac:dyDescent="0.2">
      <c r="A519" t="s">
        <v>4553</v>
      </c>
      <c r="B519" s="24">
        <v>100461</v>
      </c>
      <c r="C519" s="37">
        <v>673070</v>
      </c>
      <c r="D519" t="s">
        <v>3044</v>
      </c>
      <c r="E519" t="s">
        <v>4554</v>
      </c>
      <c r="F519" t="s">
        <v>4555</v>
      </c>
      <c r="G519" t="s">
        <v>574</v>
      </c>
      <c r="H519" t="s">
        <v>2729</v>
      </c>
      <c r="I519">
        <v>79416</v>
      </c>
      <c r="J519" t="s">
        <v>574</v>
      </c>
      <c r="K519">
        <v>8065073500</v>
      </c>
      <c r="L519" t="s">
        <v>4556</v>
      </c>
      <c r="M519" t="s">
        <v>4555</v>
      </c>
      <c r="N519" t="s">
        <v>574</v>
      </c>
      <c r="O519" t="s">
        <v>2729</v>
      </c>
      <c r="P519">
        <v>79416</v>
      </c>
      <c r="Q519" t="s">
        <v>3159</v>
      </c>
      <c r="AA519">
        <v>66</v>
      </c>
      <c r="AF519" t="s">
        <v>5279</v>
      </c>
    </row>
    <row r="520" spans="1:32" x14ac:dyDescent="0.2">
      <c r="A520" t="s">
        <v>4557</v>
      </c>
      <c r="B520" s="24">
        <v>140</v>
      </c>
      <c r="C520" s="37">
        <v>450119</v>
      </c>
      <c r="D520" t="s">
        <v>2967</v>
      </c>
      <c r="E520" t="s">
        <v>4558</v>
      </c>
      <c r="F520" t="s">
        <v>4559</v>
      </c>
      <c r="G520" t="s">
        <v>541</v>
      </c>
      <c r="H520" t="s">
        <v>2729</v>
      </c>
      <c r="I520">
        <v>78539</v>
      </c>
      <c r="J520" t="s">
        <v>325</v>
      </c>
      <c r="K520">
        <v>9563881300</v>
      </c>
      <c r="L520" t="s">
        <v>4560</v>
      </c>
      <c r="M520" t="s">
        <v>4561</v>
      </c>
      <c r="N520" t="s">
        <v>541</v>
      </c>
      <c r="O520" t="s">
        <v>2729</v>
      </c>
      <c r="P520">
        <v>78539</v>
      </c>
      <c r="Q520" t="s">
        <v>4562</v>
      </c>
      <c r="Y520">
        <v>124</v>
      </c>
      <c r="AE520">
        <v>10</v>
      </c>
      <c r="AF520" t="s">
        <v>5279</v>
      </c>
    </row>
    <row r="521" spans="1:32" x14ac:dyDescent="0.2">
      <c r="A521" t="s">
        <v>4563</v>
      </c>
      <c r="B521" s="24">
        <v>140</v>
      </c>
      <c r="C521" s="37">
        <v>450119</v>
      </c>
      <c r="D521" t="s">
        <v>2967</v>
      </c>
      <c r="E521" t="s">
        <v>4564</v>
      </c>
      <c r="F521" t="s">
        <v>4565</v>
      </c>
      <c r="G521" t="s">
        <v>541</v>
      </c>
      <c r="H521" t="s">
        <v>2729</v>
      </c>
      <c r="I521">
        <v>78539</v>
      </c>
      <c r="J521" t="s">
        <v>325</v>
      </c>
      <c r="K521">
        <v>9563886000</v>
      </c>
      <c r="L521" t="s">
        <v>4560</v>
      </c>
      <c r="M521" t="s">
        <v>4561</v>
      </c>
      <c r="N521" t="s">
        <v>541</v>
      </c>
      <c r="O521" t="s">
        <v>2729</v>
      </c>
      <c r="P521">
        <v>78539</v>
      </c>
      <c r="Q521" t="s">
        <v>4263</v>
      </c>
      <c r="R521">
        <v>44</v>
      </c>
      <c r="S521">
        <v>103</v>
      </c>
      <c r="U521">
        <v>13</v>
      </c>
      <c r="W521">
        <v>78</v>
      </c>
      <c r="X521">
        <v>6</v>
      </c>
      <c r="AA521">
        <v>50</v>
      </c>
      <c r="AF521" t="s">
        <v>5279</v>
      </c>
    </row>
    <row r="522" spans="1:32" x14ac:dyDescent="0.2">
      <c r="A522" t="s">
        <v>4566</v>
      </c>
      <c r="B522" s="24">
        <v>140</v>
      </c>
      <c r="C522" s="37">
        <v>450119</v>
      </c>
      <c r="D522" t="s">
        <v>2967</v>
      </c>
      <c r="E522" t="s">
        <v>4558</v>
      </c>
      <c r="F522" t="s">
        <v>4567</v>
      </c>
      <c r="G522" t="s">
        <v>324</v>
      </c>
      <c r="H522" t="s">
        <v>2729</v>
      </c>
      <c r="I522">
        <v>78503</v>
      </c>
      <c r="J522" t="s">
        <v>325</v>
      </c>
      <c r="K522">
        <v>9569942000</v>
      </c>
      <c r="L522" t="s">
        <v>4560</v>
      </c>
      <c r="M522" t="s">
        <v>4561</v>
      </c>
      <c r="N522" t="s">
        <v>541</v>
      </c>
      <c r="O522" t="s">
        <v>2729</v>
      </c>
      <c r="P522">
        <v>78539</v>
      </c>
      <c r="Q522" t="s">
        <v>3714</v>
      </c>
      <c r="R522">
        <v>13</v>
      </c>
      <c r="S522">
        <v>47</v>
      </c>
      <c r="AF522" t="s">
        <v>5279</v>
      </c>
    </row>
    <row r="523" spans="1:32" x14ac:dyDescent="0.2">
      <c r="A523" t="s">
        <v>4568</v>
      </c>
      <c r="B523" s="24">
        <v>140</v>
      </c>
      <c r="C523" s="37">
        <v>450119</v>
      </c>
      <c r="D523" t="s">
        <v>2967</v>
      </c>
      <c r="E523" t="s">
        <v>4558</v>
      </c>
      <c r="F523" t="s">
        <v>4569</v>
      </c>
      <c r="G523" t="s">
        <v>324</v>
      </c>
      <c r="H523" t="s">
        <v>2729</v>
      </c>
      <c r="I523">
        <v>78503</v>
      </c>
      <c r="J523" t="s">
        <v>325</v>
      </c>
      <c r="K523">
        <v>9566324000</v>
      </c>
      <c r="L523" t="s">
        <v>4560</v>
      </c>
      <c r="M523" t="s">
        <v>4561</v>
      </c>
      <c r="N523" t="s">
        <v>541</v>
      </c>
      <c r="O523" t="s">
        <v>2729</v>
      </c>
      <c r="P523">
        <v>78539</v>
      </c>
      <c r="Q523" t="s">
        <v>5594</v>
      </c>
      <c r="R523">
        <v>38</v>
      </c>
      <c r="S523">
        <v>300</v>
      </c>
      <c r="T523">
        <v>46</v>
      </c>
      <c r="W523">
        <v>22</v>
      </c>
      <c r="X523">
        <v>7</v>
      </c>
      <c r="AA523">
        <v>18</v>
      </c>
      <c r="AF523" t="s">
        <v>5279</v>
      </c>
    </row>
    <row r="524" spans="1:32" x14ac:dyDescent="0.2">
      <c r="A524" t="s">
        <v>4570</v>
      </c>
      <c r="B524" s="24">
        <v>8211</v>
      </c>
      <c r="C524" s="37">
        <v>453092</v>
      </c>
      <c r="D524" t="s">
        <v>2770</v>
      </c>
      <c r="E524" t="s">
        <v>4571</v>
      </c>
      <c r="F524" t="s">
        <v>4572</v>
      </c>
      <c r="G524" t="s">
        <v>484</v>
      </c>
      <c r="H524" t="s">
        <v>2729</v>
      </c>
      <c r="I524">
        <v>78526</v>
      </c>
      <c r="J524" t="s">
        <v>485</v>
      </c>
      <c r="K524">
        <v>9565546000</v>
      </c>
      <c r="L524" t="s">
        <v>4573</v>
      </c>
      <c r="M524" t="s">
        <v>4572</v>
      </c>
      <c r="N524" t="s">
        <v>484</v>
      </c>
      <c r="O524" t="s">
        <v>2729</v>
      </c>
      <c r="P524">
        <v>78526</v>
      </c>
      <c r="Q524" t="s">
        <v>2928</v>
      </c>
      <c r="AA524">
        <v>40</v>
      </c>
      <c r="AF524" t="s">
        <v>5279</v>
      </c>
    </row>
    <row r="525" spans="1:32" x14ac:dyDescent="0.2">
      <c r="A525" t="s">
        <v>4574</v>
      </c>
      <c r="B525" s="24">
        <v>7868</v>
      </c>
      <c r="C525" s="37">
        <v>450856</v>
      </c>
      <c r="D525" t="s">
        <v>2785</v>
      </c>
      <c r="E525" t="s">
        <v>4575</v>
      </c>
      <c r="F525" t="s">
        <v>4576</v>
      </c>
      <c r="G525" t="s">
        <v>195</v>
      </c>
      <c r="H525" t="s">
        <v>2729</v>
      </c>
      <c r="I525">
        <v>78258</v>
      </c>
      <c r="J525" t="s">
        <v>196</v>
      </c>
      <c r="K525">
        <v>2105074091</v>
      </c>
      <c r="L525" t="s">
        <v>4577</v>
      </c>
      <c r="M525" t="s">
        <v>4576</v>
      </c>
      <c r="N525" t="s">
        <v>195</v>
      </c>
      <c r="O525" t="s">
        <v>2729</v>
      </c>
      <c r="P525">
        <v>78258</v>
      </c>
      <c r="Q525" t="s">
        <v>3063</v>
      </c>
      <c r="S525">
        <v>28</v>
      </c>
      <c r="AF525" t="s">
        <v>5279</v>
      </c>
    </row>
    <row r="526" spans="1:32" x14ac:dyDescent="0.2">
      <c r="A526" t="s">
        <v>4578</v>
      </c>
      <c r="B526" s="24">
        <v>35</v>
      </c>
      <c r="C526" s="37">
        <v>450431</v>
      </c>
      <c r="D526" t="s">
        <v>5296</v>
      </c>
      <c r="E526" t="s">
        <v>4579</v>
      </c>
      <c r="F526" t="s">
        <v>4580</v>
      </c>
      <c r="G526" t="s">
        <v>4581</v>
      </c>
      <c r="H526" t="s">
        <v>2729</v>
      </c>
      <c r="I526">
        <v>78626</v>
      </c>
      <c r="J526" t="s">
        <v>269</v>
      </c>
      <c r="K526">
        <v>5129433000</v>
      </c>
      <c r="L526" t="s">
        <v>3747</v>
      </c>
      <c r="M526" t="s">
        <v>4582</v>
      </c>
      <c r="N526" t="s">
        <v>70</v>
      </c>
      <c r="O526" t="s">
        <v>2729</v>
      </c>
      <c r="P526">
        <v>78765</v>
      </c>
      <c r="Q526" t="s">
        <v>5595</v>
      </c>
      <c r="R526">
        <v>20</v>
      </c>
      <c r="S526">
        <v>51</v>
      </c>
      <c r="X526">
        <v>23</v>
      </c>
      <c r="AA526">
        <v>22</v>
      </c>
      <c r="AB526">
        <v>2</v>
      </c>
      <c r="AF526" t="s">
        <v>5277</v>
      </c>
    </row>
    <row r="527" spans="1:32" x14ac:dyDescent="0.2">
      <c r="A527" t="s">
        <v>4583</v>
      </c>
      <c r="B527" s="24">
        <v>35</v>
      </c>
      <c r="C527" s="37">
        <v>450431</v>
      </c>
      <c r="D527" t="s">
        <v>5296</v>
      </c>
      <c r="E527" t="s">
        <v>2748</v>
      </c>
      <c r="F527" t="s">
        <v>1942</v>
      </c>
      <c r="G527" t="s">
        <v>70</v>
      </c>
      <c r="H527" t="s">
        <v>2729</v>
      </c>
      <c r="I527">
        <v>78705</v>
      </c>
      <c r="J527" t="s">
        <v>71</v>
      </c>
      <c r="K527">
        <v>5124767111</v>
      </c>
      <c r="L527" t="s">
        <v>3747</v>
      </c>
      <c r="M527" t="s">
        <v>4582</v>
      </c>
      <c r="N527" t="s">
        <v>70</v>
      </c>
      <c r="O527" t="s">
        <v>2729</v>
      </c>
      <c r="P527">
        <v>78765</v>
      </c>
      <c r="Q527" t="s">
        <v>3166</v>
      </c>
      <c r="R527">
        <v>40</v>
      </c>
      <c r="S527">
        <v>188</v>
      </c>
      <c r="T527">
        <v>32</v>
      </c>
      <c r="U527">
        <v>60</v>
      </c>
      <c r="AB527">
        <v>33</v>
      </c>
      <c r="AC527">
        <v>18</v>
      </c>
      <c r="AF527" t="s">
        <v>5277</v>
      </c>
    </row>
    <row r="528" spans="1:32" x14ac:dyDescent="0.2">
      <c r="A528" t="s">
        <v>4584</v>
      </c>
      <c r="B528" s="24">
        <v>35</v>
      </c>
      <c r="C528" s="37">
        <v>450431</v>
      </c>
      <c r="D528" t="s">
        <v>5296</v>
      </c>
      <c r="E528" t="s">
        <v>4585</v>
      </c>
      <c r="F528" t="s">
        <v>4586</v>
      </c>
      <c r="G528" t="s">
        <v>70</v>
      </c>
      <c r="H528" t="s">
        <v>2729</v>
      </c>
      <c r="I528">
        <v>78705</v>
      </c>
      <c r="J528" t="s">
        <v>71</v>
      </c>
      <c r="K528">
        <v>5125445100</v>
      </c>
      <c r="L528" t="s">
        <v>3747</v>
      </c>
      <c r="M528" t="s">
        <v>4586</v>
      </c>
      <c r="N528" t="s">
        <v>70</v>
      </c>
      <c r="O528" t="s">
        <v>2729</v>
      </c>
      <c r="P528">
        <v>78705</v>
      </c>
      <c r="Q528" t="s">
        <v>4587</v>
      </c>
      <c r="AA528">
        <v>64</v>
      </c>
      <c r="AF528" t="s">
        <v>5277</v>
      </c>
    </row>
    <row r="529" spans="1:32" x14ac:dyDescent="0.2">
      <c r="A529" t="s">
        <v>4588</v>
      </c>
      <c r="B529" s="24">
        <v>602</v>
      </c>
      <c r="C529" s="37">
        <v>450713</v>
      </c>
      <c r="D529" t="s">
        <v>2869</v>
      </c>
      <c r="E529" t="s">
        <v>4589</v>
      </c>
      <c r="F529" t="s">
        <v>1950</v>
      </c>
      <c r="G529" t="s">
        <v>70</v>
      </c>
      <c r="H529" t="s">
        <v>2729</v>
      </c>
      <c r="I529">
        <v>78704</v>
      </c>
      <c r="J529" t="s">
        <v>71</v>
      </c>
      <c r="K529">
        <v>5124472211</v>
      </c>
      <c r="L529" t="s">
        <v>4590</v>
      </c>
      <c r="M529" t="s">
        <v>1950</v>
      </c>
      <c r="N529" t="s">
        <v>70</v>
      </c>
      <c r="O529" t="s">
        <v>2729</v>
      </c>
      <c r="P529">
        <v>78704</v>
      </c>
      <c r="Q529" t="s">
        <v>3137</v>
      </c>
      <c r="R529">
        <v>38</v>
      </c>
      <c r="S529">
        <v>262</v>
      </c>
      <c r="U529">
        <v>9</v>
      </c>
      <c r="V529">
        <v>3</v>
      </c>
      <c r="X529">
        <v>12</v>
      </c>
      <c r="AB529">
        <v>9</v>
      </c>
      <c r="AC529">
        <v>22</v>
      </c>
      <c r="AD529">
        <v>8</v>
      </c>
      <c r="AF529" t="s">
        <v>5279</v>
      </c>
    </row>
    <row r="530" spans="1:32" x14ac:dyDescent="0.2">
      <c r="A530" t="s">
        <v>4591</v>
      </c>
      <c r="B530" s="24">
        <v>8299</v>
      </c>
      <c r="C530" s="37">
        <v>450809</v>
      </c>
      <c r="D530" t="s">
        <v>2766</v>
      </c>
      <c r="E530" t="s">
        <v>4592</v>
      </c>
      <c r="F530" t="s">
        <v>4593</v>
      </c>
      <c r="G530" t="s">
        <v>70</v>
      </c>
      <c r="H530" t="s">
        <v>2729</v>
      </c>
      <c r="I530">
        <v>78681</v>
      </c>
      <c r="J530" t="s">
        <v>269</v>
      </c>
      <c r="K530">
        <v>5129011000</v>
      </c>
      <c r="L530" t="s">
        <v>4481</v>
      </c>
      <c r="M530" t="s">
        <v>4593</v>
      </c>
      <c r="N530" t="s">
        <v>70</v>
      </c>
      <c r="O530" t="s">
        <v>2729</v>
      </c>
      <c r="P530">
        <v>78681</v>
      </c>
      <c r="Q530" t="s">
        <v>5596</v>
      </c>
      <c r="R530">
        <v>6</v>
      </c>
      <c r="S530">
        <v>20</v>
      </c>
      <c r="AA530">
        <v>20</v>
      </c>
      <c r="AF530" t="s">
        <v>5279</v>
      </c>
    </row>
    <row r="531" spans="1:32" x14ac:dyDescent="0.2">
      <c r="A531" t="s">
        <v>5597</v>
      </c>
      <c r="B531" s="24">
        <v>2</v>
      </c>
      <c r="C531" s="37">
        <v>450011</v>
      </c>
      <c r="D531" t="s">
        <v>2821</v>
      </c>
      <c r="E531" t="s">
        <v>5598</v>
      </c>
      <c r="F531" t="s">
        <v>3145</v>
      </c>
      <c r="G531" t="s">
        <v>1820</v>
      </c>
      <c r="H531" t="s">
        <v>2729</v>
      </c>
      <c r="I531">
        <v>77845</v>
      </c>
      <c r="J531" t="s">
        <v>223</v>
      </c>
      <c r="K531">
        <v>9797765100</v>
      </c>
      <c r="L531" t="s">
        <v>5599</v>
      </c>
      <c r="M531" t="s">
        <v>3145</v>
      </c>
      <c r="N531" t="s">
        <v>1820</v>
      </c>
      <c r="O531" t="s">
        <v>2729</v>
      </c>
      <c r="P531">
        <v>77845</v>
      </c>
      <c r="Q531" t="s">
        <v>2985</v>
      </c>
      <c r="R531">
        <v>12</v>
      </c>
      <c r="S531">
        <v>39</v>
      </c>
      <c r="T531">
        <v>13</v>
      </c>
      <c r="U531">
        <v>25</v>
      </c>
      <c r="V531">
        <v>5</v>
      </c>
      <c r="X531">
        <v>5</v>
      </c>
      <c r="AF531" t="s">
        <v>5277</v>
      </c>
    </row>
    <row r="532" spans="1:32" x14ac:dyDescent="0.2">
      <c r="A532" t="s">
        <v>4594</v>
      </c>
      <c r="B532" s="24">
        <v>8386</v>
      </c>
      <c r="C532" s="37">
        <v>450035</v>
      </c>
      <c r="D532" t="s">
        <v>5287</v>
      </c>
      <c r="E532" t="s">
        <v>4595</v>
      </c>
      <c r="F532" t="s">
        <v>4596</v>
      </c>
      <c r="G532" t="s">
        <v>19</v>
      </c>
      <c r="H532" t="s">
        <v>2729</v>
      </c>
      <c r="I532">
        <v>77002</v>
      </c>
      <c r="J532" t="s">
        <v>20</v>
      </c>
      <c r="K532">
        <v>7137565007</v>
      </c>
      <c r="L532" t="s">
        <v>4597</v>
      </c>
      <c r="M532" t="s">
        <v>4596</v>
      </c>
      <c r="N532" t="s">
        <v>19</v>
      </c>
      <c r="O532" t="s">
        <v>2729</v>
      </c>
      <c r="P532">
        <v>77002</v>
      </c>
      <c r="Q532" t="s">
        <v>4283</v>
      </c>
      <c r="R532">
        <v>36</v>
      </c>
      <c r="S532">
        <v>482</v>
      </c>
      <c r="T532">
        <v>29</v>
      </c>
      <c r="W532">
        <v>31</v>
      </c>
      <c r="Y532">
        <v>95</v>
      </c>
      <c r="Z532">
        <v>18</v>
      </c>
      <c r="AA532">
        <v>29</v>
      </c>
      <c r="AE532">
        <v>24</v>
      </c>
      <c r="AF532" t="s">
        <v>5279</v>
      </c>
    </row>
    <row r="533" spans="1:32" x14ac:dyDescent="0.2">
      <c r="A533" t="s">
        <v>4598</v>
      </c>
      <c r="B533" s="24">
        <v>2</v>
      </c>
      <c r="C533" s="37">
        <v>450011</v>
      </c>
      <c r="D533" t="s">
        <v>2821</v>
      </c>
      <c r="E533" t="s">
        <v>4599</v>
      </c>
      <c r="F533" t="s">
        <v>4600</v>
      </c>
      <c r="G533" t="s">
        <v>222</v>
      </c>
      <c r="H533" t="s">
        <v>2729</v>
      </c>
      <c r="I533">
        <v>77802</v>
      </c>
      <c r="J533" t="s">
        <v>223</v>
      </c>
      <c r="K533">
        <v>9797763777</v>
      </c>
      <c r="L533" t="s">
        <v>3146</v>
      </c>
      <c r="M533" t="s">
        <v>4600</v>
      </c>
      <c r="N533" t="s">
        <v>222</v>
      </c>
      <c r="O533" t="s">
        <v>2729</v>
      </c>
      <c r="P533">
        <v>77802</v>
      </c>
      <c r="Q533" t="s">
        <v>3001</v>
      </c>
      <c r="R533">
        <v>36</v>
      </c>
      <c r="S533">
        <v>162</v>
      </c>
      <c r="T533">
        <v>4</v>
      </c>
      <c r="U533">
        <v>33</v>
      </c>
      <c r="AF533" t="s">
        <v>5277</v>
      </c>
    </row>
    <row r="534" spans="1:32" x14ac:dyDescent="0.2">
      <c r="A534" t="s">
        <v>4601</v>
      </c>
      <c r="B534" s="24">
        <v>114</v>
      </c>
      <c r="C534" s="37">
        <v>450058</v>
      </c>
      <c r="D534" t="s">
        <v>2814</v>
      </c>
      <c r="E534" t="s">
        <v>4236</v>
      </c>
      <c r="F534" t="s">
        <v>4602</v>
      </c>
      <c r="G534" t="s">
        <v>195</v>
      </c>
      <c r="H534" t="s">
        <v>2729</v>
      </c>
      <c r="I534">
        <v>78229</v>
      </c>
      <c r="J534" t="s">
        <v>196</v>
      </c>
      <c r="K534">
        <v>2102975600</v>
      </c>
      <c r="L534" t="s">
        <v>2836</v>
      </c>
      <c r="M534" t="s">
        <v>2835</v>
      </c>
      <c r="N534" t="s">
        <v>195</v>
      </c>
      <c r="O534" t="s">
        <v>2729</v>
      </c>
      <c r="P534">
        <v>78205</v>
      </c>
      <c r="Q534" t="s">
        <v>4603</v>
      </c>
      <c r="R534">
        <v>30</v>
      </c>
      <c r="S534">
        <v>160</v>
      </c>
      <c r="T534">
        <v>36</v>
      </c>
      <c r="U534">
        <v>26</v>
      </c>
      <c r="X534">
        <v>11</v>
      </c>
      <c r="AA534">
        <v>24</v>
      </c>
      <c r="AF534" t="s">
        <v>5279</v>
      </c>
    </row>
    <row r="535" spans="1:32" x14ac:dyDescent="0.2">
      <c r="A535" t="s">
        <v>1969</v>
      </c>
      <c r="B535" s="24">
        <v>100235</v>
      </c>
      <c r="C535" s="37">
        <v>670075</v>
      </c>
      <c r="D535" t="s">
        <v>5289</v>
      </c>
      <c r="E535" t="s">
        <v>4604</v>
      </c>
      <c r="F535" t="s">
        <v>1970</v>
      </c>
      <c r="G535" t="s">
        <v>19</v>
      </c>
      <c r="H535" t="s">
        <v>2729</v>
      </c>
      <c r="I535">
        <v>77070</v>
      </c>
      <c r="J535" t="s">
        <v>20</v>
      </c>
      <c r="K535">
        <v>8325345000</v>
      </c>
      <c r="L535" t="s">
        <v>4605</v>
      </c>
      <c r="M535" t="s">
        <v>1970</v>
      </c>
      <c r="N535" t="s">
        <v>19</v>
      </c>
      <c r="O535" t="s">
        <v>2729</v>
      </c>
      <c r="P535">
        <v>77070</v>
      </c>
      <c r="Q535" t="s">
        <v>2803</v>
      </c>
      <c r="R535">
        <v>12</v>
      </c>
      <c r="S535">
        <v>90</v>
      </c>
      <c r="AF535" t="s">
        <v>5277</v>
      </c>
    </row>
    <row r="536" spans="1:32" x14ac:dyDescent="0.2">
      <c r="A536" t="s">
        <v>4606</v>
      </c>
      <c r="B536" s="24">
        <v>100035</v>
      </c>
      <c r="C536" s="37">
        <v>670059</v>
      </c>
      <c r="D536" t="s">
        <v>3007</v>
      </c>
      <c r="E536" t="s">
        <v>4607</v>
      </c>
      <c r="F536" t="s">
        <v>1974</v>
      </c>
      <c r="G536" t="s">
        <v>1328</v>
      </c>
      <c r="H536" t="s">
        <v>2729</v>
      </c>
      <c r="I536">
        <v>77384</v>
      </c>
      <c r="J536" t="s">
        <v>77</v>
      </c>
      <c r="K536">
        <v>9362669110</v>
      </c>
      <c r="L536" t="s">
        <v>3170</v>
      </c>
      <c r="M536" t="s">
        <v>1974</v>
      </c>
      <c r="N536" t="s">
        <v>1328</v>
      </c>
      <c r="O536" t="s">
        <v>2729</v>
      </c>
      <c r="P536">
        <v>77384</v>
      </c>
      <c r="Q536" t="s">
        <v>2735</v>
      </c>
      <c r="S536">
        <v>24</v>
      </c>
      <c r="AC536">
        <v>6</v>
      </c>
      <c r="AF536" t="s">
        <v>5279</v>
      </c>
    </row>
    <row r="537" spans="1:32" x14ac:dyDescent="0.2">
      <c r="A537" t="s">
        <v>1977</v>
      </c>
      <c r="B537" s="24">
        <v>100081</v>
      </c>
      <c r="C537" s="37">
        <v>670031</v>
      </c>
      <c r="D537" t="s">
        <v>3023</v>
      </c>
      <c r="E537" t="s">
        <v>4608</v>
      </c>
      <c r="F537" t="s">
        <v>4609</v>
      </c>
      <c r="G537" t="s">
        <v>284</v>
      </c>
      <c r="H537" t="s">
        <v>2729</v>
      </c>
      <c r="I537">
        <v>77505</v>
      </c>
      <c r="J537" t="s">
        <v>20</v>
      </c>
      <c r="K537">
        <v>7139487000</v>
      </c>
      <c r="L537" t="s">
        <v>4610</v>
      </c>
      <c r="M537" t="s">
        <v>4609</v>
      </c>
      <c r="N537" t="s">
        <v>284</v>
      </c>
      <c r="O537" t="s">
        <v>2729</v>
      </c>
      <c r="P537">
        <v>77505</v>
      </c>
      <c r="Q537" t="s">
        <v>3508</v>
      </c>
      <c r="R537">
        <v>8</v>
      </c>
      <c r="S537">
        <v>53</v>
      </c>
      <c r="AF537" t="s">
        <v>5279</v>
      </c>
    </row>
    <row r="538" spans="1:32" x14ac:dyDescent="0.2">
      <c r="A538" t="s">
        <v>4611</v>
      </c>
      <c r="B538" s="24">
        <v>100134</v>
      </c>
      <c r="C538" s="37">
        <v>670053</v>
      </c>
      <c r="D538" t="s">
        <v>5312</v>
      </c>
      <c r="E538" t="s">
        <v>4612</v>
      </c>
      <c r="F538" t="s">
        <v>4613</v>
      </c>
      <c r="G538" t="s">
        <v>42</v>
      </c>
      <c r="H538" t="s">
        <v>2729</v>
      </c>
      <c r="I538">
        <v>77478</v>
      </c>
      <c r="J538" t="s">
        <v>43</v>
      </c>
      <c r="K538">
        <v>2816377000</v>
      </c>
      <c r="L538" t="s">
        <v>4610</v>
      </c>
      <c r="M538" t="s">
        <v>4613</v>
      </c>
      <c r="N538" t="s">
        <v>42</v>
      </c>
      <c r="O538" t="s">
        <v>2729</v>
      </c>
      <c r="P538">
        <v>77478</v>
      </c>
      <c r="Q538" t="s">
        <v>3166</v>
      </c>
      <c r="R538">
        <v>16</v>
      </c>
      <c r="S538">
        <v>64</v>
      </c>
      <c r="T538">
        <v>5</v>
      </c>
      <c r="U538">
        <v>1</v>
      </c>
      <c r="V538">
        <v>1</v>
      </c>
      <c r="X538">
        <v>13</v>
      </c>
      <c r="AF538" t="s">
        <v>5277</v>
      </c>
    </row>
    <row r="539" spans="1:32" x14ac:dyDescent="0.2">
      <c r="A539" t="s">
        <v>4614</v>
      </c>
      <c r="B539" s="24">
        <v>7931</v>
      </c>
      <c r="C539" s="37">
        <v>450862</v>
      </c>
      <c r="D539" t="s">
        <v>5308</v>
      </c>
      <c r="E539" t="s">
        <v>4615</v>
      </c>
      <c r="F539" t="s">
        <v>4616</v>
      </c>
      <c r="G539" t="s">
        <v>1328</v>
      </c>
      <c r="H539" t="s">
        <v>2729</v>
      </c>
      <c r="I539">
        <v>77384</v>
      </c>
      <c r="J539" t="s">
        <v>77</v>
      </c>
      <c r="K539">
        <v>9362662000</v>
      </c>
      <c r="L539" t="s">
        <v>3170</v>
      </c>
      <c r="M539" t="s">
        <v>4616</v>
      </c>
      <c r="N539" t="s">
        <v>1328</v>
      </c>
      <c r="O539" t="s">
        <v>2729</v>
      </c>
      <c r="P539">
        <v>77384</v>
      </c>
      <c r="Q539" t="s">
        <v>3214</v>
      </c>
      <c r="R539">
        <v>43</v>
      </c>
      <c r="S539">
        <v>167</v>
      </c>
      <c r="T539">
        <v>10</v>
      </c>
      <c r="U539">
        <v>10</v>
      </c>
      <c r="X539">
        <v>6</v>
      </c>
      <c r="AA539">
        <v>5</v>
      </c>
      <c r="AF539" t="s">
        <v>5277</v>
      </c>
    </row>
    <row r="540" spans="1:32" x14ac:dyDescent="0.2">
      <c r="A540" t="s">
        <v>4617</v>
      </c>
      <c r="B540" s="24">
        <v>100488</v>
      </c>
      <c r="C540" s="37">
        <v>670314</v>
      </c>
      <c r="D540" t="s">
        <v>2785</v>
      </c>
      <c r="E540" t="s">
        <v>4618</v>
      </c>
      <c r="F540" t="s">
        <v>4619</v>
      </c>
      <c r="G540" t="s">
        <v>42</v>
      </c>
      <c r="H540" t="s">
        <v>2729</v>
      </c>
      <c r="I540">
        <v>77479</v>
      </c>
      <c r="J540" t="s">
        <v>43</v>
      </c>
      <c r="K540">
        <v>2819804357</v>
      </c>
      <c r="L540" t="s">
        <v>4620</v>
      </c>
      <c r="M540" t="s">
        <v>4619</v>
      </c>
      <c r="N540" t="s">
        <v>42</v>
      </c>
      <c r="O540" t="s">
        <v>2729</v>
      </c>
      <c r="P540">
        <v>77479</v>
      </c>
      <c r="Q540" t="s">
        <v>2877</v>
      </c>
      <c r="S540">
        <v>7</v>
      </c>
      <c r="AF540" t="s">
        <v>5279</v>
      </c>
    </row>
    <row r="541" spans="1:32" x14ac:dyDescent="0.2">
      <c r="A541" t="s">
        <v>4621</v>
      </c>
      <c r="B541" s="24">
        <v>393</v>
      </c>
      <c r="C541" s="37">
        <v>450654</v>
      </c>
      <c r="D541" t="s">
        <v>5287</v>
      </c>
      <c r="E541" t="s">
        <v>4622</v>
      </c>
      <c r="F541" t="s">
        <v>4623</v>
      </c>
      <c r="G541" t="s">
        <v>1991</v>
      </c>
      <c r="H541" t="s">
        <v>2729</v>
      </c>
      <c r="I541">
        <v>78582</v>
      </c>
      <c r="J541" t="s">
        <v>1992</v>
      </c>
      <c r="K541">
        <v>9564875561</v>
      </c>
      <c r="L541" t="s">
        <v>4624</v>
      </c>
      <c r="M541" t="s">
        <v>5600</v>
      </c>
      <c r="N541" t="s">
        <v>1991</v>
      </c>
      <c r="O541" t="s">
        <v>2729</v>
      </c>
      <c r="P541">
        <v>78582</v>
      </c>
      <c r="Q541" t="s">
        <v>2946</v>
      </c>
      <c r="R541">
        <v>3</v>
      </c>
      <c r="S541">
        <v>45</v>
      </c>
      <c r="AF541" t="s">
        <v>5277</v>
      </c>
    </row>
    <row r="542" spans="1:32" x14ac:dyDescent="0.2">
      <c r="A542" t="s">
        <v>4625</v>
      </c>
      <c r="B542" s="24">
        <v>100465</v>
      </c>
      <c r="D542" t="s">
        <v>3044</v>
      </c>
      <c r="E542" t="s">
        <v>4626</v>
      </c>
      <c r="F542" t="s">
        <v>4627</v>
      </c>
      <c r="G542" t="s">
        <v>2253</v>
      </c>
      <c r="H542" t="s">
        <v>2729</v>
      </c>
      <c r="I542">
        <v>78840</v>
      </c>
      <c r="J542" t="s">
        <v>2254</v>
      </c>
      <c r="K542">
        <v>8304983000</v>
      </c>
      <c r="L542" t="s">
        <v>4634</v>
      </c>
      <c r="M542" t="s">
        <v>4627</v>
      </c>
      <c r="N542" t="s">
        <v>2253</v>
      </c>
      <c r="O542" t="s">
        <v>2729</v>
      </c>
      <c r="P542">
        <v>78840</v>
      </c>
      <c r="Q542" t="s">
        <v>3078</v>
      </c>
      <c r="S542">
        <v>3</v>
      </c>
      <c r="AD542">
        <v>1</v>
      </c>
      <c r="AF542" t="s">
        <v>5279</v>
      </c>
    </row>
    <row r="543" spans="1:32" x14ac:dyDescent="0.2">
      <c r="A543" t="s">
        <v>4628</v>
      </c>
      <c r="B543" s="24">
        <v>100535</v>
      </c>
      <c r="D543" t="s">
        <v>2814</v>
      </c>
      <c r="E543" t="s">
        <v>4629</v>
      </c>
      <c r="F543" t="s">
        <v>4630</v>
      </c>
      <c r="G543" t="s">
        <v>795</v>
      </c>
      <c r="H543" t="s">
        <v>2729</v>
      </c>
      <c r="I543">
        <v>78852</v>
      </c>
      <c r="J543" t="s">
        <v>796</v>
      </c>
      <c r="K543">
        <v>8305223000</v>
      </c>
      <c r="L543" t="s">
        <v>4634</v>
      </c>
      <c r="M543" t="s">
        <v>4630</v>
      </c>
      <c r="N543" t="s">
        <v>795</v>
      </c>
      <c r="O543" t="s">
        <v>2729</v>
      </c>
      <c r="P543">
        <v>78852</v>
      </c>
      <c r="Q543" t="s">
        <v>3078</v>
      </c>
      <c r="S543">
        <v>4</v>
      </c>
      <c r="AF543" t="s">
        <v>5279</v>
      </c>
    </row>
    <row r="544" spans="1:32" x14ac:dyDescent="0.2">
      <c r="A544" t="s">
        <v>4631</v>
      </c>
      <c r="B544" s="24">
        <v>100493</v>
      </c>
      <c r="D544" t="s">
        <v>5284</v>
      </c>
      <c r="E544" t="s">
        <v>4632</v>
      </c>
      <c r="F544" t="s">
        <v>4633</v>
      </c>
      <c r="G544" t="s">
        <v>1151</v>
      </c>
      <c r="H544" t="s">
        <v>2729</v>
      </c>
      <c r="I544">
        <v>78045</v>
      </c>
      <c r="J544" t="s">
        <v>1152</v>
      </c>
      <c r="K544">
        <v>9567913000</v>
      </c>
      <c r="L544" t="s">
        <v>4634</v>
      </c>
      <c r="M544" t="s">
        <v>4633</v>
      </c>
      <c r="N544" t="s">
        <v>1151</v>
      </c>
      <c r="O544" t="s">
        <v>2729</v>
      </c>
      <c r="P544">
        <v>78045</v>
      </c>
      <c r="Q544" t="s">
        <v>4635</v>
      </c>
      <c r="S544">
        <v>4</v>
      </c>
      <c r="AF544" t="s">
        <v>5279</v>
      </c>
    </row>
    <row r="545" spans="1:32" x14ac:dyDescent="0.2">
      <c r="A545" t="s">
        <v>4636</v>
      </c>
      <c r="B545" s="24">
        <v>100221</v>
      </c>
      <c r="C545" s="37">
        <v>450498</v>
      </c>
      <c r="D545" t="s">
        <v>3007</v>
      </c>
      <c r="E545" t="s">
        <v>4637</v>
      </c>
      <c r="F545" t="s">
        <v>4638</v>
      </c>
      <c r="G545" t="s">
        <v>1997</v>
      </c>
      <c r="H545" t="s">
        <v>2729</v>
      </c>
      <c r="I545">
        <v>76424</v>
      </c>
      <c r="J545" t="s">
        <v>1998</v>
      </c>
      <c r="K545">
        <v>2545592241</v>
      </c>
      <c r="L545" t="s">
        <v>4639</v>
      </c>
      <c r="M545" t="s">
        <v>4638</v>
      </c>
      <c r="N545" t="s">
        <v>1997</v>
      </c>
      <c r="O545" t="s">
        <v>2729</v>
      </c>
      <c r="P545">
        <v>76424</v>
      </c>
      <c r="Q545" t="s">
        <v>2939</v>
      </c>
      <c r="R545">
        <v>3</v>
      </c>
      <c r="S545">
        <v>37</v>
      </c>
      <c r="AF545" t="s">
        <v>5277</v>
      </c>
    </row>
    <row r="546" spans="1:32" x14ac:dyDescent="0.2">
      <c r="A546" t="s">
        <v>2007</v>
      </c>
      <c r="B546" s="24">
        <v>666</v>
      </c>
      <c r="C546" s="37">
        <v>451318</v>
      </c>
      <c r="D546" t="s">
        <v>5284</v>
      </c>
      <c r="E546" t="s">
        <v>4640</v>
      </c>
      <c r="F546" t="s">
        <v>2008</v>
      </c>
      <c r="G546" t="s">
        <v>2009</v>
      </c>
      <c r="H546" t="s">
        <v>2729</v>
      </c>
      <c r="I546">
        <v>79502</v>
      </c>
      <c r="J546" t="s">
        <v>2010</v>
      </c>
      <c r="K546">
        <v>9409893551</v>
      </c>
      <c r="L546" t="s">
        <v>5601</v>
      </c>
      <c r="M546" t="s">
        <v>2008</v>
      </c>
      <c r="N546" t="s">
        <v>2009</v>
      </c>
      <c r="O546" t="s">
        <v>2729</v>
      </c>
      <c r="P546">
        <v>79502</v>
      </c>
      <c r="Q546" t="s">
        <v>2825</v>
      </c>
      <c r="S546">
        <v>20</v>
      </c>
      <c r="AF546" t="s">
        <v>5277</v>
      </c>
    </row>
    <row r="547" spans="1:32" x14ac:dyDescent="0.2">
      <c r="A547" t="s">
        <v>4641</v>
      </c>
      <c r="B547" s="24">
        <v>6941</v>
      </c>
      <c r="C547" s="37">
        <v>450831</v>
      </c>
      <c r="D547" t="s">
        <v>5296</v>
      </c>
      <c r="E547" t="s">
        <v>4642</v>
      </c>
      <c r="F547" t="s">
        <v>4643</v>
      </c>
      <c r="G547" t="s">
        <v>284</v>
      </c>
      <c r="H547" t="s">
        <v>2729</v>
      </c>
      <c r="I547">
        <v>77504</v>
      </c>
      <c r="J547" t="s">
        <v>20</v>
      </c>
      <c r="K547">
        <v>7133783000</v>
      </c>
      <c r="L547" t="s">
        <v>4644</v>
      </c>
      <c r="M547" t="s">
        <v>4643</v>
      </c>
      <c r="N547" t="s">
        <v>284</v>
      </c>
      <c r="O547" t="s">
        <v>2729</v>
      </c>
      <c r="P547">
        <v>77504</v>
      </c>
      <c r="Q547" t="s">
        <v>5434</v>
      </c>
      <c r="R547">
        <v>5</v>
      </c>
      <c r="S547">
        <v>32</v>
      </c>
      <c r="AF547" t="s">
        <v>5279</v>
      </c>
    </row>
    <row r="548" spans="1:32" x14ac:dyDescent="0.2">
      <c r="A548" t="s">
        <v>4645</v>
      </c>
      <c r="B548" s="24">
        <v>178</v>
      </c>
      <c r="C548" s="37">
        <v>451311</v>
      </c>
      <c r="D548" t="s">
        <v>3007</v>
      </c>
      <c r="E548" t="s">
        <v>4646</v>
      </c>
      <c r="F548" t="s">
        <v>4647</v>
      </c>
      <c r="G548" t="s">
        <v>2026</v>
      </c>
      <c r="H548" t="s">
        <v>2729</v>
      </c>
      <c r="I548">
        <v>77480</v>
      </c>
      <c r="J548" t="s">
        <v>299</v>
      </c>
      <c r="K548">
        <v>9795481598</v>
      </c>
      <c r="L548" t="s">
        <v>4648</v>
      </c>
      <c r="M548" t="s">
        <v>4647</v>
      </c>
      <c r="N548" t="s">
        <v>2026</v>
      </c>
      <c r="O548" t="s">
        <v>2729</v>
      </c>
      <c r="P548">
        <v>77480</v>
      </c>
      <c r="Q548" t="s">
        <v>5602</v>
      </c>
      <c r="R548">
        <v>2</v>
      </c>
      <c r="S548">
        <v>18</v>
      </c>
      <c r="AF548" t="s">
        <v>5277</v>
      </c>
    </row>
    <row r="549" spans="1:32" x14ac:dyDescent="0.2">
      <c r="A549" t="s">
        <v>4649</v>
      </c>
      <c r="B549" s="24">
        <v>100122</v>
      </c>
      <c r="C549" s="37">
        <v>451349</v>
      </c>
      <c r="D549" t="s">
        <v>2766</v>
      </c>
      <c r="E549" t="s">
        <v>3321</v>
      </c>
      <c r="F549" t="s">
        <v>2030</v>
      </c>
      <c r="G549" t="s">
        <v>2031</v>
      </c>
      <c r="H549" t="s">
        <v>2729</v>
      </c>
      <c r="I549">
        <v>79088</v>
      </c>
      <c r="J549" t="s">
        <v>2032</v>
      </c>
      <c r="K549">
        <v>8069953581</v>
      </c>
      <c r="L549" t="s">
        <v>4650</v>
      </c>
      <c r="M549" t="s">
        <v>4651</v>
      </c>
      <c r="N549" t="s">
        <v>2031</v>
      </c>
      <c r="O549" t="s">
        <v>2729</v>
      </c>
      <c r="P549">
        <v>79088</v>
      </c>
      <c r="Q549" t="s">
        <v>2825</v>
      </c>
      <c r="S549">
        <v>20</v>
      </c>
      <c r="AF549" t="s">
        <v>5277</v>
      </c>
    </row>
    <row r="550" spans="1:32" x14ac:dyDescent="0.2">
      <c r="A550" t="s">
        <v>4652</v>
      </c>
      <c r="B550" s="24">
        <v>100594</v>
      </c>
      <c r="C550" s="37">
        <v>673074</v>
      </c>
      <c r="D550" t="s">
        <v>2967</v>
      </c>
      <c r="E550" t="s">
        <v>3965</v>
      </c>
      <c r="F550" t="s">
        <v>4653</v>
      </c>
      <c r="G550" t="s">
        <v>761</v>
      </c>
      <c r="H550" t="s">
        <v>2729</v>
      </c>
      <c r="I550">
        <v>76504</v>
      </c>
      <c r="J550" t="s">
        <v>762</v>
      </c>
      <c r="K550">
        <v>2544100555</v>
      </c>
      <c r="L550" t="s">
        <v>5603</v>
      </c>
      <c r="M550" t="s">
        <v>4653</v>
      </c>
      <c r="N550" t="s">
        <v>761</v>
      </c>
      <c r="O550" t="s">
        <v>2729</v>
      </c>
      <c r="P550">
        <v>76504</v>
      </c>
      <c r="Q550" t="s">
        <v>3597</v>
      </c>
      <c r="AA550">
        <v>36</v>
      </c>
      <c r="AF550" t="s">
        <v>5279</v>
      </c>
    </row>
    <row r="551" spans="1:32" x14ac:dyDescent="0.2">
      <c r="A551" t="s">
        <v>4654</v>
      </c>
      <c r="B551" s="24">
        <v>100519</v>
      </c>
      <c r="D551" t="s">
        <v>5352</v>
      </c>
      <c r="E551" t="s">
        <v>4655</v>
      </c>
      <c r="F551" t="s">
        <v>4656</v>
      </c>
      <c r="G551" t="s">
        <v>228</v>
      </c>
      <c r="H551" t="s">
        <v>2729</v>
      </c>
      <c r="I551">
        <v>75503</v>
      </c>
      <c r="J551" t="s">
        <v>229</v>
      </c>
      <c r="K551">
        <v>7136600557</v>
      </c>
      <c r="L551" t="s">
        <v>4657</v>
      </c>
      <c r="M551" t="s">
        <v>3893</v>
      </c>
      <c r="N551" t="s">
        <v>19</v>
      </c>
      <c r="O551" t="s">
        <v>2729</v>
      </c>
      <c r="P551">
        <v>77081</v>
      </c>
      <c r="Q551" t="s">
        <v>4500</v>
      </c>
      <c r="S551">
        <v>4</v>
      </c>
      <c r="AF551" t="s">
        <v>5279</v>
      </c>
    </row>
    <row r="552" spans="1:32" x14ac:dyDescent="0.2">
      <c r="A552" t="s">
        <v>2061</v>
      </c>
      <c r="B552" s="24">
        <v>117</v>
      </c>
      <c r="C552" s="37">
        <v>453304</v>
      </c>
      <c r="D552" t="s">
        <v>5282</v>
      </c>
      <c r="E552" t="s">
        <v>2748</v>
      </c>
      <c r="F552" t="s">
        <v>4658</v>
      </c>
      <c r="G552" t="s">
        <v>19</v>
      </c>
      <c r="H552" t="s">
        <v>2729</v>
      </c>
      <c r="I552">
        <v>77030</v>
      </c>
      <c r="J552" t="s">
        <v>20</v>
      </c>
      <c r="K552">
        <v>8328241000</v>
      </c>
      <c r="L552" t="s">
        <v>4659</v>
      </c>
      <c r="M552" t="s">
        <v>4660</v>
      </c>
      <c r="N552" t="s">
        <v>19</v>
      </c>
      <c r="O552" t="s">
        <v>2729</v>
      </c>
      <c r="P552">
        <v>77030</v>
      </c>
      <c r="Q552" t="s">
        <v>4661</v>
      </c>
      <c r="R552">
        <v>146</v>
      </c>
      <c r="T552">
        <v>167</v>
      </c>
      <c r="U552">
        <v>48</v>
      </c>
      <c r="V552">
        <v>22</v>
      </c>
      <c r="W552">
        <v>333</v>
      </c>
      <c r="AB552">
        <v>6</v>
      </c>
      <c r="AC552">
        <v>4</v>
      </c>
      <c r="AD552">
        <v>19</v>
      </c>
      <c r="AF552" t="s">
        <v>5277</v>
      </c>
    </row>
    <row r="553" spans="1:32" x14ac:dyDescent="0.2">
      <c r="A553" t="s">
        <v>5604</v>
      </c>
      <c r="B553" s="24">
        <v>100608</v>
      </c>
      <c r="D553" t="s">
        <v>5289</v>
      </c>
      <c r="E553" t="s">
        <v>5605</v>
      </c>
      <c r="F553" t="s">
        <v>5606</v>
      </c>
      <c r="G553" t="s">
        <v>70</v>
      </c>
      <c r="H553" t="s">
        <v>2729</v>
      </c>
      <c r="I553">
        <v>78717</v>
      </c>
      <c r="J553" t="s">
        <v>269</v>
      </c>
      <c r="K553">
        <v>8328241100</v>
      </c>
      <c r="L553" t="s">
        <v>4659</v>
      </c>
      <c r="M553" t="s">
        <v>4658</v>
      </c>
      <c r="N553" t="s">
        <v>19</v>
      </c>
      <c r="O553" t="s">
        <v>2729</v>
      </c>
      <c r="P553">
        <v>77030</v>
      </c>
      <c r="Q553" t="s">
        <v>5607</v>
      </c>
      <c r="R553">
        <v>10</v>
      </c>
      <c r="T553">
        <v>12</v>
      </c>
      <c r="V553">
        <v>2</v>
      </c>
      <c r="W553">
        <v>24</v>
      </c>
      <c r="X553">
        <v>4</v>
      </c>
      <c r="AF553" t="s">
        <v>5277</v>
      </c>
    </row>
    <row r="554" spans="1:32" x14ac:dyDescent="0.2">
      <c r="A554" t="s">
        <v>4662</v>
      </c>
      <c r="B554" s="24">
        <v>117</v>
      </c>
      <c r="C554" s="37">
        <v>453304</v>
      </c>
      <c r="D554" t="s">
        <v>5282</v>
      </c>
      <c r="E554" t="s">
        <v>4663</v>
      </c>
      <c r="F554" t="s">
        <v>4664</v>
      </c>
      <c r="G554" t="s">
        <v>1328</v>
      </c>
      <c r="H554" t="s">
        <v>2729</v>
      </c>
      <c r="I554">
        <v>77384</v>
      </c>
      <c r="J554" t="s">
        <v>77</v>
      </c>
      <c r="K554">
        <v>9362675000</v>
      </c>
      <c r="L554" t="s">
        <v>4659</v>
      </c>
      <c r="M554" t="s">
        <v>4668</v>
      </c>
      <c r="N554" t="s">
        <v>19</v>
      </c>
      <c r="O554" t="s">
        <v>2729</v>
      </c>
      <c r="P554">
        <v>77030</v>
      </c>
      <c r="Q554" t="s">
        <v>3446</v>
      </c>
      <c r="R554">
        <v>14</v>
      </c>
      <c r="T554">
        <v>14</v>
      </c>
      <c r="W554">
        <v>46</v>
      </c>
      <c r="AF554" t="s">
        <v>5277</v>
      </c>
    </row>
    <row r="555" spans="1:32" x14ac:dyDescent="0.2">
      <c r="A555" t="s">
        <v>4665</v>
      </c>
      <c r="B555" s="24">
        <v>117</v>
      </c>
      <c r="C555" s="37">
        <v>453304</v>
      </c>
      <c r="D555" t="s">
        <v>5282</v>
      </c>
      <c r="E555" t="s">
        <v>4666</v>
      </c>
      <c r="F555" t="s">
        <v>4667</v>
      </c>
      <c r="G555" t="s">
        <v>19</v>
      </c>
      <c r="H555" t="s">
        <v>2729</v>
      </c>
      <c r="I555">
        <v>77094</v>
      </c>
      <c r="J555" t="s">
        <v>20</v>
      </c>
      <c r="K555">
        <v>8322271000</v>
      </c>
      <c r="L555" t="s">
        <v>4659</v>
      </c>
      <c r="M555" t="s">
        <v>4668</v>
      </c>
      <c r="N555" t="s">
        <v>19</v>
      </c>
      <c r="O555" t="s">
        <v>2729</v>
      </c>
      <c r="P555">
        <v>77030</v>
      </c>
      <c r="Q555" t="s">
        <v>3446</v>
      </c>
      <c r="R555">
        <v>22</v>
      </c>
      <c r="W555">
        <v>64</v>
      </c>
      <c r="AF555" t="s">
        <v>5277</v>
      </c>
    </row>
    <row r="556" spans="1:32" x14ac:dyDescent="0.2">
      <c r="A556" t="s">
        <v>2065</v>
      </c>
      <c r="B556" s="24">
        <v>422</v>
      </c>
      <c r="C556" s="37">
        <v>450064</v>
      </c>
      <c r="D556" t="s">
        <v>2897</v>
      </c>
      <c r="E556" t="s">
        <v>3773</v>
      </c>
      <c r="F556" t="s">
        <v>2066</v>
      </c>
      <c r="G556" t="s">
        <v>30</v>
      </c>
      <c r="H556" t="s">
        <v>2729</v>
      </c>
      <c r="I556">
        <v>76012</v>
      </c>
      <c r="J556" t="s">
        <v>31</v>
      </c>
      <c r="K556">
        <v>8179606535</v>
      </c>
      <c r="L556" t="s">
        <v>4669</v>
      </c>
      <c r="M556" t="s">
        <v>2066</v>
      </c>
      <c r="N556" t="s">
        <v>30</v>
      </c>
      <c r="O556" t="s">
        <v>2729</v>
      </c>
      <c r="P556">
        <v>76012</v>
      </c>
      <c r="Q556" t="s">
        <v>4670</v>
      </c>
      <c r="R556">
        <v>39</v>
      </c>
      <c r="S556">
        <v>223</v>
      </c>
      <c r="T556">
        <v>20</v>
      </c>
      <c r="U556">
        <v>18</v>
      </c>
      <c r="X556">
        <v>34</v>
      </c>
      <c r="Y556">
        <v>35</v>
      </c>
      <c r="AF556" t="s">
        <v>5277</v>
      </c>
    </row>
    <row r="557" spans="1:32" x14ac:dyDescent="0.2">
      <c r="A557" t="s">
        <v>4671</v>
      </c>
      <c r="B557" s="24">
        <v>8153</v>
      </c>
      <c r="C557" s="37">
        <v>450891</v>
      </c>
      <c r="D557" t="s">
        <v>5289</v>
      </c>
      <c r="E557" t="s">
        <v>4672</v>
      </c>
      <c r="F557" t="s">
        <v>1625</v>
      </c>
      <c r="G557" t="s">
        <v>166</v>
      </c>
      <c r="H557" t="s">
        <v>2729</v>
      </c>
      <c r="I557">
        <v>75093</v>
      </c>
      <c r="J557" t="s">
        <v>132</v>
      </c>
      <c r="K557">
        <v>9724032700</v>
      </c>
      <c r="L557" t="s">
        <v>5608</v>
      </c>
      <c r="M557" t="s">
        <v>1625</v>
      </c>
      <c r="N557" t="s">
        <v>166</v>
      </c>
      <c r="O557" t="s">
        <v>2729</v>
      </c>
      <c r="P557">
        <v>75093</v>
      </c>
      <c r="Q557" t="s">
        <v>3063</v>
      </c>
      <c r="S557">
        <v>18</v>
      </c>
      <c r="AF557" t="s">
        <v>5279</v>
      </c>
    </row>
    <row r="558" spans="1:32" x14ac:dyDescent="0.2">
      <c r="A558" t="s">
        <v>2069</v>
      </c>
      <c r="B558" s="24">
        <v>100162</v>
      </c>
      <c r="C558" s="37">
        <v>670085</v>
      </c>
      <c r="D558" t="s">
        <v>5286</v>
      </c>
      <c r="E558" t="s">
        <v>4673</v>
      </c>
      <c r="F558" t="s">
        <v>2070</v>
      </c>
      <c r="G558" t="s">
        <v>115</v>
      </c>
      <c r="H558" t="s">
        <v>2729</v>
      </c>
      <c r="I558">
        <v>76244</v>
      </c>
      <c r="J558" t="s">
        <v>31</v>
      </c>
      <c r="K558">
        <v>6822122000</v>
      </c>
      <c r="L558" t="s">
        <v>4674</v>
      </c>
      <c r="M558" t="s">
        <v>2070</v>
      </c>
      <c r="N558" t="s">
        <v>115</v>
      </c>
      <c r="O558" t="s">
        <v>2729</v>
      </c>
      <c r="P558">
        <v>76244</v>
      </c>
      <c r="Q558" t="s">
        <v>2749</v>
      </c>
      <c r="R558">
        <v>24</v>
      </c>
      <c r="S558">
        <v>76</v>
      </c>
      <c r="T558">
        <v>8</v>
      </c>
      <c r="U558">
        <v>34</v>
      </c>
      <c r="V558">
        <v>6</v>
      </c>
      <c r="X558">
        <v>3</v>
      </c>
      <c r="AF558" t="s">
        <v>5277</v>
      </c>
    </row>
    <row r="559" spans="1:32" x14ac:dyDescent="0.2">
      <c r="A559" t="s">
        <v>2073</v>
      </c>
      <c r="B559" s="24">
        <v>469</v>
      </c>
      <c r="C559" s="37">
        <v>450419</v>
      </c>
      <c r="D559" t="s">
        <v>5342</v>
      </c>
      <c r="E559" t="s">
        <v>4035</v>
      </c>
      <c r="F559" t="s">
        <v>2074</v>
      </c>
      <c r="G559" t="s">
        <v>2075</v>
      </c>
      <c r="H559" t="s">
        <v>2729</v>
      </c>
      <c r="I559">
        <v>76020</v>
      </c>
      <c r="J559" t="s">
        <v>31</v>
      </c>
      <c r="K559">
        <v>8174448600</v>
      </c>
      <c r="L559" t="s">
        <v>4675</v>
      </c>
      <c r="M559" t="s">
        <v>2074</v>
      </c>
      <c r="N559" t="s">
        <v>2075</v>
      </c>
      <c r="O559" t="s">
        <v>2729</v>
      </c>
      <c r="P559">
        <v>76020</v>
      </c>
      <c r="Q559" t="s">
        <v>2803</v>
      </c>
      <c r="R559">
        <v>6</v>
      </c>
      <c r="S559">
        <v>30</v>
      </c>
      <c r="AF559" t="s">
        <v>5277</v>
      </c>
    </row>
    <row r="560" spans="1:32" x14ac:dyDescent="0.2">
      <c r="A560" t="s">
        <v>2078</v>
      </c>
      <c r="B560" s="24">
        <v>323</v>
      </c>
      <c r="C560" s="37">
        <v>450148</v>
      </c>
      <c r="D560" t="s">
        <v>5325</v>
      </c>
      <c r="E560" t="s">
        <v>2748</v>
      </c>
      <c r="F560" t="s">
        <v>2079</v>
      </c>
      <c r="G560" t="s">
        <v>2080</v>
      </c>
      <c r="H560" t="s">
        <v>2729</v>
      </c>
      <c r="I560">
        <v>76033</v>
      </c>
      <c r="J560" t="s">
        <v>681</v>
      </c>
      <c r="K560">
        <v>8176412551</v>
      </c>
      <c r="L560" t="s">
        <v>5609</v>
      </c>
      <c r="M560" t="s">
        <v>2079</v>
      </c>
      <c r="N560" t="s">
        <v>2080</v>
      </c>
      <c r="O560" t="s">
        <v>2729</v>
      </c>
      <c r="P560">
        <v>76033</v>
      </c>
      <c r="Q560" t="s">
        <v>3225</v>
      </c>
      <c r="R560">
        <v>7</v>
      </c>
      <c r="S560">
        <v>130</v>
      </c>
      <c r="AF560" t="s">
        <v>5277</v>
      </c>
    </row>
    <row r="561" spans="1:32" x14ac:dyDescent="0.2">
      <c r="A561" t="s">
        <v>2083</v>
      </c>
      <c r="B561" s="24">
        <v>235</v>
      </c>
      <c r="C561" s="37">
        <v>450135</v>
      </c>
      <c r="D561" t="s">
        <v>5312</v>
      </c>
      <c r="E561" t="s">
        <v>2748</v>
      </c>
      <c r="F561" t="s">
        <v>2084</v>
      </c>
      <c r="G561" t="s">
        <v>115</v>
      </c>
      <c r="H561" t="s">
        <v>2729</v>
      </c>
      <c r="I561">
        <v>76104</v>
      </c>
      <c r="J561" t="s">
        <v>31</v>
      </c>
      <c r="K561">
        <v>8172502000</v>
      </c>
      <c r="L561" t="s">
        <v>4677</v>
      </c>
      <c r="M561" t="s">
        <v>2084</v>
      </c>
      <c r="N561" t="s">
        <v>115</v>
      </c>
      <c r="O561" t="s">
        <v>2729</v>
      </c>
      <c r="P561">
        <v>76104</v>
      </c>
      <c r="Q561" t="s">
        <v>5326</v>
      </c>
      <c r="R561">
        <v>134</v>
      </c>
      <c r="S561">
        <v>460</v>
      </c>
      <c r="T561">
        <v>53</v>
      </c>
      <c r="U561">
        <v>29</v>
      </c>
      <c r="V561">
        <v>23</v>
      </c>
      <c r="AB561">
        <v>8</v>
      </c>
      <c r="AD561">
        <v>144</v>
      </c>
      <c r="AF561" t="s">
        <v>5277</v>
      </c>
    </row>
    <row r="562" spans="1:32" x14ac:dyDescent="0.2">
      <c r="A562" t="s">
        <v>4678</v>
      </c>
      <c r="B562" s="24">
        <v>182</v>
      </c>
      <c r="C562" s="37">
        <v>450639</v>
      </c>
      <c r="D562" t="s">
        <v>3044</v>
      </c>
      <c r="E562" t="s">
        <v>4680</v>
      </c>
      <c r="F562" t="s">
        <v>2088</v>
      </c>
      <c r="G562" t="s">
        <v>926</v>
      </c>
      <c r="H562" t="s">
        <v>2729</v>
      </c>
      <c r="I562">
        <v>76022</v>
      </c>
      <c r="J562" t="s">
        <v>31</v>
      </c>
      <c r="K562">
        <v>8178484602</v>
      </c>
      <c r="L562" t="s">
        <v>5610</v>
      </c>
      <c r="M562" t="s">
        <v>2088</v>
      </c>
      <c r="N562" t="s">
        <v>926</v>
      </c>
      <c r="O562" t="s">
        <v>2729</v>
      </c>
      <c r="P562">
        <v>76022</v>
      </c>
      <c r="Q562" t="s">
        <v>2749</v>
      </c>
      <c r="R562">
        <v>26</v>
      </c>
      <c r="S562">
        <v>162</v>
      </c>
      <c r="T562">
        <v>16</v>
      </c>
      <c r="U562">
        <v>30</v>
      </c>
      <c r="AD562">
        <v>18</v>
      </c>
      <c r="AF562" t="s">
        <v>5277</v>
      </c>
    </row>
    <row r="563" spans="1:32" x14ac:dyDescent="0.2">
      <c r="A563" t="s">
        <v>4681</v>
      </c>
      <c r="B563" s="24">
        <v>8128</v>
      </c>
      <c r="C563" s="37">
        <v>450888</v>
      </c>
      <c r="D563" t="s">
        <v>3102</v>
      </c>
      <c r="E563" t="s">
        <v>4682</v>
      </c>
      <c r="F563" t="s">
        <v>1934</v>
      </c>
      <c r="G563" t="s">
        <v>1378</v>
      </c>
      <c r="H563" t="s">
        <v>2729</v>
      </c>
      <c r="I563">
        <v>76092</v>
      </c>
      <c r="J563" t="s">
        <v>31</v>
      </c>
      <c r="K563">
        <v>8177488780</v>
      </c>
      <c r="L563" t="s">
        <v>4683</v>
      </c>
      <c r="M563" t="s">
        <v>1934</v>
      </c>
      <c r="N563" t="s">
        <v>1378</v>
      </c>
      <c r="O563" t="s">
        <v>2729</v>
      </c>
      <c r="P563">
        <v>76092</v>
      </c>
      <c r="Q563" t="s">
        <v>3063</v>
      </c>
      <c r="S563">
        <v>17</v>
      </c>
      <c r="AF563" t="s">
        <v>5279</v>
      </c>
    </row>
    <row r="564" spans="1:32" x14ac:dyDescent="0.2">
      <c r="A564" t="s">
        <v>2091</v>
      </c>
      <c r="B564" s="24">
        <v>627</v>
      </c>
      <c r="C564" s="37">
        <v>450779</v>
      </c>
      <c r="D564" t="s">
        <v>5308</v>
      </c>
      <c r="E564" t="s">
        <v>4684</v>
      </c>
      <c r="F564" t="s">
        <v>2092</v>
      </c>
      <c r="G564" t="s">
        <v>115</v>
      </c>
      <c r="H564" t="s">
        <v>2729</v>
      </c>
      <c r="I564">
        <v>76132</v>
      </c>
      <c r="J564" t="s">
        <v>31</v>
      </c>
      <c r="K564">
        <v>8174335000</v>
      </c>
      <c r="L564" t="s">
        <v>4676</v>
      </c>
      <c r="M564" t="s">
        <v>2092</v>
      </c>
      <c r="N564" t="s">
        <v>115</v>
      </c>
      <c r="O564" t="s">
        <v>2729</v>
      </c>
      <c r="P564">
        <v>76132</v>
      </c>
      <c r="Q564" t="s">
        <v>5343</v>
      </c>
      <c r="R564">
        <v>18</v>
      </c>
      <c r="S564">
        <v>60</v>
      </c>
      <c r="T564">
        <v>16</v>
      </c>
      <c r="U564">
        <v>26</v>
      </c>
      <c r="X564">
        <v>15</v>
      </c>
      <c r="AC564">
        <v>72</v>
      </c>
      <c r="AF564" t="s">
        <v>5277</v>
      </c>
    </row>
    <row r="565" spans="1:32" x14ac:dyDescent="0.2">
      <c r="A565" t="s">
        <v>2095</v>
      </c>
      <c r="B565" s="24">
        <v>256</v>
      </c>
      <c r="C565" s="37">
        <v>450351</v>
      </c>
      <c r="D565" t="s">
        <v>2770</v>
      </c>
      <c r="E565" t="s">
        <v>2748</v>
      </c>
      <c r="F565" t="s">
        <v>2096</v>
      </c>
      <c r="G565" t="s">
        <v>2097</v>
      </c>
      <c r="H565" t="s">
        <v>2729</v>
      </c>
      <c r="I565">
        <v>76401</v>
      </c>
      <c r="J565" t="s">
        <v>2098</v>
      </c>
      <c r="K565">
        <v>2549651500</v>
      </c>
      <c r="L565" t="s">
        <v>4685</v>
      </c>
      <c r="M565" t="s">
        <v>2096</v>
      </c>
      <c r="N565" t="s">
        <v>2097</v>
      </c>
      <c r="O565" t="s">
        <v>2729</v>
      </c>
      <c r="P565">
        <v>76401</v>
      </c>
      <c r="Q565" t="s">
        <v>3166</v>
      </c>
      <c r="R565">
        <v>5</v>
      </c>
      <c r="S565">
        <v>89</v>
      </c>
      <c r="X565">
        <v>4</v>
      </c>
      <c r="AF565" t="s">
        <v>5277</v>
      </c>
    </row>
    <row r="566" spans="1:32" x14ac:dyDescent="0.2">
      <c r="A566" t="s">
        <v>4686</v>
      </c>
      <c r="B566" s="24">
        <v>100073</v>
      </c>
      <c r="C566" s="37">
        <v>670071</v>
      </c>
      <c r="D566" t="s">
        <v>3023</v>
      </c>
      <c r="E566" t="s">
        <v>4687</v>
      </c>
      <c r="F566" t="s">
        <v>29</v>
      </c>
      <c r="G566" t="s">
        <v>30</v>
      </c>
      <c r="H566" t="s">
        <v>2729</v>
      </c>
      <c r="I566">
        <v>76012</v>
      </c>
      <c r="J566" t="s">
        <v>31</v>
      </c>
      <c r="K566">
        <v>8179603500</v>
      </c>
      <c r="L566" t="s">
        <v>4688</v>
      </c>
      <c r="M566" t="s">
        <v>29</v>
      </c>
      <c r="N566" t="s">
        <v>30</v>
      </c>
      <c r="O566" t="s">
        <v>2729</v>
      </c>
      <c r="P566">
        <v>76012</v>
      </c>
      <c r="Q566" t="s">
        <v>5611</v>
      </c>
      <c r="R566">
        <v>20</v>
      </c>
      <c r="S566">
        <v>27</v>
      </c>
      <c r="AF566" t="s">
        <v>5279</v>
      </c>
    </row>
    <row r="567" spans="1:32" x14ac:dyDescent="0.2">
      <c r="A567" t="s">
        <v>4689</v>
      </c>
      <c r="B567" s="24">
        <v>627</v>
      </c>
      <c r="C567" s="37">
        <v>450779</v>
      </c>
      <c r="D567" t="s">
        <v>5308</v>
      </c>
      <c r="E567" t="s">
        <v>4690</v>
      </c>
      <c r="F567" t="s">
        <v>4691</v>
      </c>
      <c r="G567" t="s">
        <v>115</v>
      </c>
      <c r="H567" t="s">
        <v>2729</v>
      </c>
      <c r="I567">
        <v>76109</v>
      </c>
      <c r="J567" t="s">
        <v>31</v>
      </c>
      <c r="K567">
        <v>8174337010</v>
      </c>
      <c r="L567" t="s">
        <v>4676</v>
      </c>
      <c r="M567" t="s">
        <v>4691</v>
      </c>
      <c r="N567" t="s">
        <v>115</v>
      </c>
      <c r="O567" t="s">
        <v>2729</v>
      </c>
      <c r="P567">
        <v>76109</v>
      </c>
      <c r="Q567" t="s">
        <v>5344</v>
      </c>
      <c r="R567">
        <v>6</v>
      </c>
      <c r="S567">
        <v>48</v>
      </c>
      <c r="AF567" t="s">
        <v>5277</v>
      </c>
    </row>
    <row r="568" spans="1:32" x14ac:dyDescent="0.2">
      <c r="A568" t="s">
        <v>2101</v>
      </c>
      <c r="B568" s="24">
        <v>100500</v>
      </c>
      <c r="C568" s="37">
        <v>670260</v>
      </c>
      <c r="D568" t="s">
        <v>5289</v>
      </c>
      <c r="E568" t="s">
        <v>3970</v>
      </c>
      <c r="F568" t="s">
        <v>2102</v>
      </c>
      <c r="G568" t="s">
        <v>131</v>
      </c>
      <c r="H568" t="s">
        <v>2729</v>
      </c>
      <c r="I568">
        <v>75033</v>
      </c>
      <c r="J568" t="s">
        <v>132</v>
      </c>
      <c r="K568">
        <v>4694952000</v>
      </c>
      <c r="L568" t="s">
        <v>4692</v>
      </c>
      <c r="M568" t="s">
        <v>2102</v>
      </c>
      <c r="N568" t="s">
        <v>131</v>
      </c>
      <c r="O568" t="s">
        <v>2729</v>
      </c>
      <c r="P568">
        <v>75033</v>
      </c>
      <c r="Q568" t="s">
        <v>3166</v>
      </c>
      <c r="R568">
        <v>30</v>
      </c>
      <c r="S568">
        <v>30</v>
      </c>
      <c r="T568">
        <v>8</v>
      </c>
      <c r="U568">
        <v>22</v>
      </c>
      <c r="V568">
        <v>1</v>
      </c>
      <c r="X568">
        <v>2</v>
      </c>
      <c r="AF568" t="s">
        <v>5277</v>
      </c>
    </row>
    <row r="569" spans="1:32" x14ac:dyDescent="0.2">
      <c r="A569" t="s">
        <v>4693</v>
      </c>
      <c r="B569" s="24">
        <v>100524</v>
      </c>
      <c r="C569" s="37">
        <v>670309</v>
      </c>
      <c r="D569" t="s">
        <v>5342</v>
      </c>
      <c r="E569" t="s">
        <v>4694</v>
      </c>
      <c r="F569" t="s">
        <v>4695</v>
      </c>
      <c r="G569" t="s">
        <v>1361</v>
      </c>
      <c r="H569" t="s">
        <v>2729</v>
      </c>
      <c r="I569">
        <v>76063</v>
      </c>
      <c r="J569" t="s">
        <v>681</v>
      </c>
      <c r="K569">
        <v>6823415000</v>
      </c>
      <c r="L569" t="s">
        <v>5612</v>
      </c>
      <c r="M569" t="s">
        <v>4695</v>
      </c>
      <c r="N569" t="s">
        <v>1361</v>
      </c>
      <c r="O569" t="s">
        <v>2729</v>
      </c>
      <c r="P569">
        <v>76063</v>
      </c>
      <c r="Q569" t="s">
        <v>3166</v>
      </c>
      <c r="R569">
        <v>12</v>
      </c>
      <c r="S569">
        <v>36</v>
      </c>
      <c r="U569">
        <v>3</v>
      </c>
      <c r="X569">
        <v>5</v>
      </c>
      <c r="AB569">
        <v>3</v>
      </c>
      <c r="AF569" t="s">
        <v>5277</v>
      </c>
    </row>
    <row r="570" spans="1:32" x14ac:dyDescent="0.2">
      <c r="A570" t="s">
        <v>4696</v>
      </c>
      <c r="B570" s="24">
        <v>8599</v>
      </c>
      <c r="C570" s="37">
        <v>670044</v>
      </c>
      <c r="D570" t="s">
        <v>5289</v>
      </c>
      <c r="E570" t="s">
        <v>3086</v>
      </c>
      <c r="F570" t="s">
        <v>4697</v>
      </c>
      <c r="G570" t="s">
        <v>1778</v>
      </c>
      <c r="H570" t="s">
        <v>2729</v>
      </c>
      <c r="I570">
        <v>75032</v>
      </c>
      <c r="J570" t="s">
        <v>1778</v>
      </c>
      <c r="K570">
        <v>4696981000</v>
      </c>
      <c r="L570" t="s">
        <v>4698</v>
      </c>
      <c r="M570" t="s">
        <v>4697</v>
      </c>
      <c r="N570" t="s">
        <v>1778</v>
      </c>
      <c r="O570" t="s">
        <v>2729</v>
      </c>
      <c r="P570">
        <v>75032</v>
      </c>
      <c r="Q570" t="s">
        <v>2961</v>
      </c>
      <c r="R570">
        <v>18</v>
      </c>
      <c r="S570">
        <v>43</v>
      </c>
      <c r="T570">
        <v>8</v>
      </c>
      <c r="U570">
        <v>24</v>
      </c>
      <c r="AC570">
        <v>12</v>
      </c>
      <c r="AF570" t="s">
        <v>5279</v>
      </c>
    </row>
    <row r="571" spans="1:32" x14ac:dyDescent="0.2">
      <c r="A571" t="s">
        <v>4700</v>
      </c>
      <c r="B571" s="24">
        <v>100157</v>
      </c>
      <c r="C571" s="37">
        <v>450677</v>
      </c>
      <c r="D571" t="s">
        <v>5325</v>
      </c>
      <c r="E571" t="s">
        <v>4701</v>
      </c>
      <c r="F571" t="s">
        <v>4702</v>
      </c>
      <c r="G571" t="s">
        <v>241</v>
      </c>
      <c r="H571" t="s">
        <v>2729</v>
      </c>
      <c r="I571">
        <v>76028</v>
      </c>
      <c r="J571" t="s">
        <v>31</v>
      </c>
      <c r="K571">
        <v>8172939110</v>
      </c>
      <c r="L571" t="s">
        <v>4703</v>
      </c>
      <c r="M571" t="s">
        <v>4704</v>
      </c>
      <c r="N571" t="s">
        <v>115</v>
      </c>
      <c r="O571" t="s">
        <v>2729</v>
      </c>
      <c r="P571">
        <v>76115</v>
      </c>
      <c r="Q571" t="s">
        <v>4705</v>
      </c>
      <c r="R571">
        <v>48</v>
      </c>
      <c r="S571">
        <v>179</v>
      </c>
      <c r="U571">
        <v>18</v>
      </c>
      <c r="V571">
        <v>4</v>
      </c>
      <c r="Y571">
        <v>25</v>
      </c>
      <c r="AB571">
        <v>3</v>
      </c>
      <c r="AC571">
        <v>69</v>
      </c>
      <c r="AF571" t="s">
        <v>5277</v>
      </c>
    </row>
    <row r="572" spans="1:32" x14ac:dyDescent="0.2">
      <c r="A572" t="s">
        <v>2113</v>
      </c>
      <c r="B572" s="24">
        <v>7242</v>
      </c>
      <c r="C572" s="37">
        <v>450840</v>
      </c>
      <c r="D572" t="s">
        <v>5284</v>
      </c>
      <c r="E572" t="s">
        <v>4706</v>
      </c>
      <c r="F572" t="s">
        <v>2114</v>
      </c>
      <c r="G572" t="s">
        <v>1652</v>
      </c>
      <c r="H572" t="s">
        <v>2729</v>
      </c>
      <c r="I572">
        <v>75013</v>
      </c>
      <c r="J572" t="s">
        <v>132</v>
      </c>
      <c r="K572">
        <v>9727471000</v>
      </c>
      <c r="L572" t="s">
        <v>4707</v>
      </c>
      <c r="M572" t="s">
        <v>4708</v>
      </c>
      <c r="N572" t="s">
        <v>1652</v>
      </c>
      <c r="O572" t="s">
        <v>2729</v>
      </c>
      <c r="P572">
        <v>75013</v>
      </c>
      <c r="Q572" t="s">
        <v>3166</v>
      </c>
      <c r="R572">
        <v>8</v>
      </c>
      <c r="S572">
        <v>45</v>
      </c>
      <c r="T572">
        <v>6</v>
      </c>
      <c r="U572">
        <v>5</v>
      </c>
      <c r="X572">
        <v>8</v>
      </c>
      <c r="Y572">
        <v>12</v>
      </c>
      <c r="AB572">
        <v>4</v>
      </c>
      <c r="AF572" t="s">
        <v>5277</v>
      </c>
    </row>
    <row r="573" spans="1:32" x14ac:dyDescent="0.2">
      <c r="A573" t="s">
        <v>4709</v>
      </c>
      <c r="B573" s="24">
        <v>431</v>
      </c>
      <c r="C573" s="37">
        <v>450462</v>
      </c>
      <c r="D573" t="s">
        <v>5308</v>
      </c>
      <c r="E573" t="s">
        <v>4710</v>
      </c>
      <c r="F573" t="s">
        <v>2118</v>
      </c>
      <c r="G573" t="s">
        <v>126</v>
      </c>
      <c r="H573" t="s">
        <v>2729</v>
      </c>
      <c r="I573">
        <v>75231</v>
      </c>
      <c r="J573" t="s">
        <v>126</v>
      </c>
      <c r="K573">
        <v>2143456789</v>
      </c>
      <c r="L573" t="s">
        <v>5613</v>
      </c>
      <c r="M573" t="s">
        <v>2118</v>
      </c>
      <c r="N573" t="s">
        <v>126</v>
      </c>
      <c r="O573" t="s">
        <v>2729</v>
      </c>
      <c r="P573">
        <v>75231</v>
      </c>
      <c r="Q573" t="s">
        <v>5614</v>
      </c>
      <c r="R573">
        <v>72</v>
      </c>
      <c r="S573">
        <v>500</v>
      </c>
      <c r="T573">
        <v>91</v>
      </c>
      <c r="U573">
        <v>64</v>
      </c>
      <c r="V573">
        <v>18</v>
      </c>
      <c r="W573">
        <v>16</v>
      </c>
      <c r="Y573">
        <v>42</v>
      </c>
      <c r="AA573">
        <v>52</v>
      </c>
      <c r="AE573">
        <v>20</v>
      </c>
      <c r="AF573" t="s">
        <v>5277</v>
      </c>
    </row>
    <row r="574" spans="1:32" x14ac:dyDescent="0.2">
      <c r="A574" t="s">
        <v>2121</v>
      </c>
      <c r="B574" s="24">
        <v>8208</v>
      </c>
      <c r="C574" s="37">
        <v>450743</v>
      </c>
      <c r="D574" t="s">
        <v>2770</v>
      </c>
      <c r="E574" t="s">
        <v>4571</v>
      </c>
      <c r="F574" t="s">
        <v>4711</v>
      </c>
      <c r="G574" t="s">
        <v>425</v>
      </c>
      <c r="H574" t="s">
        <v>2729</v>
      </c>
      <c r="I574">
        <v>76201</v>
      </c>
      <c r="J574" t="s">
        <v>425</v>
      </c>
      <c r="K574">
        <v>9408987191</v>
      </c>
      <c r="L574" t="s">
        <v>4712</v>
      </c>
      <c r="M574" t="s">
        <v>4711</v>
      </c>
      <c r="N574" t="s">
        <v>425</v>
      </c>
      <c r="O574" t="s">
        <v>2729</v>
      </c>
      <c r="P574">
        <v>76201</v>
      </c>
      <c r="Q574" t="s">
        <v>5326</v>
      </c>
      <c r="R574">
        <v>30</v>
      </c>
      <c r="S574">
        <v>189</v>
      </c>
      <c r="T574">
        <v>10</v>
      </c>
      <c r="U574">
        <v>26</v>
      </c>
      <c r="AF574" t="s">
        <v>5277</v>
      </c>
    </row>
    <row r="575" spans="1:32" x14ac:dyDescent="0.2">
      <c r="A575" t="s">
        <v>4713</v>
      </c>
      <c r="B575" s="24">
        <v>100056</v>
      </c>
      <c r="C575" s="37">
        <v>670068</v>
      </c>
      <c r="D575" t="s">
        <v>5296</v>
      </c>
      <c r="E575" t="s">
        <v>4714</v>
      </c>
      <c r="F575" t="s">
        <v>4715</v>
      </c>
      <c r="G575" t="s">
        <v>424</v>
      </c>
      <c r="H575" t="s">
        <v>2729</v>
      </c>
      <c r="I575">
        <v>75028</v>
      </c>
      <c r="J575" t="s">
        <v>425</v>
      </c>
      <c r="K575">
        <v>4693227000</v>
      </c>
      <c r="L575" t="s">
        <v>5615</v>
      </c>
      <c r="M575" t="s">
        <v>4715</v>
      </c>
      <c r="N575" t="s">
        <v>424</v>
      </c>
      <c r="O575" t="s">
        <v>2729</v>
      </c>
      <c r="P575">
        <v>75028</v>
      </c>
      <c r="Q575" t="s">
        <v>4699</v>
      </c>
      <c r="R575">
        <v>8</v>
      </c>
      <c r="S575">
        <v>56</v>
      </c>
      <c r="U575">
        <v>17</v>
      </c>
      <c r="AB575">
        <v>6</v>
      </c>
      <c r="AC575">
        <v>12</v>
      </c>
      <c r="AF575" t="s">
        <v>5279</v>
      </c>
    </row>
    <row r="576" spans="1:32" x14ac:dyDescent="0.2">
      <c r="A576" t="s">
        <v>2125</v>
      </c>
      <c r="B576" s="24">
        <v>303</v>
      </c>
      <c r="C576" s="37">
        <v>450292</v>
      </c>
      <c r="D576" t="s">
        <v>2814</v>
      </c>
      <c r="E576" t="s">
        <v>2748</v>
      </c>
      <c r="F576" t="s">
        <v>2126</v>
      </c>
      <c r="G576" t="s">
        <v>2127</v>
      </c>
      <c r="H576" t="s">
        <v>2729</v>
      </c>
      <c r="I576">
        <v>75142</v>
      </c>
      <c r="J576" t="s">
        <v>2127</v>
      </c>
      <c r="K576">
        <v>9729327200</v>
      </c>
      <c r="L576" t="s">
        <v>4716</v>
      </c>
      <c r="M576" t="s">
        <v>4717</v>
      </c>
      <c r="N576" t="s">
        <v>2127</v>
      </c>
      <c r="O576" t="s">
        <v>2729</v>
      </c>
      <c r="P576">
        <v>75142</v>
      </c>
      <c r="Q576" t="s">
        <v>2939</v>
      </c>
      <c r="R576">
        <v>8</v>
      </c>
      <c r="S576">
        <v>73</v>
      </c>
      <c r="Z576">
        <v>10</v>
      </c>
      <c r="AF576" t="s">
        <v>5277</v>
      </c>
    </row>
    <row r="577" spans="1:32" x14ac:dyDescent="0.2">
      <c r="A577" t="s">
        <v>4718</v>
      </c>
      <c r="B577" s="24">
        <v>664</v>
      </c>
      <c r="C577" s="37">
        <v>450771</v>
      </c>
      <c r="D577" t="s">
        <v>5289</v>
      </c>
      <c r="E577" t="s">
        <v>4720</v>
      </c>
      <c r="F577" t="s">
        <v>2131</v>
      </c>
      <c r="G577" t="s">
        <v>166</v>
      </c>
      <c r="H577" t="s">
        <v>2729</v>
      </c>
      <c r="I577">
        <v>75093</v>
      </c>
      <c r="J577" t="s">
        <v>132</v>
      </c>
      <c r="K577">
        <v>9729818000</v>
      </c>
      <c r="L577" t="s">
        <v>4721</v>
      </c>
      <c r="M577" t="s">
        <v>2131</v>
      </c>
      <c r="N577" t="s">
        <v>166</v>
      </c>
      <c r="O577" t="s">
        <v>2729</v>
      </c>
      <c r="P577">
        <v>75093</v>
      </c>
      <c r="Q577" t="s">
        <v>5616</v>
      </c>
      <c r="R577">
        <v>30</v>
      </c>
      <c r="S577">
        <v>184</v>
      </c>
      <c r="T577">
        <v>45</v>
      </c>
      <c r="U577">
        <v>66</v>
      </c>
      <c r="X577">
        <v>17</v>
      </c>
      <c r="AF577" t="s">
        <v>5277</v>
      </c>
    </row>
    <row r="578" spans="1:32" x14ac:dyDescent="0.2">
      <c r="A578" t="s">
        <v>2134</v>
      </c>
      <c r="B578" s="24">
        <v>652</v>
      </c>
      <c r="C578" s="37">
        <v>452018</v>
      </c>
      <c r="D578" t="s">
        <v>3007</v>
      </c>
      <c r="E578" t="s">
        <v>4722</v>
      </c>
      <c r="F578" t="s">
        <v>4723</v>
      </c>
      <c r="G578" t="s">
        <v>115</v>
      </c>
      <c r="H578" t="s">
        <v>2729</v>
      </c>
      <c r="I578">
        <v>76104</v>
      </c>
      <c r="J578" t="s">
        <v>31</v>
      </c>
      <c r="K578">
        <v>8172505500</v>
      </c>
      <c r="L578" t="s">
        <v>4724</v>
      </c>
      <c r="M578" t="s">
        <v>4723</v>
      </c>
      <c r="N578" t="s">
        <v>115</v>
      </c>
      <c r="O578" t="s">
        <v>2729</v>
      </c>
      <c r="P578">
        <v>76104</v>
      </c>
      <c r="Q578" t="s">
        <v>4725</v>
      </c>
      <c r="S578">
        <v>15</v>
      </c>
      <c r="AF578" t="s">
        <v>5277</v>
      </c>
    </row>
    <row r="579" spans="1:32" x14ac:dyDescent="0.2">
      <c r="A579" t="s">
        <v>4726</v>
      </c>
      <c r="B579" s="24">
        <v>8131</v>
      </c>
      <c r="C579" s="37">
        <v>450889</v>
      </c>
      <c r="D579" t="s">
        <v>5342</v>
      </c>
      <c r="E579" t="s">
        <v>4727</v>
      </c>
      <c r="F579" t="s">
        <v>4728</v>
      </c>
      <c r="G579" t="s">
        <v>126</v>
      </c>
      <c r="H579" t="s">
        <v>2729</v>
      </c>
      <c r="I579">
        <v>75231</v>
      </c>
      <c r="J579" t="s">
        <v>126</v>
      </c>
      <c r="K579">
        <v>2146475300</v>
      </c>
      <c r="L579" t="s">
        <v>4729</v>
      </c>
      <c r="M579" t="s">
        <v>4730</v>
      </c>
      <c r="N579" t="s">
        <v>126</v>
      </c>
      <c r="O579" t="s">
        <v>2729</v>
      </c>
      <c r="P579">
        <v>75231</v>
      </c>
      <c r="Q579" t="s">
        <v>3434</v>
      </c>
      <c r="S579">
        <v>9</v>
      </c>
      <c r="AF579" t="s">
        <v>5279</v>
      </c>
    </row>
    <row r="580" spans="1:32" x14ac:dyDescent="0.2">
      <c r="A580" t="s">
        <v>4731</v>
      </c>
      <c r="B580" s="24">
        <v>622</v>
      </c>
      <c r="C580" s="37">
        <v>452038</v>
      </c>
      <c r="D580" t="s">
        <v>3102</v>
      </c>
      <c r="E580" t="s">
        <v>4732</v>
      </c>
      <c r="F580" t="s">
        <v>4733</v>
      </c>
      <c r="G580" t="s">
        <v>70</v>
      </c>
      <c r="H580" t="s">
        <v>2729</v>
      </c>
      <c r="I580">
        <v>78745</v>
      </c>
      <c r="J580" t="s">
        <v>71</v>
      </c>
      <c r="K580">
        <v>5124444835</v>
      </c>
      <c r="L580" t="s">
        <v>4734</v>
      </c>
      <c r="M580" t="s">
        <v>4733</v>
      </c>
      <c r="N580" t="s">
        <v>70</v>
      </c>
      <c r="O580" t="s">
        <v>2729</v>
      </c>
      <c r="P580">
        <v>78745</v>
      </c>
      <c r="Q580" t="s">
        <v>5617</v>
      </c>
      <c r="AA580">
        <v>47</v>
      </c>
      <c r="AF580" t="s">
        <v>5279</v>
      </c>
    </row>
    <row r="581" spans="1:32" x14ac:dyDescent="0.2">
      <c r="A581" t="s">
        <v>4735</v>
      </c>
      <c r="B581" s="24">
        <v>792</v>
      </c>
      <c r="C581" s="37">
        <v>450804</v>
      </c>
      <c r="D581" t="s">
        <v>2967</v>
      </c>
      <c r="E581" t="s">
        <v>4736</v>
      </c>
      <c r="F581" t="s">
        <v>4737</v>
      </c>
      <c r="G581" t="s">
        <v>19</v>
      </c>
      <c r="H581" t="s">
        <v>2729</v>
      </c>
      <c r="I581">
        <v>77030</v>
      </c>
      <c r="J581" t="s">
        <v>20</v>
      </c>
      <c r="K581">
        <v>7137943498</v>
      </c>
      <c r="L581" t="s">
        <v>4738</v>
      </c>
      <c r="M581" t="s">
        <v>4737</v>
      </c>
      <c r="N581" t="s">
        <v>19</v>
      </c>
      <c r="O581" t="s">
        <v>2729</v>
      </c>
      <c r="P581">
        <v>77030</v>
      </c>
      <c r="Q581" t="s">
        <v>3063</v>
      </c>
      <c r="R581">
        <v>3</v>
      </c>
      <c r="S581">
        <v>39</v>
      </c>
      <c r="AF581" t="s">
        <v>5279</v>
      </c>
    </row>
    <row r="582" spans="1:32" x14ac:dyDescent="0.2">
      <c r="A582" t="s">
        <v>4739</v>
      </c>
      <c r="B582" s="24">
        <v>100307</v>
      </c>
      <c r="C582" s="37">
        <v>673060</v>
      </c>
      <c r="D582" t="s">
        <v>2766</v>
      </c>
      <c r="E582" t="s">
        <v>4740</v>
      </c>
      <c r="F582" t="s">
        <v>4741</v>
      </c>
      <c r="G582" t="s">
        <v>30</v>
      </c>
      <c r="H582" t="s">
        <v>2729</v>
      </c>
      <c r="I582">
        <v>76015</v>
      </c>
      <c r="J582" t="s">
        <v>31</v>
      </c>
      <c r="K582">
        <v>6823046000</v>
      </c>
      <c r="L582" t="s">
        <v>4742</v>
      </c>
      <c r="M582" t="s">
        <v>4741</v>
      </c>
      <c r="N582" t="s">
        <v>30</v>
      </c>
      <c r="O582" t="s">
        <v>2729</v>
      </c>
      <c r="P582">
        <v>76015</v>
      </c>
      <c r="Q582" t="s">
        <v>3127</v>
      </c>
      <c r="AA582">
        <v>40</v>
      </c>
      <c r="AF582" t="s">
        <v>5279</v>
      </c>
    </row>
    <row r="583" spans="1:32" x14ac:dyDescent="0.2">
      <c r="A583" t="s">
        <v>4743</v>
      </c>
      <c r="B583" s="24">
        <v>100095</v>
      </c>
      <c r="C583" s="37">
        <v>673048</v>
      </c>
      <c r="D583" t="s">
        <v>2770</v>
      </c>
      <c r="E583" t="s">
        <v>4744</v>
      </c>
      <c r="F583" t="s">
        <v>4745</v>
      </c>
      <c r="G583" t="s">
        <v>115</v>
      </c>
      <c r="H583" t="s">
        <v>2729</v>
      </c>
      <c r="I583">
        <v>76104</v>
      </c>
      <c r="J583" t="s">
        <v>31</v>
      </c>
      <c r="K583">
        <v>8178203400</v>
      </c>
      <c r="L583" t="s">
        <v>4746</v>
      </c>
      <c r="M583" t="s">
        <v>4745</v>
      </c>
      <c r="N583" t="s">
        <v>115</v>
      </c>
      <c r="O583" t="s">
        <v>2729</v>
      </c>
      <c r="P583">
        <v>76104</v>
      </c>
      <c r="Q583" t="s">
        <v>4747</v>
      </c>
      <c r="AA583">
        <v>66</v>
      </c>
      <c r="AF583" t="s">
        <v>5279</v>
      </c>
    </row>
    <row r="584" spans="1:32" x14ac:dyDescent="0.2">
      <c r="A584" t="s">
        <v>4748</v>
      </c>
      <c r="B584" s="24">
        <v>100530</v>
      </c>
      <c r="C584" s="37">
        <v>673077</v>
      </c>
      <c r="D584" t="s">
        <v>2726</v>
      </c>
      <c r="E584" t="s">
        <v>4157</v>
      </c>
      <c r="F584" t="s">
        <v>4749</v>
      </c>
      <c r="G584" t="s">
        <v>751</v>
      </c>
      <c r="H584" t="s">
        <v>2729</v>
      </c>
      <c r="I584">
        <v>76248</v>
      </c>
      <c r="J584" t="s">
        <v>31</v>
      </c>
      <c r="K584">
        <v>8175629700</v>
      </c>
      <c r="L584" t="s">
        <v>4746</v>
      </c>
      <c r="M584" t="s">
        <v>4749</v>
      </c>
      <c r="N584" t="s">
        <v>751</v>
      </c>
      <c r="O584" t="s">
        <v>2729</v>
      </c>
      <c r="P584">
        <v>76248</v>
      </c>
      <c r="Q584" t="s">
        <v>5421</v>
      </c>
      <c r="AA584">
        <v>36</v>
      </c>
      <c r="AF584" t="s">
        <v>5279</v>
      </c>
    </row>
    <row r="585" spans="1:32" x14ac:dyDescent="0.2">
      <c r="A585" t="s">
        <v>4750</v>
      </c>
      <c r="B585" s="24">
        <v>100392</v>
      </c>
      <c r="C585" s="37">
        <v>670115</v>
      </c>
      <c r="D585" t="s">
        <v>2897</v>
      </c>
      <c r="E585" t="s">
        <v>4751</v>
      </c>
      <c r="F585" t="s">
        <v>4752</v>
      </c>
      <c r="G585" t="s">
        <v>4753</v>
      </c>
      <c r="H585" t="s">
        <v>2729</v>
      </c>
      <c r="I585">
        <v>77327</v>
      </c>
      <c r="J585" t="s">
        <v>1178</v>
      </c>
      <c r="K585">
        <v>2815925410</v>
      </c>
      <c r="L585" t="s">
        <v>3433</v>
      </c>
      <c r="M585" t="s">
        <v>4752</v>
      </c>
      <c r="N585" t="s">
        <v>4753</v>
      </c>
      <c r="O585" t="s">
        <v>2729</v>
      </c>
      <c r="P585">
        <v>77327</v>
      </c>
      <c r="Q585" t="s">
        <v>3458</v>
      </c>
      <c r="S585">
        <v>10</v>
      </c>
      <c r="AC585">
        <v>2</v>
      </c>
      <c r="AF585" t="s">
        <v>5279</v>
      </c>
    </row>
    <row r="586" spans="1:32" x14ac:dyDescent="0.2">
      <c r="A586" t="s">
        <v>4755</v>
      </c>
      <c r="B586" s="24">
        <v>54</v>
      </c>
      <c r="C586" s="37">
        <v>453314</v>
      </c>
      <c r="D586" t="s">
        <v>5289</v>
      </c>
      <c r="E586" t="s">
        <v>4756</v>
      </c>
      <c r="F586" t="s">
        <v>4757</v>
      </c>
      <c r="G586" t="s">
        <v>126</v>
      </c>
      <c r="H586" t="s">
        <v>2729</v>
      </c>
      <c r="I586">
        <v>75219</v>
      </c>
      <c r="J586" t="s">
        <v>126</v>
      </c>
      <c r="K586">
        <v>2145595000</v>
      </c>
      <c r="L586" t="s">
        <v>4758</v>
      </c>
      <c r="M586" t="s">
        <v>4759</v>
      </c>
      <c r="N586" t="s">
        <v>126</v>
      </c>
      <c r="O586" t="s">
        <v>2729</v>
      </c>
      <c r="P586">
        <v>75219</v>
      </c>
      <c r="Q586" t="s">
        <v>5618</v>
      </c>
      <c r="W586">
        <v>100</v>
      </c>
      <c r="AF586" t="s">
        <v>5277</v>
      </c>
    </row>
    <row r="587" spans="1:32" x14ac:dyDescent="0.2">
      <c r="A587" t="s">
        <v>5619</v>
      </c>
      <c r="B587" s="24">
        <v>100641</v>
      </c>
      <c r="C587" s="37">
        <v>452060</v>
      </c>
      <c r="D587" t="s">
        <v>5325</v>
      </c>
      <c r="E587" t="s">
        <v>5620</v>
      </c>
      <c r="F587" t="s">
        <v>3887</v>
      </c>
      <c r="G587" t="s">
        <v>234</v>
      </c>
      <c r="H587" t="s">
        <v>2729</v>
      </c>
      <c r="I587">
        <v>79124</v>
      </c>
      <c r="J587" t="s">
        <v>235</v>
      </c>
      <c r="K587">
        <v>8066398670</v>
      </c>
      <c r="L587" t="s">
        <v>5621</v>
      </c>
      <c r="M587" t="s">
        <v>5304</v>
      </c>
      <c r="N587" t="s">
        <v>5305</v>
      </c>
      <c r="O587" t="s">
        <v>5295</v>
      </c>
      <c r="P587">
        <v>95354</v>
      </c>
      <c r="Q587" t="s">
        <v>5622</v>
      </c>
      <c r="R587">
        <v>10</v>
      </c>
      <c r="S587">
        <v>44</v>
      </c>
      <c r="AF587" t="s">
        <v>5279</v>
      </c>
    </row>
    <row r="588" spans="1:32" x14ac:dyDescent="0.2">
      <c r="A588" t="s">
        <v>4760</v>
      </c>
      <c r="B588" s="24">
        <v>100501</v>
      </c>
      <c r="D588" t="s">
        <v>5284</v>
      </c>
      <c r="E588" t="s">
        <v>2778</v>
      </c>
      <c r="F588" t="s">
        <v>4761</v>
      </c>
      <c r="G588" t="s">
        <v>166</v>
      </c>
      <c r="H588" t="s">
        <v>2729</v>
      </c>
      <c r="I588">
        <v>75093</v>
      </c>
      <c r="J588" t="s">
        <v>132</v>
      </c>
      <c r="K588">
        <v>9728202600</v>
      </c>
      <c r="L588" t="s">
        <v>5623</v>
      </c>
      <c r="M588" t="s">
        <v>4761</v>
      </c>
      <c r="N588" t="s">
        <v>166</v>
      </c>
      <c r="O588" t="s">
        <v>2729</v>
      </c>
      <c r="P588">
        <v>75093</v>
      </c>
      <c r="Q588" t="s">
        <v>5624</v>
      </c>
      <c r="S588">
        <v>26</v>
      </c>
      <c r="AF588" t="s">
        <v>5279</v>
      </c>
    </row>
    <row r="589" spans="1:32" x14ac:dyDescent="0.2">
      <c r="A589" t="s">
        <v>4762</v>
      </c>
      <c r="B589" s="24">
        <v>8470</v>
      </c>
      <c r="C589" s="37">
        <v>450324</v>
      </c>
      <c r="D589" t="s">
        <v>2814</v>
      </c>
      <c r="E589" t="s">
        <v>4763</v>
      </c>
      <c r="F589" t="s">
        <v>4764</v>
      </c>
      <c r="G589" t="s">
        <v>2231</v>
      </c>
      <c r="H589" t="s">
        <v>2729</v>
      </c>
      <c r="I589">
        <v>75020</v>
      </c>
      <c r="J589" t="s">
        <v>1014</v>
      </c>
      <c r="K589">
        <v>9034164000</v>
      </c>
      <c r="L589" t="s">
        <v>5625</v>
      </c>
      <c r="M589" t="s">
        <v>4764</v>
      </c>
      <c r="N589" t="s">
        <v>2231</v>
      </c>
      <c r="O589" t="s">
        <v>2729</v>
      </c>
      <c r="P589">
        <v>75020</v>
      </c>
      <c r="Q589" t="s">
        <v>5626</v>
      </c>
      <c r="R589">
        <v>52</v>
      </c>
      <c r="S589">
        <v>210</v>
      </c>
      <c r="T589">
        <v>12</v>
      </c>
      <c r="U589">
        <v>35</v>
      </c>
      <c r="W589">
        <v>11</v>
      </c>
      <c r="X589">
        <v>8</v>
      </c>
      <c r="AB589">
        <v>5</v>
      </c>
      <c r="AF589" t="s">
        <v>5279</v>
      </c>
    </row>
    <row r="590" spans="1:32" x14ac:dyDescent="0.2">
      <c r="A590" t="s">
        <v>4765</v>
      </c>
      <c r="B590" s="24">
        <v>100398</v>
      </c>
      <c r="D590" t="s">
        <v>3007</v>
      </c>
      <c r="E590" t="s">
        <v>4766</v>
      </c>
      <c r="F590" t="s">
        <v>4767</v>
      </c>
      <c r="G590" t="s">
        <v>4768</v>
      </c>
      <c r="H590" t="s">
        <v>2729</v>
      </c>
      <c r="I590">
        <v>75056</v>
      </c>
      <c r="J590" t="s">
        <v>425</v>
      </c>
      <c r="K590">
        <v>2144692500</v>
      </c>
      <c r="L590" t="s">
        <v>5627</v>
      </c>
      <c r="M590" t="s">
        <v>4767</v>
      </c>
      <c r="N590" t="s">
        <v>4768</v>
      </c>
      <c r="O590" t="s">
        <v>2729</v>
      </c>
      <c r="P590">
        <v>75056</v>
      </c>
      <c r="Q590" t="s">
        <v>4635</v>
      </c>
      <c r="S590">
        <v>2</v>
      </c>
      <c r="AF590" t="s">
        <v>5279</v>
      </c>
    </row>
    <row r="591" spans="1:32" x14ac:dyDescent="0.2">
      <c r="A591" t="s">
        <v>4769</v>
      </c>
      <c r="B591" s="24">
        <v>703</v>
      </c>
      <c r="C591" s="37">
        <v>450788</v>
      </c>
      <c r="D591" t="s">
        <v>5286</v>
      </c>
      <c r="E591" t="s">
        <v>3421</v>
      </c>
      <c r="F591" t="s">
        <v>4770</v>
      </c>
      <c r="G591" t="s">
        <v>109</v>
      </c>
      <c r="H591" t="s">
        <v>2729</v>
      </c>
      <c r="I591">
        <v>78410</v>
      </c>
      <c r="J591" t="s">
        <v>110</v>
      </c>
      <c r="K591">
        <v>3617674300</v>
      </c>
      <c r="L591" t="s">
        <v>5393</v>
      </c>
      <c r="M591" t="s">
        <v>3372</v>
      </c>
      <c r="N591" t="s">
        <v>109</v>
      </c>
      <c r="O591" t="s">
        <v>2729</v>
      </c>
      <c r="P591">
        <v>78412</v>
      </c>
      <c r="Q591" t="s">
        <v>4771</v>
      </c>
      <c r="S591">
        <v>48</v>
      </c>
      <c r="Y591">
        <v>17</v>
      </c>
      <c r="AA591">
        <v>24</v>
      </c>
      <c r="AF591" t="s">
        <v>5279</v>
      </c>
    </row>
    <row r="592" spans="1:32" x14ac:dyDescent="0.2">
      <c r="A592" t="s">
        <v>4772</v>
      </c>
      <c r="B592" s="24">
        <v>703</v>
      </c>
      <c r="C592" s="37">
        <v>450788</v>
      </c>
      <c r="D592" t="s">
        <v>5286</v>
      </c>
      <c r="E592" t="s">
        <v>3378</v>
      </c>
      <c r="F592" t="s">
        <v>4773</v>
      </c>
      <c r="G592" t="s">
        <v>109</v>
      </c>
      <c r="H592" t="s">
        <v>2729</v>
      </c>
      <c r="I592">
        <v>78413</v>
      </c>
      <c r="J592" t="s">
        <v>110</v>
      </c>
      <c r="K592">
        <v>3617616800</v>
      </c>
      <c r="L592" t="s">
        <v>5393</v>
      </c>
      <c r="M592" t="s">
        <v>3372</v>
      </c>
      <c r="N592" t="s">
        <v>109</v>
      </c>
      <c r="O592" t="s">
        <v>2729</v>
      </c>
      <c r="P592">
        <v>78412</v>
      </c>
      <c r="Q592" t="s">
        <v>5497</v>
      </c>
      <c r="R592">
        <v>24</v>
      </c>
      <c r="S592">
        <v>48</v>
      </c>
      <c r="AF592" t="s">
        <v>5279</v>
      </c>
    </row>
    <row r="593" spans="1:32" x14ac:dyDescent="0.2">
      <c r="A593" t="s">
        <v>4774</v>
      </c>
      <c r="B593" s="24">
        <v>100619</v>
      </c>
      <c r="C593" s="37">
        <v>670280</v>
      </c>
      <c r="D593" t="s">
        <v>5282</v>
      </c>
      <c r="E593" t="s">
        <v>5628</v>
      </c>
      <c r="F593" t="s">
        <v>5629</v>
      </c>
      <c r="G593" t="s">
        <v>19</v>
      </c>
      <c r="H593" t="s">
        <v>2729</v>
      </c>
      <c r="I593">
        <v>77008</v>
      </c>
      <c r="J593" t="s">
        <v>20</v>
      </c>
      <c r="K593">
        <v>3018143477</v>
      </c>
      <c r="L593" t="s">
        <v>5630</v>
      </c>
      <c r="M593" t="s">
        <v>5629</v>
      </c>
      <c r="N593" t="s">
        <v>19</v>
      </c>
      <c r="O593" t="s">
        <v>2729</v>
      </c>
      <c r="P593">
        <v>77008</v>
      </c>
      <c r="Q593" t="s">
        <v>4754</v>
      </c>
      <c r="R593">
        <v>4</v>
      </c>
      <c r="S593">
        <v>34</v>
      </c>
      <c r="AC593">
        <v>6</v>
      </c>
      <c r="AF593" t="s">
        <v>5279</v>
      </c>
    </row>
    <row r="594" spans="1:32" x14ac:dyDescent="0.2">
      <c r="A594" t="s">
        <v>2162</v>
      </c>
      <c r="B594" s="24">
        <v>8228</v>
      </c>
      <c r="C594" s="37">
        <v>670006</v>
      </c>
      <c r="D594" t="s">
        <v>2766</v>
      </c>
      <c r="E594" t="s">
        <v>4775</v>
      </c>
      <c r="F594" t="s">
        <v>4776</v>
      </c>
      <c r="G594" t="s">
        <v>70</v>
      </c>
      <c r="H594" t="s">
        <v>2729</v>
      </c>
      <c r="I594">
        <v>78746</v>
      </c>
      <c r="J594" t="s">
        <v>71</v>
      </c>
      <c r="K594">
        <v>5123270000</v>
      </c>
      <c r="L594" t="s">
        <v>5631</v>
      </c>
      <c r="M594" t="s">
        <v>4776</v>
      </c>
      <c r="N594" t="s">
        <v>70</v>
      </c>
      <c r="O594" t="s">
        <v>2729</v>
      </c>
      <c r="P594">
        <v>78746</v>
      </c>
      <c r="Q594" t="s">
        <v>3508</v>
      </c>
      <c r="R594">
        <v>2</v>
      </c>
      <c r="S594">
        <v>21</v>
      </c>
      <c r="AF594" t="s">
        <v>5279</v>
      </c>
    </row>
    <row r="595" spans="1:32" x14ac:dyDescent="0.2">
      <c r="A595" t="s">
        <v>4777</v>
      </c>
      <c r="B595" s="24">
        <v>8650</v>
      </c>
      <c r="C595" s="37">
        <v>670047</v>
      </c>
      <c r="D595" t="s">
        <v>5325</v>
      </c>
      <c r="E595" t="s">
        <v>4778</v>
      </c>
      <c r="F595" t="s">
        <v>4779</v>
      </c>
      <c r="G595" t="s">
        <v>436</v>
      </c>
      <c r="H595" t="s">
        <v>2729</v>
      </c>
      <c r="I595">
        <v>79938</v>
      </c>
      <c r="J595" t="s">
        <v>436</v>
      </c>
      <c r="K595">
        <v>9158322000</v>
      </c>
      <c r="L595" t="s">
        <v>4780</v>
      </c>
      <c r="M595" t="s">
        <v>4779</v>
      </c>
      <c r="N595" t="s">
        <v>436</v>
      </c>
      <c r="O595" t="s">
        <v>2729</v>
      </c>
      <c r="P595">
        <v>79938</v>
      </c>
      <c r="Q595" t="s">
        <v>4781</v>
      </c>
      <c r="R595">
        <v>24</v>
      </c>
      <c r="S595">
        <v>162</v>
      </c>
      <c r="T595">
        <v>12</v>
      </c>
      <c r="U595">
        <v>14</v>
      </c>
      <c r="AB595">
        <v>6</v>
      </c>
      <c r="AF595" t="s">
        <v>5279</v>
      </c>
    </row>
    <row r="596" spans="1:32" x14ac:dyDescent="0.2">
      <c r="A596" t="s">
        <v>4782</v>
      </c>
      <c r="B596" s="24">
        <v>100395</v>
      </c>
      <c r="C596" s="37">
        <v>670124</v>
      </c>
      <c r="D596" t="s">
        <v>2785</v>
      </c>
      <c r="E596" t="s">
        <v>4783</v>
      </c>
      <c r="F596" t="s">
        <v>4784</v>
      </c>
      <c r="G596" t="s">
        <v>901</v>
      </c>
      <c r="H596" t="s">
        <v>2729</v>
      </c>
      <c r="I596">
        <v>79928</v>
      </c>
      <c r="J596" t="s">
        <v>436</v>
      </c>
      <c r="K596">
        <v>9154077878</v>
      </c>
      <c r="L596" t="s">
        <v>4785</v>
      </c>
      <c r="M596" t="s">
        <v>4784</v>
      </c>
      <c r="N596" t="s">
        <v>901</v>
      </c>
      <c r="O596" t="s">
        <v>2729</v>
      </c>
      <c r="P596">
        <v>79928</v>
      </c>
      <c r="Q596" t="s">
        <v>2877</v>
      </c>
      <c r="S596">
        <v>8</v>
      </c>
      <c r="AF596" t="s">
        <v>5279</v>
      </c>
    </row>
    <row r="597" spans="1:32" x14ac:dyDescent="0.2">
      <c r="A597" t="s">
        <v>4786</v>
      </c>
      <c r="B597" s="24">
        <v>130</v>
      </c>
      <c r="C597" s="37">
        <v>450002</v>
      </c>
      <c r="D597" t="s">
        <v>3007</v>
      </c>
      <c r="E597" t="s">
        <v>2748</v>
      </c>
      <c r="F597" t="s">
        <v>4787</v>
      </c>
      <c r="G597" t="s">
        <v>436</v>
      </c>
      <c r="H597" t="s">
        <v>2729</v>
      </c>
      <c r="I597">
        <v>79902</v>
      </c>
      <c r="J597" t="s">
        <v>436</v>
      </c>
      <c r="K597">
        <v>9155776011</v>
      </c>
      <c r="L597" t="s">
        <v>4788</v>
      </c>
      <c r="M597" t="s">
        <v>4787</v>
      </c>
      <c r="N597" t="s">
        <v>436</v>
      </c>
      <c r="O597" t="s">
        <v>2729</v>
      </c>
      <c r="P597">
        <v>79902</v>
      </c>
      <c r="Q597" t="s">
        <v>5632</v>
      </c>
      <c r="R597">
        <v>36</v>
      </c>
      <c r="S597">
        <v>256</v>
      </c>
      <c r="T597">
        <v>60</v>
      </c>
      <c r="U597">
        <v>16</v>
      </c>
      <c r="W597">
        <v>83</v>
      </c>
      <c r="X597">
        <v>17</v>
      </c>
      <c r="Y597">
        <v>18</v>
      </c>
      <c r="AF597" t="s">
        <v>5279</v>
      </c>
    </row>
    <row r="598" spans="1:32" x14ac:dyDescent="0.2">
      <c r="A598" t="s">
        <v>4789</v>
      </c>
      <c r="B598" s="24">
        <v>100395</v>
      </c>
      <c r="C598" s="37">
        <v>670124</v>
      </c>
      <c r="D598" t="s">
        <v>2785</v>
      </c>
      <c r="E598" t="s">
        <v>4790</v>
      </c>
      <c r="F598" t="s">
        <v>4791</v>
      </c>
      <c r="G598" t="s">
        <v>436</v>
      </c>
      <c r="H598" t="s">
        <v>2729</v>
      </c>
      <c r="I598">
        <v>79934</v>
      </c>
      <c r="J598" t="s">
        <v>436</v>
      </c>
      <c r="K598">
        <v>2812922450</v>
      </c>
      <c r="L598" t="s">
        <v>4785</v>
      </c>
      <c r="M598" t="s">
        <v>2846</v>
      </c>
      <c r="N598" t="s">
        <v>1328</v>
      </c>
      <c r="O598" t="s">
        <v>2729</v>
      </c>
      <c r="P598">
        <v>77381</v>
      </c>
      <c r="Q598" t="s">
        <v>2864</v>
      </c>
      <c r="S598">
        <v>8</v>
      </c>
      <c r="AF598" t="s">
        <v>5279</v>
      </c>
    </row>
    <row r="599" spans="1:32" x14ac:dyDescent="0.2">
      <c r="A599" t="s">
        <v>4792</v>
      </c>
      <c r="B599" s="24">
        <v>266</v>
      </c>
      <c r="C599" s="37">
        <v>450668</v>
      </c>
      <c r="D599" t="s">
        <v>5284</v>
      </c>
      <c r="E599" t="s">
        <v>4793</v>
      </c>
      <c r="F599" t="s">
        <v>4794</v>
      </c>
      <c r="G599" t="s">
        <v>436</v>
      </c>
      <c r="H599" t="s">
        <v>2729</v>
      </c>
      <c r="I599">
        <v>79902</v>
      </c>
      <c r="J599" t="s">
        <v>436</v>
      </c>
      <c r="K599">
        <v>9157474000</v>
      </c>
      <c r="L599" t="s">
        <v>5633</v>
      </c>
      <c r="M599" t="s">
        <v>4794</v>
      </c>
      <c r="N599" t="s">
        <v>436</v>
      </c>
      <c r="O599" t="s">
        <v>2729</v>
      </c>
      <c r="P599">
        <v>79902</v>
      </c>
      <c r="Q599" t="s">
        <v>3455</v>
      </c>
      <c r="R599">
        <v>34</v>
      </c>
      <c r="S599">
        <v>225</v>
      </c>
      <c r="AA599">
        <v>24</v>
      </c>
      <c r="AF599" t="s">
        <v>5279</v>
      </c>
    </row>
    <row r="600" spans="1:32" x14ac:dyDescent="0.2">
      <c r="A600" t="s">
        <v>4795</v>
      </c>
      <c r="B600" s="24">
        <v>266</v>
      </c>
      <c r="C600" s="37">
        <v>450668</v>
      </c>
      <c r="D600" t="s">
        <v>5284</v>
      </c>
      <c r="E600" t="s">
        <v>4796</v>
      </c>
      <c r="F600" t="s">
        <v>4797</v>
      </c>
      <c r="G600" t="s">
        <v>436</v>
      </c>
      <c r="H600" t="s">
        <v>2729</v>
      </c>
      <c r="I600">
        <v>79902</v>
      </c>
      <c r="J600" t="s">
        <v>436</v>
      </c>
      <c r="K600">
        <v>9157471300</v>
      </c>
      <c r="L600" t="s">
        <v>5633</v>
      </c>
      <c r="M600" t="s">
        <v>4797</v>
      </c>
      <c r="N600" t="s">
        <v>436</v>
      </c>
      <c r="O600" t="s">
        <v>2729</v>
      </c>
      <c r="P600">
        <v>79902</v>
      </c>
      <c r="Q600" t="s">
        <v>5634</v>
      </c>
      <c r="S600">
        <v>23</v>
      </c>
      <c r="AF600" t="s">
        <v>5279</v>
      </c>
    </row>
    <row r="601" spans="1:32" x14ac:dyDescent="0.2">
      <c r="A601" t="s">
        <v>4798</v>
      </c>
      <c r="B601" s="24">
        <v>100376</v>
      </c>
      <c r="C601" s="37">
        <v>670120</v>
      </c>
      <c r="D601" t="s">
        <v>2726</v>
      </c>
      <c r="E601" t="s">
        <v>4799</v>
      </c>
      <c r="F601" t="s">
        <v>4800</v>
      </c>
      <c r="G601" t="s">
        <v>436</v>
      </c>
      <c r="H601" t="s">
        <v>2729</v>
      </c>
      <c r="I601">
        <v>79911</v>
      </c>
      <c r="J601" t="s">
        <v>436</v>
      </c>
      <c r="K601">
        <v>9158778136</v>
      </c>
      <c r="L601" t="s">
        <v>4801</v>
      </c>
      <c r="M601" t="s">
        <v>4800</v>
      </c>
      <c r="N601" t="s">
        <v>436</v>
      </c>
      <c r="O601" t="s">
        <v>2729</v>
      </c>
      <c r="P601">
        <v>79911</v>
      </c>
      <c r="Q601" t="s">
        <v>3122</v>
      </c>
      <c r="R601">
        <v>12</v>
      </c>
      <c r="S601">
        <v>75</v>
      </c>
      <c r="T601">
        <v>6</v>
      </c>
      <c r="U601">
        <v>15</v>
      </c>
      <c r="AF601" t="s">
        <v>5279</v>
      </c>
    </row>
    <row r="602" spans="1:32" x14ac:dyDescent="0.2">
      <c r="A602" t="s">
        <v>4802</v>
      </c>
      <c r="B602" s="24">
        <v>464</v>
      </c>
      <c r="C602" s="37">
        <v>450518</v>
      </c>
      <c r="D602" t="s">
        <v>2897</v>
      </c>
      <c r="E602" t="s">
        <v>3824</v>
      </c>
      <c r="F602" t="s">
        <v>2168</v>
      </c>
      <c r="G602" t="s">
        <v>2169</v>
      </c>
      <c r="H602" t="s">
        <v>2729</v>
      </c>
      <c r="I602">
        <v>77640</v>
      </c>
      <c r="J602" t="s">
        <v>104</v>
      </c>
      <c r="K602">
        <v>4098535902</v>
      </c>
      <c r="L602" t="s">
        <v>4803</v>
      </c>
      <c r="M602" t="s">
        <v>4403</v>
      </c>
      <c r="N602" t="s">
        <v>2169</v>
      </c>
      <c r="O602" t="s">
        <v>2729</v>
      </c>
      <c r="P602">
        <v>77642</v>
      </c>
      <c r="Q602" t="s">
        <v>5399</v>
      </c>
      <c r="R602">
        <v>24</v>
      </c>
      <c r="S602">
        <v>131</v>
      </c>
      <c r="T602">
        <v>10</v>
      </c>
      <c r="X602">
        <v>8</v>
      </c>
      <c r="Y602">
        <v>20</v>
      </c>
      <c r="AA602">
        <v>11</v>
      </c>
      <c r="AF602" t="s">
        <v>5279</v>
      </c>
    </row>
    <row r="603" spans="1:32" x14ac:dyDescent="0.2">
      <c r="A603" t="s">
        <v>4805</v>
      </c>
      <c r="B603" s="24">
        <v>7175</v>
      </c>
      <c r="C603" s="37">
        <v>450834</v>
      </c>
      <c r="D603" t="s">
        <v>5325</v>
      </c>
      <c r="E603" t="s">
        <v>4806</v>
      </c>
      <c r="F603" t="s">
        <v>221</v>
      </c>
      <c r="G603" t="s">
        <v>222</v>
      </c>
      <c r="H603" t="s">
        <v>2729</v>
      </c>
      <c r="I603">
        <v>77802</v>
      </c>
      <c r="J603" t="s">
        <v>223</v>
      </c>
      <c r="K603">
        <v>9797313930</v>
      </c>
      <c r="L603" t="s">
        <v>4807</v>
      </c>
      <c r="M603" t="s">
        <v>221</v>
      </c>
      <c r="N603" t="s">
        <v>222</v>
      </c>
      <c r="O603" t="s">
        <v>2729</v>
      </c>
      <c r="P603">
        <v>77802</v>
      </c>
      <c r="Q603" t="s">
        <v>5307</v>
      </c>
      <c r="S603">
        <v>16</v>
      </c>
      <c r="AF603" t="s">
        <v>5279</v>
      </c>
    </row>
    <row r="604" spans="1:32" x14ac:dyDescent="0.2">
      <c r="A604" t="s">
        <v>2180</v>
      </c>
      <c r="B604" s="24">
        <v>428</v>
      </c>
      <c r="C604" s="37">
        <v>451339</v>
      </c>
      <c r="D604" t="s">
        <v>5289</v>
      </c>
      <c r="E604" t="s">
        <v>2748</v>
      </c>
      <c r="F604" t="s">
        <v>4810</v>
      </c>
      <c r="G604" t="s">
        <v>2182</v>
      </c>
      <c r="H604" t="s">
        <v>2729</v>
      </c>
      <c r="I604">
        <v>76483</v>
      </c>
      <c r="J604" t="s">
        <v>2182</v>
      </c>
      <c r="K604">
        <v>9408492151</v>
      </c>
      <c r="L604" t="s">
        <v>5635</v>
      </c>
      <c r="M604" t="s">
        <v>4811</v>
      </c>
      <c r="N604" t="s">
        <v>2182</v>
      </c>
      <c r="O604" t="s">
        <v>2729</v>
      </c>
      <c r="P604">
        <v>76483</v>
      </c>
      <c r="Q604" t="s">
        <v>2825</v>
      </c>
      <c r="S604">
        <v>14</v>
      </c>
      <c r="AF604" t="s">
        <v>5277</v>
      </c>
    </row>
    <row r="605" spans="1:32" x14ac:dyDescent="0.2">
      <c r="A605" t="s">
        <v>4812</v>
      </c>
      <c r="B605" s="24">
        <v>100189</v>
      </c>
      <c r="C605" s="37">
        <v>453025</v>
      </c>
      <c r="D605" t="s">
        <v>2821</v>
      </c>
      <c r="E605" t="s">
        <v>4813</v>
      </c>
      <c r="F605" t="s">
        <v>4814</v>
      </c>
      <c r="G605" t="s">
        <v>19</v>
      </c>
      <c r="H605" t="s">
        <v>2729</v>
      </c>
      <c r="I605">
        <v>77030</v>
      </c>
      <c r="J605" t="s">
        <v>20</v>
      </c>
      <c r="K605">
        <v>7137995000</v>
      </c>
      <c r="L605" t="s">
        <v>4075</v>
      </c>
      <c r="M605" t="s">
        <v>4814</v>
      </c>
      <c r="N605" t="s">
        <v>19</v>
      </c>
      <c r="O605" t="s">
        <v>2729</v>
      </c>
      <c r="P605">
        <v>77030</v>
      </c>
      <c r="Q605" t="s">
        <v>4815</v>
      </c>
      <c r="AA605">
        <v>134</v>
      </c>
      <c r="AF605" t="s">
        <v>5277</v>
      </c>
    </row>
    <row r="606" spans="1:32" x14ac:dyDescent="0.2">
      <c r="A606" t="s">
        <v>4816</v>
      </c>
      <c r="B606" s="24">
        <v>137</v>
      </c>
      <c r="C606" s="37">
        <v>450080</v>
      </c>
      <c r="D606" t="s">
        <v>5282</v>
      </c>
      <c r="E606" t="s">
        <v>2748</v>
      </c>
      <c r="F606" t="s">
        <v>2186</v>
      </c>
      <c r="G606" t="s">
        <v>4817</v>
      </c>
      <c r="H606" t="s">
        <v>2729</v>
      </c>
      <c r="I606">
        <v>75455</v>
      </c>
      <c r="J606" t="s">
        <v>2188</v>
      </c>
      <c r="K606">
        <v>9035776000</v>
      </c>
      <c r="L606" t="s">
        <v>4818</v>
      </c>
      <c r="M606" t="s">
        <v>2186</v>
      </c>
      <c r="N606" t="s">
        <v>4817</v>
      </c>
      <c r="O606" t="s">
        <v>2729</v>
      </c>
      <c r="P606">
        <v>75455</v>
      </c>
      <c r="Q606" t="s">
        <v>5636</v>
      </c>
      <c r="R606">
        <v>8</v>
      </c>
      <c r="S606">
        <v>128</v>
      </c>
      <c r="U606">
        <v>13</v>
      </c>
      <c r="X606">
        <v>4</v>
      </c>
      <c r="Y606">
        <v>11</v>
      </c>
      <c r="AA606">
        <v>10</v>
      </c>
      <c r="AF606" t="s">
        <v>5277</v>
      </c>
    </row>
    <row r="607" spans="1:32" x14ac:dyDescent="0.2">
      <c r="A607" t="s">
        <v>4819</v>
      </c>
      <c r="B607" s="24">
        <v>8470</v>
      </c>
      <c r="C607" s="37">
        <v>450324</v>
      </c>
      <c r="D607" t="s">
        <v>2814</v>
      </c>
      <c r="E607" t="s">
        <v>4067</v>
      </c>
      <c r="F607" t="s">
        <v>4820</v>
      </c>
      <c r="G607" t="s">
        <v>1013</v>
      </c>
      <c r="H607" t="s">
        <v>2729</v>
      </c>
      <c r="I607">
        <v>75090</v>
      </c>
      <c r="J607" t="s">
        <v>1014</v>
      </c>
      <c r="K607">
        <v>9034163000</v>
      </c>
      <c r="L607" t="s">
        <v>4437</v>
      </c>
      <c r="M607" t="s">
        <v>4820</v>
      </c>
      <c r="N607" t="s">
        <v>1013</v>
      </c>
      <c r="O607" t="s">
        <v>2729</v>
      </c>
      <c r="P607">
        <v>75090</v>
      </c>
      <c r="Q607" t="s">
        <v>5637</v>
      </c>
      <c r="Y607">
        <v>60</v>
      </c>
      <c r="AF607" t="s">
        <v>5279</v>
      </c>
    </row>
    <row r="608" spans="1:32" x14ac:dyDescent="0.2">
      <c r="A608" t="s">
        <v>4821</v>
      </c>
      <c r="B608" s="24">
        <v>100191</v>
      </c>
      <c r="C608" s="37">
        <v>451370</v>
      </c>
      <c r="D608" t="s">
        <v>2821</v>
      </c>
      <c r="E608" t="s">
        <v>3110</v>
      </c>
      <c r="F608" t="s">
        <v>4822</v>
      </c>
      <c r="G608" t="s">
        <v>779</v>
      </c>
      <c r="H608" t="s">
        <v>2729</v>
      </c>
      <c r="I608">
        <v>75418</v>
      </c>
      <c r="J608" t="s">
        <v>780</v>
      </c>
      <c r="K608">
        <v>9035838585</v>
      </c>
      <c r="L608" t="s">
        <v>4823</v>
      </c>
      <c r="M608" t="s">
        <v>4822</v>
      </c>
      <c r="N608" t="s">
        <v>779</v>
      </c>
      <c r="O608" t="s">
        <v>2729</v>
      </c>
      <c r="P608">
        <v>75418</v>
      </c>
      <c r="Q608" t="s">
        <v>3013</v>
      </c>
      <c r="S608">
        <v>25</v>
      </c>
      <c r="AF608" t="s">
        <v>5277</v>
      </c>
    </row>
    <row r="609" spans="1:32" x14ac:dyDescent="0.2">
      <c r="A609" t="s">
        <v>4824</v>
      </c>
      <c r="B609" s="24">
        <v>674</v>
      </c>
      <c r="C609" s="37">
        <v>450774</v>
      </c>
      <c r="D609" t="s">
        <v>3007</v>
      </c>
      <c r="E609" t="s">
        <v>4825</v>
      </c>
      <c r="F609" t="s">
        <v>2192</v>
      </c>
      <c r="G609" t="s">
        <v>19</v>
      </c>
      <c r="H609" t="s">
        <v>2729</v>
      </c>
      <c r="I609">
        <v>77090</v>
      </c>
      <c r="J609" t="s">
        <v>20</v>
      </c>
      <c r="K609">
        <v>2819437400</v>
      </c>
      <c r="L609" t="s">
        <v>4826</v>
      </c>
      <c r="M609" t="s">
        <v>2192</v>
      </c>
      <c r="N609" t="s">
        <v>19</v>
      </c>
      <c r="O609" t="s">
        <v>2729</v>
      </c>
      <c r="P609">
        <v>77090</v>
      </c>
      <c r="Q609" t="s">
        <v>5307</v>
      </c>
      <c r="S609">
        <v>15</v>
      </c>
      <c r="AF609" t="s">
        <v>5279</v>
      </c>
    </row>
    <row r="610" spans="1:32" x14ac:dyDescent="0.2">
      <c r="A610" t="s">
        <v>4827</v>
      </c>
      <c r="B610" s="24">
        <v>100396</v>
      </c>
      <c r="C610" s="37">
        <v>670266</v>
      </c>
      <c r="D610" t="s">
        <v>2766</v>
      </c>
      <c r="E610" t="s">
        <v>3728</v>
      </c>
      <c r="F610" t="s">
        <v>4828</v>
      </c>
      <c r="G610" t="s">
        <v>746</v>
      </c>
      <c r="H610" t="s">
        <v>2729</v>
      </c>
      <c r="I610">
        <v>77338</v>
      </c>
      <c r="J610" t="s">
        <v>20</v>
      </c>
      <c r="K610">
        <v>2813699001</v>
      </c>
      <c r="L610" t="s">
        <v>4829</v>
      </c>
      <c r="M610" t="s">
        <v>4828</v>
      </c>
      <c r="N610" t="s">
        <v>746</v>
      </c>
      <c r="O610" t="s">
        <v>2729</v>
      </c>
      <c r="P610">
        <v>77338</v>
      </c>
      <c r="Q610" t="s">
        <v>3458</v>
      </c>
      <c r="S610">
        <v>5</v>
      </c>
      <c r="AF610" t="s">
        <v>5279</v>
      </c>
    </row>
    <row r="611" spans="1:32" x14ac:dyDescent="0.2">
      <c r="A611" t="s">
        <v>4830</v>
      </c>
      <c r="B611" s="24">
        <v>100330</v>
      </c>
      <c r="C611" s="37">
        <v>673063</v>
      </c>
      <c r="D611" t="s">
        <v>2766</v>
      </c>
      <c r="E611" t="s">
        <v>4831</v>
      </c>
      <c r="F611" t="s">
        <v>4832</v>
      </c>
      <c r="G611" t="s">
        <v>574</v>
      </c>
      <c r="H611" t="s">
        <v>2729</v>
      </c>
      <c r="I611">
        <v>79415</v>
      </c>
      <c r="J611" t="s">
        <v>574</v>
      </c>
      <c r="K611">
        <v>8067492222</v>
      </c>
      <c r="L611" t="s">
        <v>4833</v>
      </c>
      <c r="M611" t="s">
        <v>4832</v>
      </c>
      <c r="N611" t="s">
        <v>574</v>
      </c>
      <c r="O611" t="s">
        <v>2729</v>
      </c>
      <c r="P611">
        <v>79415</v>
      </c>
      <c r="Q611" t="s">
        <v>2928</v>
      </c>
      <c r="AA611">
        <v>93</v>
      </c>
      <c r="AF611" t="s">
        <v>5279</v>
      </c>
    </row>
    <row r="612" spans="1:32" x14ac:dyDescent="0.2">
      <c r="A612" t="s">
        <v>4834</v>
      </c>
      <c r="B612" s="24">
        <v>8065</v>
      </c>
      <c r="C612" s="37">
        <v>452091</v>
      </c>
      <c r="D612" t="s">
        <v>5325</v>
      </c>
      <c r="E612" t="s">
        <v>4835</v>
      </c>
      <c r="F612" t="s">
        <v>4836</v>
      </c>
      <c r="G612" t="s">
        <v>511</v>
      </c>
      <c r="H612" t="s">
        <v>2729</v>
      </c>
      <c r="I612">
        <v>75701</v>
      </c>
      <c r="J612" t="s">
        <v>512</v>
      </c>
      <c r="K612">
        <v>9035314943</v>
      </c>
      <c r="L612" t="s">
        <v>4837</v>
      </c>
      <c r="M612" t="s">
        <v>4836</v>
      </c>
      <c r="N612" t="s">
        <v>511</v>
      </c>
      <c r="O612" t="s">
        <v>2729</v>
      </c>
      <c r="P612">
        <v>75701</v>
      </c>
      <c r="Q612" t="s">
        <v>3339</v>
      </c>
      <c r="S612">
        <v>51</v>
      </c>
      <c r="AF612" t="s">
        <v>5277</v>
      </c>
    </row>
    <row r="613" spans="1:32" x14ac:dyDescent="0.2">
      <c r="A613" t="s">
        <v>4838</v>
      </c>
      <c r="B613" s="24">
        <v>569</v>
      </c>
      <c r="C613" s="37">
        <v>450460</v>
      </c>
      <c r="D613" t="s">
        <v>5287</v>
      </c>
      <c r="E613" t="s">
        <v>3681</v>
      </c>
      <c r="F613" t="s">
        <v>4839</v>
      </c>
      <c r="G613" t="s">
        <v>2222</v>
      </c>
      <c r="H613" t="s">
        <v>2729</v>
      </c>
      <c r="I613">
        <v>75979</v>
      </c>
      <c r="J613" t="s">
        <v>511</v>
      </c>
      <c r="K613">
        <v>4092836400</v>
      </c>
      <c r="L613" t="s">
        <v>4840</v>
      </c>
      <c r="M613" t="s">
        <v>5638</v>
      </c>
      <c r="N613" t="s">
        <v>2222</v>
      </c>
      <c r="O613" t="s">
        <v>2729</v>
      </c>
      <c r="P613">
        <v>75979</v>
      </c>
      <c r="Q613" t="s">
        <v>2780</v>
      </c>
      <c r="S613">
        <v>49</v>
      </c>
      <c r="AF613" t="s">
        <v>5277</v>
      </c>
    </row>
    <row r="614" spans="1:32" x14ac:dyDescent="0.2">
      <c r="A614" t="s">
        <v>5639</v>
      </c>
      <c r="B614" s="24">
        <v>145</v>
      </c>
      <c r="C614" s="37">
        <v>450686</v>
      </c>
      <c r="D614" t="s">
        <v>2726</v>
      </c>
      <c r="E614" t="s">
        <v>5640</v>
      </c>
      <c r="F614" t="s">
        <v>5641</v>
      </c>
      <c r="G614" t="s">
        <v>574</v>
      </c>
      <c r="H614" t="s">
        <v>2729</v>
      </c>
      <c r="I614">
        <v>79424</v>
      </c>
      <c r="J614" t="s">
        <v>574</v>
      </c>
      <c r="K614">
        <v>8067758200</v>
      </c>
      <c r="L614" t="s">
        <v>4851</v>
      </c>
      <c r="M614" t="s">
        <v>5641</v>
      </c>
      <c r="N614" t="s">
        <v>574</v>
      </c>
      <c r="O614" t="s">
        <v>2729</v>
      </c>
      <c r="P614">
        <v>79424</v>
      </c>
      <c r="Q614" t="s">
        <v>5642</v>
      </c>
      <c r="S614">
        <v>8</v>
      </c>
      <c r="AF614" t="s">
        <v>5277</v>
      </c>
    </row>
    <row r="615" spans="1:32" x14ac:dyDescent="0.2">
      <c r="A615" t="s">
        <v>4842</v>
      </c>
      <c r="B615" s="24">
        <v>417</v>
      </c>
      <c r="C615" s="37">
        <v>450010</v>
      </c>
      <c r="D615" t="s">
        <v>5325</v>
      </c>
      <c r="E615" t="s">
        <v>4843</v>
      </c>
      <c r="F615" t="s">
        <v>2235</v>
      </c>
      <c r="G615" t="s">
        <v>430</v>
      </c>
      <c r="H615" t="s">
        <v>2729</v>
      </c>
      <c r="I615">
        <v>76301</v>
      </c>
      <c r="J615" t="s">
        <v>431</v>
      </c>
      <c r="K615">
        <v>9407648313</v>
      </c>
      <c r="L615" t="s">
        <v>4844</v>
      </c>
      <c r="M615" t="s">
        <v>5643</v>
      </c>
      <c r="N615" t="s">
        <v>430</v>
      </c>
      <c r="O615" t="s">
        <v>2729</v>
      </c>
      <c r="P615">
        <v>76301</v>
      </c>
      <c r="Q615" t="s">
        <v>5644</v>
      </c>
      <c r="R615">
        <v>24</v>
      </c>
      <c r="S615">
        <v>222</v>
      </c>
      <c r="U615">
        <v>24</v>
      </c>
      <c r="V615">
        <v>5</v>
      </c>
      <c r="W615">
        <v>7</v>
      </c>
      <c r="AB615">
        <v>14</v>
      </c>
      <c r="AF615" t="s">
        <v>5277</v>
      </c>
    </row>
    <row r="616" spans="1:32" x14ac:dyDescent="0.2">
      <c r="A616" t="s">
        <v>4845</v>
      </c>
      <c r="B616" s="24">
        <v>158</v>
      </c>
      <c r="C616" s="37">
        <v>450213</v>
      </c>
      <c r="D616" t="s">
        <v>3102</v>
      </c>
      <c r="E616" t="s">
        <v>4846</v>
      </c>
      <c r="F616" t="s">
        <v>4847</v>
      </c>
      <c r="G616" t="s">
        <v>195</v>
      </c>
      <c r="H616" t="s">
        <v>2729</v>
      </c>
      <c r="I616">
        <v>78229</v>
      </c>
      <c r="J616" t="s">
        <v>196</v>
      </c>
      <c r="K616">
        <v>2103584000</v>
      </c>
      <c r="L616" t="s">
        <v>5645</v>
      </c>
      <c r="M616" t="s">
        <v>4848</v>
      </c>
      <c r="N616" t="s">
        <v>195</v>
      </c>
      <c r="O616" t="s">
        <v>2729</v>
      </c>
      <c r="P616">
        <v>78229</v>
      </c>
      <c r="Q616" t="s">
        <v>5646</v>
      </c>
      <c r="R616">
        <v>300</v>
      </c>
      <c r="S616">
        <v>614</v>
      </c>
      <c r="T616">
        <v>68</v>
      </c>
      <c r="U616">
        <v>30</v>
      </c>
      <c r="V616">
        <v>30</v>
      </c>
      <c r="W616">
        <v>124</v>
      </c>
      <c r="Y616">
        <v>38</v>
      </c>
      <c r="AA616">
        <v>10</v>
      </c>
      <c r="AB616">
        <v>1</v>
      </c>
      <c r="AC616">
        <v>40</v>
      </c>
      <c r="AF616" t="s">
        <v>5277</v>
      </c>
    </row>
    <row r="617" spans="1:32" x14ac:dyDescent="0.2">
      <c r="A617" t="s">
        <v>2238</v>
      </c>
      <c r="B617" s="24">
        <v>145</v>
      </c>
      <c r="C617" s="37">
        <v>450686</v>
      </c>
      <c r="D617" t="s">
        <v>2726</v>
      </c>
      <c r="E617" t="s">
        <v>4849</v>
      </c>
      <c r="F617" t="s">
        <v>4850</v>
      </c>
      <c r="G617" t="s">
        <v>574</v>
      </c>
      <c r="H617" t="s">
        <v>2729</v>
      </c>
      <c r="I617">
        <v>79415</v>
      </c>
      <c r="J617" t="s">
        <v>574</v>
      </c>
      <c r="K617">
        <v>8067758200</v>
      </c>
      <c r="L617" t="s">
        <v>4851</v>
      </c>
      <c r="M617" t="s">
        <v>4852</v>
      </c>
      <c r="N617" t="s">
        <v>574</v>
      </c>
      <c r="O617" t="s">
        <v>2729</v>
      </c>
      <c r="P617">
        <v>79408</v>
      </c>
      <c r="Q617" t="s">
        <v>2773</v>
      </c>
      <c r="R617">
        <v>148</v>
      </c>
      <c r="S617">
        <v>201</v>
      </c>
      <c r="T617">
        <v>41</v>
      </c>
      <c r="U617">
        <v>34</v>
      </c>
      <c r="V617">
        <v>10</v>
      </c>
      <c r="AB617">
        <v>2</v>
      </c>
      <c r="AC617">
        <v>32</v>
      </c>
      <c r="AD617">
        <v>29</v>
      </c>
      <c r="AF617" t="s">
        <v>5277</v>
      </c>
    </row>
    <row r="618" spans="1:32" x14ac:dyDescent="0.2">
      <c r="A618" t="s">
        <v>4854</v>
      </c>
      <c r="B618" s="24">
        <v>263</v>
      </c>
      <c r="C618" s="37">
        <v>450024</v>
      </c>
      <c r="D618" t="s">
        <v>5312</v>
      </c>
      <c r="E618" t="s">
        <v>4855</v>
      </c>
      <c r="F618" t="s">
        <v>702</v>
      </c>
      <c r="G618" t="s">
        <v>436</v>
      </c>
      <c r="H618" t="s">
        <v>2729</v>
      </c>
      <c r="I618">
        <v>79905</v>
      </c>
      <c r="J618" t="s">
        <v>436</v>
      </c>
      <c r="K618">
        <v>9155441200</v>
      </c>
      <c r="L618" t="s">
        <v>4856</v>
      </c>
      <c r="M618" t="s">
        <v>4857</v>
      </c>
      <c r="N618" t="s">
        <v>436</v>
      </c>
      <c r="O618" t="s">
        <v>2729</v>
      </c>
      <c r="P618">
        <v>79998</v>
      </c>
      <c r="Q618" t="s">
        <v>2773</v>
      </c>
      <c r="R618">
        <v>50</v>
      </c>
      <c r="S618">
        <v>247</v>
      </c>
      <c r="U618">
        <v>30</v>
      </c>
      <c r="V618">
        <v>8</v>
      </c>
      <c r="AC618">
        <v>19</v>
      </c>
      <c r="AF618" t="s">
        <v>5277</v>
      </c>
    </row>
    <row r="619" spans="1:32" x14ac:dyDescent="0.2">
      <c r="A619" t="s">
        <v>5647</v>
      </c>
      <c r="B619" s="24">
        <v>263</v>
      </c>
      <c r="C619" s="37">
        <v>450024</v>
      </c>
      <c r="D619" t="s">
        <v>5312</v>
      </c>
      <c r="E619" t="s">
        <v>5648</v>
      </c>
      <c r="F619" t="s">
        <v>5649</v>
      </c>
      <c r="G619" t="s">
        <v>436</v>
      </c>
      <c r="H619" t="s">
        <v>2729</v>
      </c>
      <c r="I619">
        <v>79936</v>
      </c>
      <c r="J619" t="s">
        <v>436</v>
      </c>
      <c r="K619">
        <v>9155217615</v>
      </c>
      <c r="L619" t="s">
        <v>5650</v>
      </c>
      <c r="M619" t="s">
        <v>5649</v>
      </c>
      <c r="N619" t="s">
        <v>436</v>
      </c>
      <c r="O619" t="s">
        <v>2729</v>
      </c>
      <c r="P619">
        <v>79936</v>
      </c>
      <c r="Q619" t="s">
        <v>3171</v>
      </c>
      <c r="S619">
        <v>40</v>
      </c>
      <c r="AF619" t="s">
        <v>5277</v>
      </c>
    </row>
    <row r="620" spans="1:32" x14ac:dyDescent="0.2">
      <c r="A620" t="s">
        <v>4858</v>
      </c>
      <c r="B620" s="24">
        <v>7990</v>
      </c>
      <c r="C620" s="37">
        <v>450872</v>
      </c>
      <c r="D620" t="s">
        <v>3007</v>
      </c>
      <c r="E620" t="s">
        <v>4859</v>
      </c>
      <c r="F620" t="s">
        <v>4860</v>
      </c>
      <c r="G620" t="s">
        <v>30</v>
      </c>
      <c r="H620" t="s">
        <v>2729</v>
      </c>
      <c r="I620">
        <v>76017</v>
      </c>
      <c r="J620" t="s">
        <v>31</v>
      </c>
      <c r="K620">
        <v>8174723400</v>
      </c>
      <c r="L620" t="s">
        <v>5651</v>
      </c>
      <c r="M620" t="s">
        <v>4860</v>
      </c>
      <c r="N620" t="s">
        <v>30</v>
      </c>
      <c r="O620" t="s">
        <v>2729</v>
      </c>
      <c r="P620">
        <v>76017</v>
      </c>
      <c r="Q620" t="s">
        <v>3063</v>
      </c>
      <c r="S620">
        <v>30</v>
      </c>
      <c r="AD620">
        <v>4</v>
      </c>
      <c r="AF620" t="s">
        <v>5279</v>
      </c>
    </row>
    <row r="621" spans="1:32" x14ac:dyDescent="0.2">
      <c r="A621" t="s">
        <v>4861</v>
      </c>
      <c r="B621" s="24">
        <v>100426</v>
      </c>
      <c r="C621" s="37">
        <v>450389</v>
      </c>
      <c r="D621" t="s">
        <v>5312</v>
      </c>
      <c r="E621" t="s">
        <v>2951</v>
      </c>
      <c r="F621" t="s">
        <v>4862</v>
      </c>
      <c r="G621" t="s">
        <v>82</v>
      </c>
      <c r="H621" t="s">
        <v>2729</v>
      </c>
      <c r="I621">
        <v>75751</v>
      </c>
      <c r="J621" t="s">
        <v>83</v>
      </c>
      <c r="K621">
        <v>9036761000</v>
      </c>
      <c r="L621" t="s">
        <v>5652</v>
      </c>
      <c r="M621" t="s">
        <v>4862</v>
      </c>
      <c r="N621" t="s">
        <v>82</v>
      </c>
      <c r="O621" t="s">
        <v>2729</v>
      </c>
      <c r="P621">
        <v>75751</v>
      </c>
      <c r="Q621" t="s">
        <v>3674</v>
      </c>
      <c r="R621">
        <v>10</v>
      </c>
      <c r="S621">
        <v>100</v>
      </c>
      <c r="U621">
        <v>8</v>
      </c>
      <c r="X621">
        <v>9</v>
      </c>
      <c r="AF621" t="s">
        <v>5279</v>
      </c>
    </row>
    <row r="622" spans="1:32" x14ac:dyDescent="0.2">
      <c r="A622" t="s">
        <v>4863</v>
      </c>
      <c r="B622" s="24">
        <v>100427</v>
      </c>
      <c r="C622" s="37">
        <v>450210</v>
      </c>
      <c r="D622" t="s">
        <v>5312</v>
      </c>
      <c r="E622" t="s">
        <v>2951</v>
      </c>
      <c r="F622" t="s">
        <v>4864</v>
      </c>
      <c r="G622" t="s">
        <v>252</v>
      </c>
      <c r="H622" t="s">
        <v>2729</v>
      </c>
      <c r="I622">
        <v>75633</v>
      </c>
      <c r="J622" t="s">
        <v>253</v>
      </c>
      <c r="K622">
        <v>9036933841</v>
      </c>
      <c r="L622" t="s">
        <v>4865</v>
      </c>
      <c r="M622" t="s">
        <v>4864</v>
      </c>
      <c r="N622" t="s">
        <v>252</v>
      </c>
      <c r="O622" t="s">
        <v>2729</v>
      </c>
      <c r="P622">
        <v>75633</v>
      </c>
      <c r="Q622" t="s">
        <v>3458</v>
      </c>
      <c r="R622">
        <v>6</v>
      </c>
      <c r="S622">
        <v>36</v>
      </c>
      <c r="AF622" t="s">
        <v>5279</v>
      </c>
    </row>
    <row r="623" spans="1:32" x14ac:dyDescent="0.2">
      <c r="A623" t="s">
        <v>4866</v>
      </c>
      <c r="B623" s="24">
        <v>100428</v>
      </c>
      <c r="C623" s="37">
        <v>450475</v>
      </c>
      <c r="D623" t="s">
        <v>5312</v>
      </c>
      <c r="E623" t="s">
        <v>2951</v>
      </c>
      <c r="F623" t="s">
        <v>4867</v>
      </c>
      <c r="G623" t="s">
        <v>83</v>
      </c>
      <c r="H623" t="s">
        <v>2729</v>
      </c>
      <c r="I623">
        <v>75652</v>
      </c>
      <c r="J623" t="s">
        <v>998</v>
      </c>
      <c r="K623">
        <v>9036577541</v>
      </c>
      <c r="L623" t="s">
        <v>4865</v>
      </c>
      <c r="M623" t="s">
        <v>4867</v>
      </c>
      <c r="N623" t="s">
        <v>83</v>
      </c>
      <c r="O623" t="s">
        <v>2729</v>
      </c>
      <c r="P623">
        <v>75652</v>
      </c>
      <c r="Q623" t="s">
        <v>3674</v>
      </c>
      <c r="R623">
        <v>6</v>
      </c>
      <c r="S623">
        <v>63</v>
      </c>
      <c r="V623">
        <v>11</v>
      </c>
      <c r="X623">
        <v>3</v>
      </c>
      <c r="AB623">
        <v>13</v>
      </c>
      <c r="AF623" t="s">
        <v>5279</v>
      </c>
    </row>
    <row r="624" spans="1:32" x14ac:dyDescent="0.2">
      <c r="A624" t="s">
        <v>4868</v>
      </c>
      <c r="B624" s="24">
        <v>100429</v>
      </c>
      <c r="C624" s="37">
        <v>450194</v>
      </c>
      <c r="D624" t="s">
        <v>5312</v>
      </c>
      <c r="E624" t="s">
        <v>2951</v>
      </c>
      <c r="F624" t="s">
        <v>4869</v>
      </c>
      <c r="G624" t="s">
        <v>1079</v>
      </c>
      <c r="H624" t="s">
        <v>2729</v>
      </c>
      <c r="I624">
        <v>75766</v>
      </c>
      <c r="J624" t="s">
        <v>1080</v>
      </c>
      <c r="K624">
        <v>9035415100</v>
      </c>
      <c r="L624" t="s">
        <v>4870</v>
      </c>
      <c r="M624" t="s">
        <v>4869</v>
      </c>
      <c r="N624" t="s">
        <v>1079</v>
      </c>
      <c r="O624" t="s">
        <v>2729</v>
      </c>
      <c r="P624">
        <v>75766</v>
      </c>
      <c r="Q624" t="s">
        <v>3674</v>
      </c>
      <c r="R624">
        <v>6</v>
      </c>
      <c r="S624">
        <v>61</v>
      </c>
      <c r="X624">
        <v>5</v>
      </c>
      <c r="AF624" t="s">
        <v>5279</v>
      </c>
    </row>
    <row r="625" spans="1:32" x14ac:dyDescent="0.2">
      <c r="A625" t="s">
        <v>4871</v>
      </c>
      <c r="B625" s="24">
        <v>100430</v>
      </c>
      <c r="C625" s="37">
        <v>451367</v>
      </c>
      <c r="D625" t="s">
        <v>5312</v>
      </c>
      <c r="E625" t="s">
        <v>2951</v>
      </c>
      <c r="F625" t="s">
        <v>4872</v>
      </c>
      <c r="G625" t="s">
        <v>1642</v>
      </c>
      <c r="H625" t="s">
        <v>2729</v>
      </c>
      <c r="I625">
        <v>75686</v>
      </c>
      <c r="J625" t="s">
        <v>1643</v>
      </c>
      <c r="K625">
        <v>9039465500</v>
      </c>
      <c r="L625" t="s">
        <v>4873</v>
      </c>
      <c r="M625" t="s">
        <v>4872</v>
      </c>
      <c r="N625" t="s">
        <v>1642</v>
      </c>
      <c r="O625" t="s">
        <v>2729</v>
      </c>
      <c r="P625">
        <v>75686</v>
      </c>
      <c r="Q625" t="s">
        <v>5653</v>
      </c>
      <c r="S625">
        <v>21</v>
      </c>
      <c r="AC625">
        <v>4</v>
      </c>
      <c r="AF625" t="s">
        <v>5279</v>
      </c>
    </row>
    <row r="626" spans="1:32" x14ac:dyDescent="0.2">
      <c r="A626" t="s">
        <v>4874</v>
      </c>
      <c r="B626" s="24">
        <v>100431</v>
      </c>
      <c r="C626" s="37">
        <v>451380</v>
      </c>
      <c r="D626" t="s">
        <v>5312</v>
      </c>
      <c r="E626" t="s">
        <v>2951</v>
      </c>
      <c r="F626" t="s">
        <v>4875</v>
      </c>
      <c r="G626" t="s">
        <v>1736</v>
      </c>
      <c r="H626" t="s">
        <v>2729</v>
      </c>
      <c r="I626">
        <v>75783</v>
      </c>
      <c r="J626" t="s">
        <v>1461</v>
      </c>
      <c r="K626">
        <v>9037636300</v>
      </c>
      <c r="L626" t="s">
        <v>4876</v>
      </c>
      <c r="M626" t="s">
        <v>4875</v>
      </c>
      <c r="N626" t="s">
        <v>1736</v>
      </c>
      <c r="O626" t="s">
        <v>2729</v>
      </c>
      <c r="P626">
        <v>75783</v>
      </c>
      <c r="Q626" t="s">
        <v>5653</v>
      </c>
      <c r="S626">
        <v>25</v>
      </c>
      <c r="AF626" t="s">
        <v>5279</v>
      </c>
    </row>
    <row r="627" spans="1:32" x14ac:dyDescent="0.2">
      <c r="A627" t="s">
        <v>4877</v>
      </c>
      <c r="B627" s="24">
        <v>100436</v>
      </c>
      <c r="C627" s="37">
        <v>453072</v>
      </c>
      <c r="D627" t="s">
        <v>5312</v>
      </c>
      <c r="E627" t="s">
        <v>2951</v>
      </c>
      <c r="F627" t="s">
        <v>4878</v>
      </c>
      <c r="G627" t="s">
        <v>511</v>
      </c>
      <c r="H627" t="s">
        <v>2729</v>
      </c>
      <c r="I627">
        <v>75701</v>
      </c>
      <c r="J627" t="s">
        <v>512</v>
      </c>
      <c r="K627">
        <v>9035963258</v>
      </c>
      <c r="L627" t="s">
        <v>5654</v>
      </c>
      <c r="M627" t="s">
        <v>4878</v>
      </c>
      <c r="N627" t="s">
        <v>511</v>
      </c>
      <c r="O627" t="s">
        <v>2729</v>
      </c>
      <c r="P627">
        <v>75701</v>
      </c>
      <c r="Q627" t="s">
        <v>2918</v>
      </c>
      <c r="AA627">
        <v>49</v>
      </c>
      <c r="AF627" t="s">
        <v>5279</v>
      </c>
    </row>
    <row r="628" spans="1:32" x14ac:dyDescent="0.2">
      <c r="A628" t="s">
        <v>4879</v>
      </c>
      <c r="B628" s="24">
        <v>100433</v>
      </c>
      <c r="C628" s="37">
        <v>450083</v>
      </c>
      <c r="D628" t="s">
        <v>5312</v>
      </c>
      <c r="E628" t="s">
        <v>2951</v>
      </c>
      <c r="F628" t="s">
        <v>4880</v>
      </c>
      <c r="G628" t="s">
        <v>511</v>
      </c>
      <c r="H628" t="s">
        <v>2729</v>
      </c>
      <c r="I628">
        <v>75701</v>
      </c>
      <c r="J628" t="s">
        <v>512</v>
      </c>
      <c r="K628">
        <v>9035970351</v>
      </c>
      <c r="L628" t="s">
        <v>5655</v>
      </c>
      <c r="M628" t="s">
        <v>4880</v>
      </c>
      <c r="N628" t="s">
        <v>511</v>
      </c>
      <c r="O628" t="s">
        <v>2729</v>
      </c>
      <c r="P628">
        <v>75701</v>
      </c>
      <c r="Q628" t="s">
        <v>3122</v>
      </c>
      <c r="R628">
        <v>74</v>
      </c>
      <c r="S628">
        <v>319</v>
      </c>
      <c r="T628">
        <v>9</v>
      </c>
      <c r="U628">
        <v>3</v>
      </c>
      <c r="X628">
        <v>11</v>
      </c>
      <c r="AC628">
        <v>16</v>
      </c>
      <c r="AF628" t="s">
        <v>5279</v>
      </c>
    </row>
    <row r="629" spans="1:32" x14ac:dyDescent="0.2">
      <c r="A629" t="s">
        <v>4881</v>
      </c>
      <c r="B629" s="24">
        <v>63</v>
      </c>
      <c r="C629" s="37">
        <v>451387</v>
      </c>
      <c r="D629" t="s">
        <v>5309</v>
      </c>
      <c r="E629" t="s">
        <v>2748</v>
      </c>
      <c r="F629" t="s">
        <v>4882</v>
      </c>
      <c r="G629" t="s">
        <v>2248</v>
      </c>
      <c r="H629" t="s">
        <v>2729</v>
      </c>
      <c r="I629">
        <v>78801</v>
      </c>
      <c r="J629" t="s">
        <v>2248</v>
      </c>
      <c r="K629">
        <v>8302786251</v>
      </c>
      <c r="L629" t="s">
        <v>4883</v>
      </c>
      <c r="M629" t="s">
        <v>4882</v>
      </c>
      <c r="N629" t="s">
        <v>2248</v>
      </c>
      <c r="O629" t="s">
        <v>2729</v>
      </c>
      <c r="P629">
        <v>78801</v>
      </c>
      <c r="Q629" t="s">
        <v>5332</v>
      </c>
      <c r="R629">
        <v>6</v>
      </c>
      <c r="S629">
        <v>15</v>
      </c>
      <c r="U629">
        <v>4</v>
      </c>
      <c r="AF629" t="s">
        <v>5277</v>
      </c>
    </row>
    <row r="630" spans="1:32" x14ac:dyDescent="0.2">
      <c r="A630" t="s">
        <v>4884</v>
      </c>
      <c r="B630" s="24">
        <v>462</v>
      </c>
      <c r="C630" s="37">
        <v>450154</v>
      </c>
      <c r="D630" t="s">
        <v>2821</v>
      </c>
      <c r="E630" t="s">
        <v>4885</v>
      </c>
      <c r="F630" t="s">
        <v>4886</v>
      </c>
      <c r="G630" t="s">
        <v>2253</v>
      </c>
      <c r="H630" t="s">
        <v>2729</v>
      </c>
      <c r="I630">
        <v>78840</v>
      </c>
      <c r="J630" t="s">
        <v>2254</v>
      </c>
      <c r="K630">
        <v>8307758566</v>
      </c>
      <c r="L630" t="s">
        <v>4887</v>
      </c>
      <c r="M630" t="s">
        <v>4888</v>
      </c>
      <c r="N630" t="s">
        <v>2253</v>
      </c>
      <c r="O630" t="s">
        <v>2729</v>
      </c>
      <c r="P630">
        <v>78840</v>
      </c>
      <c r="Q630" t="s">
        <v>2773</v>
      </c>
      <c r="R630">
        <v>8</v>
      </c>
      <c r="S630">
        <v>85</v>
      </c>
      <c r="AF630" t="s">
        <v>5277</v>
      </c>
    </row>
    <row r="631" spans="1:32" x14ac:dyDescent="0.2">
      <c r="A631" t="s">
        <v>4889</v>
      </c>
      <c r="B631" s="24">
        <v>100104</v>
      </c>
      <c r="C631" s="37">
        <v>450033</v>
      </c>
      <c r="D631" t="s">
        <v>3007</v>
      </c>
      <c r="E631" t="s">
        <v>4890</v>
      </c>
      <c r="F631" t="s">
        <v>2266</v>
      </c>
      <c r="G631" t="s">
        <v>887</v>
      </c>
      <c r="H631" t="s">
        <v>2729</v>
      </c>
      <c r="I631">
        <v>78550</v>
      </c>
      <c r="J631" t="s">
        <v>485</v>
      </c>
      <c r="K631">
        <v>9563891674</v>
      </c>
      <c r="L631" t="s">
        <v>4891</v>
      </c>
      <c r="M631" t="s">
        <v>2266</v>
      </c>
      <c r="N631" t="s">
        <v>887</v>
      </c>
      <c r="O631" t="s">
        <v>2729</v>
      </c>
      <c r="P631">
        <v>78550</v>
      </c>
      <c r="Q631" t="s">
        <v>5656</v>
      </c>
      <c r="R631">
        <v>62</v>
      </c>
      <c r="S631">
        <v>386</v>
      </c>
      <c r="T631">
        <v>38</v>
      </c>
      <c r="W631">
        <v>48</v>
      </c>
      <c r="X631">
        <v>10</v>
      </c>
      <c r="Y631">
        <v>12</v>
      </c>
      <c r="AA631">
        <v>22</v>
      </c>
      <c r="AF631" t="s">
        <v>5279</v>
      </c>
    </row>
    <row r="632" spans="1:32" x14ac:dyDescent="0.2">
      <c r="A632" t="s">
        <v>4892</v>
      </c>
      <c r="B632" s="24">
        <v>100105</v>
      </c>
      <c r="C632" s="37">
        <v>450028</v>
      </c>
      <c r="D632" t="s">
        <v>3007</v>
      </c>
      <c r="E632" t="s">
        <v>4890</v>
      </c>
      <c r="F632" t="s">
        <v>2258</v>
      </c>
      <c r="G632" t="s">
        <v>484</v>
      </c>
      <c r="H632" t="s">
        <v>2729</v>
      </c>
      <c r="I632">
        <v>78520</v>
      </c>
      <c r="J632" t="s">
        <v>485</v>
      </c>
      <c r="K632">
        <v>9566985421</v>
      </c>
      <c r="L632" t="s">
        <v>4893</v>
      </c>
      <c r="M632" t="s">
        <v>2258</v>
      </c>
      <c r="N632" t="s">
        <v>484</v>
      </c>
      <c r="O632" t="s">
        <v>2729</v>
      </c>
      <c r="P632">
        <v>78520</v>
      </c>
      <c r="Q632" t="s">
        <v>4894</v>
      </c>
      <c r="R632">
        <v>24</v>
      </c>
      <c r="S632">
        <v>163</v>
      </c>
      <c r="T632">
        <v>36</v>
      </c>
      <c r="W632">
        <v>17</v>
      </c>
      <c r="AF632" t="s">
        <v>5279</v>
      </c>
    </row>
    <row r="633" spans="1:32" x14ac:dyDescent="0.2">
      <c r="A633" t="s">
        <v>4895</v>
      </c>
      <c r="B633" s="24">
        <v>100104</v>
      </c>
      <c r="C633" s="37">
        <v>450033</v>
      </c>
      <c r="D633" t="s">
        <v>3007</v>
      </c>
      <c r="E633" t="s">
        <v>4472</v>
      </c>
      <c r="F633" t="s">
        <v>2262</v>
      </c>
      <c r="G633" t="s">
        <v>1112</v>
      </c>
      <c r="H633" t="s">
        <v>2729</v>
      </c>
      <c r="I633">
        <v>78596</v>
      </c>
      <c r="J633" t="s">
        <v>325</v>
      </c>
      <c r="K633">
        <v>9563891736</v>
      </c>
      <c r="L633" t="s">
        <v>4891</v>
      </c>
      <c r="M633" t="s">
        <v>2262</v>
      </c>
      <c r="N633" t="s">
        <v>1112</v>
      </c>
      <c r="O633" t="s">
        <v>2729</v>
      </c>
      <c r="P633">
        <v>78596</v>
      </c>
      <c r="Q633" t="s">
        <v>2864</v>
      </c>
      <c r="S633">
        <v>8</v>
      </c>
      <c r="AF633" t="s">
        <v>5279</v>
      </c>
    </row>
    <row r="634" spans="1:32" x14ac:dyDescent="0.2">
      <c r="A634" t="s">
        <v>4896</v>
      </c>
      <c r="B634" s="24">
        <v>19</v>
      </c>
      <c r="C634" s="37">
        <v>450662</v>
      </c>
      <c r="D634" t="s">
        <v>5296</v>
      </c>
      <c r="E634" t="s">
        <v>4897</v>
      </c>
      <c r="F634" t="s">
        <v>483</v>
      </c>
      <c r="G634" t="s">
        <v>484</v>
      </c>
      <c r="H634" t="s">
        <v>2729</v>
      </c>
      <c r="I634">
        <v>78526</v>
      </c>
      <c r="J634" t="s">
        <v>485</v>
      </c>
      <c r="K634">
        <v>9563507000</v>
      </c>
      <c r="L634" t="s">
        <v>4898</v>
      </c>
      <c r="M634" t="s">
        <v>483</v>
      </c>
      <c r="N634" t="s">
        <v>484</v>
      </c>
      <c r="O634" t="s">
        <v>2729</v>
      </c>
      <c r="P634">
        <v>78526</v>
      </c>
      <c r="Q634" t="s">
        <v>5657</v>
      </c>
      <c r="R634">
        <v>18</v>
      </c>
      <c r="S634">
        <v>128</v>
      </c>
      <c r="T634">
        <v>10</v>
      </c>
      <c r="U634">
        <v>33</v>
      </c>
      <c r="W634">
        <v>17</v>
      </c>
      <c r="AC634">
        <v>8</v>
      </c>
      <c r="AF634" t="s">
        <v>5279</v>
      </c>
    </row>
    <row r="635" spans="1:32" x14ac:dyDescent="0.2">
      <c r="A635" t="s">
        <v>4899</v>
      </c>
      <c r="B635" s="24">
        <v>100314</v>
      </c>
      <c r="C635" s="37">
        <v>452032</v>
      </c>
      <c r="D635" t="s">
        <v>3044</v>
      </c>
      <c r="E635" t="s">
        <v>3045</v>
      </c>
      <c r="F635" t="s">
        <v>4900</v>
      </c>
      <c r="G635" t="s">
        <v>289</v>
      </c>
      <c r="H635" t="s">
        <v>2729</v>
      </c>
      <c r="I635">
        <v>77598</v>
      </c>
      <c r="J635" t="s">
        <v>20</v>
      </c>
      <c r="K635">
        <v>2813323322</v>
      </c>
      <c r="L635" t="s">
        <v>4901</v>
      </c>
      <c r="M635" t="s">
        <v>4900</v>
      </c>
      <c r="N635" t="s">
        <v>289</v>
      </c>
      <c r="O635" t="s">
        <v>2729</v>
      </c>
      <c r="P635">
        <v>77598</v>
      </c>
      <c r="Q635" t="s">
        <v>5622</v>
      </c>
      <c r="R635">
        <v>12</v>
      </c>
      <c r="S635">
        <v>62</v>
      </c>
      <c r="AF635" t="s">
        <v>5279</v>
      </c>
    </row>
    <row r="636" spans="1:32" x14ac:dyDescent="0.2">
      <c r="A636" t="s">
        <v>4902</v>
      </c>
      <c r="B636" s="24">
        <v>100412</v>
      </c>
      <c r="C636" s="37">
        <v>452046</v>
      </c>
      <c r="D636" t="s">
        <v>2897</v>
      </c>
      <c r="E636" t="s">
        <v>3705</v>
      </c>
      <c r="F636" t="s">
        <v>4903</v>
      </c>
      <c r="G636" t="s">
        <v>19</v>
      </c>
      <c r="H636" t="s">
        <v>2729</v>
      </c>
      <c r="I636">
        <v>77004</v>
      </c>
      <c r="J636" t="s">
        <v>20</v>
      </c>
      <c r="K636">
        <v>7132851000</v>
      </c>
      <c r="L636" t="s">
        <v>4901</v>
      </c>
      <c r="M636" t="s">
        <v>4903</v>
      </c>
      <c r="N636" t="s">
        <v>19</v>
      </c>
      <c r="O636" t="s">
        <v>2729</v>
      </c>
      <c r="P636">
        <v>77004</v>
      </c>
      <c r="Q636" t="s">
        <v>4552</v>
      </c>
      <c r="R636">
        <v>12</v>
      </c>
      <c r="S636">
        <v>53</v>
      </c>
      <c r="AF636" t="s">
        <v>5279</v>
      </c>
    </row>
    <row r="637" spans="1:32" x14ac:dyDescent="0.2">
      <c r="A637" t="s">
        <v>4904</v>
      </c>
      <c r="B637" s="24">
        <v>100118</v>
      </c>
      <c r="C637" s="37">
        <v>452097</v>
      </c>
      <c r="D637" t="s">
        <v>5284</v>
      </c>
      <c r="E637" t="s">
        <v>4905</v>
      </c>
      <c r="F637" t="s">
        <v>4906</v>
      </c>
      <c r="G637" t="s">
        <v>960</v>
      </c>
      <c r="H637" t="s">
        <v>2729</v>
      </c>
      <c r="I637">
        <v>75080</v>
      </c>
      <c r="J637" t="s">
        <v>126</v>
      </c>
      <c r="K637">
        <v>4693297300</v>
      </c>
      <c r="L637" t="s">
        <v>5658</v>
      </c>
      <c r="M637" t="s">
        <v>4907</v>
      </c>
      <c r="N637" t="s">
        <v>2916</v>
      </c>
      <c r="O637" t="s">
        <v>2917</v>
      </c>
      <c r="P637">
        <v>17055</v>
      </c>
      <c r="Q637" t="s">
        <v>4346</v>
      </c>
      <c r="R637">
        <v>6</v>
      </c>
      <c r="S637">
        <v>14</v>
      </c>
      <c r="AF637" t="s">
        <v>5279</v>
      </c>
    </row>
    <row r="638" spans="1:32" x14ac:dyDescent="0.2">
      <c r="A638" t="s">
        <v>4909</v>
      </c>
      <c r="B638" s="24">
        <v>10</v>
      </c>
      <c r="C638" s="37">
        <v>451337</v>
      </c>
      <c r="D638" t="s">
        <v>2785</v>
      </c>
      <c r="E638" t="s">
        <v>2748</v>
      </c>
      <c r="F638" t="s">
        <v>4910</v>
      </c>
      <c r="G638" t="s">
        <v>1193</v>
      </c>
      <c r="H638" t="s">
        <v>2729</v>
      </c>
      <c r="I638">
        <v>79241</v>
      </c>
      <c r="J638" t="s">
        <v>1194</v>
      </c>
      <c r="K638">
        <v>8066523373</v>
      </c>
      <c r="L638" t="s">
        <v>4911</v>
      </c>
      <c r="M638" t="s">
        <v>4912</v>
      </c>
      <c r="N638" t="s">
        <v>1193</v>
      </c>
      <c r="O638" t="s">
        <v>2729</v>
      </c>
      <c r="P638">
        <v>79241</v>
      </c>
      <c r="Q638" t="s">
        <v>4913</v>
      </c>
      <c r="S638">
        <v>25</v>
      </c>
      <c r="AF638" t="s">
        <v>5277</v>
      </c>
    </row>
    <row r="639" spans="1:32" x14ac:dyDescent="0.2">
      <c r="A639" t="s">
        <v>4914</v>
      </c>
      <c r="B639" s="24">
        <v>100002</v>
      </c>
      <c r="C639" s="37">
        <v>450200</v>
      </c>
      <c r="D639" t="s">
        <v>2967</v>
      </c>
      <c r="E639" t="s">
        <v>4915</v>
      </c>
      <c r="F639" t="s">
        <v>4916</v>
      </c>
      <c r="G639" t="s">
        <v>228</v>
      </c>
      <c r="H639" t="s">
        <v>2729</v>
      </c>
      <c r="I639">
        <v>75501</v>
      </c>
      <c r="J639" t="s">
        <v>229</v>
      </c>
      <c r="K639">
        <v>9037988000</v>
      </c>
      <c r="L639" t="s">
        <v>4917</v>
      </c>
      <c r="M639" t="s">
        <v>4916</v>
      </c>
      <c r="N639" t="s">
        <v>228</v>
      </c>
      <c r="O639" t="s">
        <v>2729</v>
      </c>
      <c r="P639">
        <v>75501</v>
      </c>
      <c r="Q639" t="s">
        <v>5659</v>
      </c>
      <c r="R639">
        <v>32</v>
      </c>
      <c r="S639">
        <v>241</v>
      </c>
      <c r="U639">
        <v>19</v>
      </c>
      <c r="W639">
        <v>49</v>
      </c>
      <c r="Y639">
        <v>15</v>
      </c>
      <c r="Z639">
        <v>14</v>
      </c>
      <c r="AF639" t="s">
        <v>5279</v>
      </c>
    </row>
    <row r="640" spans="1:32" x14ac:dyDescent="0.2">
      <c r="A640" t="s">
        <v>4918</v>
      </c>
      <c r="B640" s="24">
        <v>468</v>
      </c>
      <c r="C640" s="37">
        <v>451373</v>
      </c>
      <c r="D640" t="s">
        <v>2869</v>
      </c>
      <c r="E640" t="s">
        <v>2748</v>
      </c>
      <c r="F640" t="s">
        <v>4919</v>
      </c>
      <c r="G640" t="s">
        <v>562</v>
      </c>
      <c r="H640" t="s">
        <v>2729</v>
      </c>
      <c r="I640">
        <v>79756</v>
      </c>
      <c r="J640" t="s">
        <v>563</v>
      </c>
      <c r="K640">
        <v>4329432511</v>
      </c>
      <c r="L640" t="s">
        <v>4920</v>
      </c>
      <c r="M640" t="s">
        <v>4921</v>
      </c>
      <c r="N640" t="s">
        <v>562</v>
      </c>
      <c r="O640" t="s">
        <v>2729</v>
      </c>
      <c r="P640">
        <v>79756</v>
      </c>
      <c r="Q640" t="s">
        <v>3013</v>
      </c>
      <c r="S640">
        <v>25</v>
      </c>
      <c r="AF640" t="s">
        <v>5277</v>
      </c>
    </row>
    <row r="641" spans="1:32" x14ac:dyDescent="0.2">
      <c r="A641" t="s">
        <v>4922</v>
      </c>
      <c r="B641" s="24">
        <v>100261</v>
      </c>
      <c r="C641" s="37">
        <v>673057</v>
      </c>
      <c r="D641" t="s">
        <v>5309</v>
      </c>
      <c r="E641" t="s">
        <v>4923</v>
      </c>
      <c r="F641" t="s">
        <v>4924</v>
      </c>
      <c r="G641" t="s">
        <v>59</v>
      </c>
      <c r="H641" t="s">
        <v>2729</v>
      </c>
      <c r="I641">
        <v>78640</v>
      </c>
      <c r="J641" t="s">
        <v>60</v>
      </c>
      <c r="K641">
        <v>5122620821</v>
      </c>
      <c r="L641" t="s">
        <v>4925</v>
      </c>
      <c r="M641" t="s">
        <v>4317</v>
      </c>
      <c r="N641" t="s">
        <v>4303</v>
      </c>
      <c r="O641" t="s">
        <v>2917</v>
      </c>
      <c r="P641">
        <v>17025</v>
      </c>
      <c r="Q641" t="s">
        <v>2918</v>
      </c>
      <c r="AA641">
        <v>40</v>
      </c>
      <c r="AF641" t="s">
        <v>5279</v>
      </c>
    </row>
    <row r="642" spans="1:32" x14ac:dyDescent="0.2">
      <c r="A642" t="s">
        <v>4926</v>
      </c>
      <c r="B642" s="24">
        <v>8446</v>
      </c>
      <c r="C642" s="37">
        <v>453035</v>
      </c>
      <c r="D642" t="s">
        <v>2726</v>
      </c>
      <c r="E642" t="s">
        <v>4927</v>
      </c>
      <c r="F642" t="s">
        <v>4928</v>
      </c>
      <c r="G642" t="s">
        <v>195</v>
      </c>
      <c r="H642" t="s">
        <v>2729</v>
      </c>
      <c r="I642">
        <v>78229</v>
      </c>
      <c r="J642" t="s">
        <v>196</v>
      </c>
      <c r="K642">
        <v>2106160100</v>
      </c>
      <c r="L642" t="s">
        <v>5561</v>
      </c>
      <c r="M642" t="s">
        <v>4372</v>
      </c>
      <c r="N642" t="s">
        <v>4303</v>
      </c>
      <c r="O642" t="s">
        <v>2917</v>
      </c>
      <c r="P642">
        <v>17025</v>
      </c>
      <c r="Q642" t="s">
        <v>2918</v>
      </c>
      <c r="AA642">
        <v>65</v>
      </c>
      <c r="AF642" t="s">
        <v>5279</v>
      </c>
    </row>
    <row r="643" spans="1:32" x14ac:dyDescent="0.2">
      <c r="A643" t="s">
        <v>4929</v>
      </c>
      <c r="B643" s="24">
        <v>8446</v>
      </c>
      <c r="C643" s="37">
        <v>453035</v>
      </c>
      <c r="D643" t="s">
        <v>2726</v>
      </c>
      <c r="E643" t="s">
        <v>4930</v>
      </c>
      <c r="F643" t="s">
        <v>4931</v>
      </c>
      <c r="G643" t="s">
        <v>195</v>
      </c>
      <c r="H643" t="s">
        <v>2729</v>
      </c>
      <c r="I643">
        <v>78251</v>
      </c>
      <c r="J643" t="s">
        <v>196</v>
      </c>
      <c r="K643">
        <v>2104228791</v>
      </c>
      <c r="L643" t="s">
        <v>5561</v>
      </c>
      <c r="M643" t="s">
        <v>4372</v>
      </c>
      <c r="N643" t="s">
        <v>4303</v>
      </c>
      <c r="O643" t="s">
        <v>2917</v>
      </c>
      <c r="P643">
        <v>17025</v>
      </c>
      <c r="Q643" t="s">
        <v>3133</v>
      </c>
      <c r="AA643">
        <v>40</v>
      </c>
      <c r="AF643" t="s">
        <v>5279</v>
      </c>
    </row>
    <row r="644" spans="1:32" x14ac:dyDescent="0.2">
      <c r="A644" t="s">
        <v>4932</v>
      </c>
      <c r="B644" s="24">
        <v>100328</v>
      </c>
      <c r="C644" s="37">
        <v>673062</v>
      </c>
      <c r="D644" t="s">
        <v>3102</v>
      </c>
      <c r="E644" t="s">
        <v>4933</v>
      </c>
      <c r="F644" t="s">
        <v>2320</v>
      </c>
      <c r="G644" t="s">
        <v>2315</v>
      </c>
      <c r="H644" t="s">
        <v>2729</v>
      </c>
      <c r="I644">
        <v>76086</v>
      </c>
      <c r="J644" t="s">
        <v>2316</v>
      </c>
      <c r="K644">
        <v>6828030100</v>
      </c>
      <c r="L644" t="s">
        <v>4934</v>
      </c>
      <c r="M644" t="s">
        <v>4935</v>
      </c>
      <c r="N644" t="s">
        <v>2315</v>
      </c>
      <c r="O644" t="s">
        <v>2729</v>
      </c>
      <c r="P644">
        <v>76086</v>
      </c>
      <c r="Q644" t="s">
        <v>2918</v>
      </c>
      <c r="AA644">
        <v>26</v>
      </c>
      <c r="AF644" t="s">
        <v>5279</v>
      </c>
    </row>
    <row r="645" spans="1:32" x14ac:dyDescent="0.2">
      <c r="A645" t="s">
        <v>4936</v>
      </c>
      <c r="B645" s="24">
        <v>100297</v>
      </c>
      <c r="C645" s="37">
        <v>453091</v>
      </c>
      <c r="D645" t="s">
        <v>2967</v>
      </c>
      <c r="E645" t="s">
        <v>4937</v>
      </c>
      <c r="F645" t="s">
        <v>4938</v>
      </c>
      <c r="G645" t="s">
        <v>1112</v>
      </c>
      <c r="H645" t="s">
        <v>2729</v>
      </c>
      <c r="I645">
        <v>78596</v>
      </c>
      <c r="J645" t="s">
        <v>325</v>
      </c>
      <c r="K645">
        <v>9569692222</v>
      </c>
      <c r="L645" t="s">
        <v>4939</v>
      </c>
      <c r="M645" t="s">
        <v>4938</v>
      </c>
      <c r="N645" t="s">
        <v>1112</v>
      </c>
      <c r="O645" t="s">
        <v>2729</v>
      </c>
      <c r="P645">
        <v>78596</v>
      </c>
      <c r="Q645" t="s">
        <v>2928</v>
      </c>
      <c r="AA645">
        <v>32</v>
      </c>
      <c r="AF645" t="s">
        <v>5279</v>
      </c>
    </row>
    <row r="646" spans="1:32" x14ac:dyDescent="0.2">
      <c r="A646" t="s">
        <v>5660</v>
      </c>
      <c r="B646" s="24">
        <v>100407</v>
      </c>
      <c r="C646" s="37">
        <v>670135</v>
      </c>
      <c r="D646" t="s">
        <v>5284</v>
      </c>
      <c r="E646" t="s">
        <v>2759</v>
      </c>
      <c r="F646" t="s">
        <v>2760</v>
      </c>
      <c r="G646" t="s">
        <v>19</v>
      </c>
      <c r="H646" t="s">
        <v>2729</v>
      </c>
      <c r="I646">
        <v>77072</v>
      </c>
      <c r="J646" t="s">
        <v>20</v>
      </c>
      <c r="K646">
        <v>7137730556</v>
      </c>
      <c r="L646" t="s">
        <v>2761</v>
      </c>
      <c r="M646" t="s">
        <v>2760</v>
      </c>
      <c r="N646" t="s">
        <v>19</v>
      </c>
      <c r="O646" t="s">
        <v>2729</v>
      </c>
      <c r="P646">
        <v>77072</v>
      </c>
      <c r="Q646" t="s">
        <v>5661</v>
      </c>
      <c r="S646">
        <v>10</v>
      </c>
      <c r="AF646" t="s">
        <v>5279</v>
      </c>
    </row>
    <row r="647" spans="1:32" x14ac:dyDescent="0.2">
      <c r="A647" t="s">
        <v>5662</v>
      </c>
      <c r="B647" s="24">
        <v>100633</v>
      </c>
      <c r="D647" t="s">
        <v>5352</v>
      </c>
      <c r="E647" t="s">
        <v>5598</v>
      </c>
      <c r="F647" t="s">
        <v>5663</v>
      </c>
      <c r="G647" t="s">
        <v>195</v>
      </c>
      <c r="H647" t="s">
        <v>2729</v>
      </c>
      <c r="I647">
        <v>78251</v>
      </c>
      <c r="J647" t="s">
        <v>196</v>
      </c>
      <c r="K647">
        <v>7262668100</v>
      </c>
      <c r="L647" t="s">
        <v>5664</v>
      </c>
      <c r="M647" t="s">
        <v>5663</v>
      </c>
      <c r="N647" t="s">
        <v>195</v>
      </c>
      <c r="O647" t="s">
        <v>2729</v>
      </c>
      <c r="P647">
        <v>78251</v>
      </c>
      <c r="Q647" t="s">
        <v>5665</v>
      </c>
      <c r="R647">
        <v>18</v>
      </c>
      <c r="S647">
        <v>54</v>
      </c>
      <c r="T647">
        <v>8</v>
      </c>
      <c r="X647">
        <v>12</v>
      </c>
      <c r="AF647" t="s">
        <v>5279</v>
      </c>
    </row>
    <row r="648" spans="1:32" x14ac:dyDescent="0.2">
      <c r="A648" t="s">
        <v>4940</v>
      </c>
      <c r="B648" s="24">
        <v>100422</v>
      </c>
      <c r="C648" s="37">
        <v>450678</v>
      </c>
      <c r="D648" t="s">
        <v>5312</v>
      </c>
      <c r="E648" t="s">
        <v>2951</v>
      </c>
      <c r="F648" t="s">
        <v>4941</v>
      </c>
      <c r="G648" t="s">
        <v>126</v>
      </c>
      <c r="H648" t="s">
        <v>2729</v>
      </c>
      <c r="I648">
        <v>75218</v>
      </c>
      <c r="J648" t="s">
        <v>126</v>
      </c>
      <c r="K648">
        <v>2143246100</v>
      </c>
      <c r="L648" t="s">
        <v>5630</v>
      </c>
      <c r="M648" t="s">
        <v>4941</v>
      </c>
      <c r="N648" t="s">
        <v>126</v>
      </c>
      <c r="O648" t="s">
        <v>2729</v>
      </c>
      <c r="P648">
        <v>75218</v>
      </c>
      <c r="Q648" t="s">
        <v>3723</v>
      </c>
      <c r="R648">
        <v>20</v>
      </c>
      <c r="S648">
        <v>179</v>
      </c>
      <c r="U648">
        <v>15</v>
      </c>
      <c r="AB648">
        <v>4</v>
      </c>
      <c r="AF648" t="s">
        <v>5279</v>
      </c>
    </row>
    <row r="649" spans="1:32" x14ac:dyDescent="0.2">
      <c r="A649" t="s">
        <v>4942</v>
      </c>
      <c r="B649" s="24">
        <v>84</v>
      </c>
      <c r="C649" s="37">
        <v>450584</v>
      </c>
      <c r="D649" t="s">
        <v>2766</v>
      </c>
      <c r="E649" t="s">
        <v>4943</v>
      </c>
      <c r="F649" t="s">
        <v>2332</v>
      </c>
      <c r="G649" t="s">
        <v>2333</v>
      </c>
      <c r="H649" t="s">
        <v>2729</v>
      </c>
      <c r="I649">
        <v>76384</v>
      </c>
      <c r="J649" t="s">
        <v>2334</v>
      </c>
      <c r="K649">
        <v>9405529351</v>
      </c>
      <c r="L649" t="s">
        <v>4944</v>
      </c>
      <c r="M649" t="s">
        <v>4945</v>
      </c>
      <c r="N649" t="s">
        <v>2333</v>
      </c>
      <c r="O649" t="s">
        <v>2729</v>
      </c>
      <c r="P649">
        <v>76384</v>
      </c>
      <c r="Q649" t="s">
        <v>2939</v>
      </c>
      <c r="S649">
        <v>28</v>
      </c>
      <c r="AF649" t="s">
        <v>5277</v>
      </c>
    </row>
    <row r="650" spans="1:32" x14ac:dyDescent="0.2">
      <c r="A650" t="s">
        <v>4946</v>
      </c>
      <c r="B650" s="24">
        <v>100399</v>
      </c>
      <c r="C650" s="37">
        <v>451314</v>
      </c>
      <c r="D650" t="s">
        <v>3007</v>
      </c>
      <c r="E650" t="s">
        <v>4041</v>
      </c>
      <c r="F650" t="s">
        <v>4947</v>
      </c>
      <c r="G650" t="s">
        <v>2345</v>
      </c>
      <c r="H650" t="s">
        <v>2729</v>
      </c>
      <c r="I650">
        <v>79745</v>
      </c>
      <c r="J650" t="s">
        <v>2346</v>
      </c>
      <c r="K650">
        <v>4325868299</v>
      </c>
      <c r="L650" t="s">
        <v>4948</v>
      </c>
      <c r="M650" t="s">
        <v>4949</v>
      </c>
      <c r="N650" t="s">
        <v>2345</v>
      </c>
      <c r="O650" t="s">
        <v>2729</v>
      </c>
      <c r="P650">
        <v>79745</v>
      </c>
      <c r="Q650" t="s">
        <v>2825</v>
      </c>
      <c r="S650">
        <v>19</v>
      </c>
      <c r="AF650" t="s">
        <v>5277</v>
      </c>
    </row>
    <row r="651" spans="1:32" x14ac:dyDescent="0.2">
      <c r="A651" t="s">
        <v>2349</v>
      </c>
      <c r="B651" s="24">
        <v>7814</v>
      </c>
      <c r="C651" s="37">
        <v>451328</v>
      </c>
      <c r="D651" t="s">
        <v>5289</v>
      </c>
      <c r="E651" t="s">
        <v>4950</v>
      </c>
      <c r="F651" t="s">
        <v>2350</v>
      </c>
      <c r="G651" t="s">
        <v>2351</v>
      </c>
      <c r="H651" t="s">
        <v>2729</v>
      </c>
      <c r="I651">
        <v>77665</v>
      </c>
      <c r="J651" t="s">
        <v>279</v>
      </c>
      <c r="K651">
        <v>4092966375</v>
      </c>
      <c r="L651" t="s">
        <v>5666</v>
      </c>
      <c r="M651" t="s">
        <v>2350</v>
      </c>
      <c r="N651" t="s">
        <v>2351</v>
      </c>
      <c r="O651" t="s">
        <v>2729</v>
      </c>
      <c r="P651">
        <v>77665</v>
      </c>
      <c r="Q651" t="s">
        <v>3317</v>
      </c>
      <c r="S651">
        <v>25</v>
      </c>
      <c r="AF651" t="s">
        <v>5279</v>
      </c>
    </row>
    <row r="652" spans="1:32" x14ac:dyDescent="0.2">
      <c r="A652" t="s">
        <v>5667</v>
      </c>
      <c r="B652" s="24">
        <v>7</v>
      </c>
      <c r="C652" s="37">
        <v>450674</v>
      </c>
      <c r="D652" t="s">
        <v>5312</v>
      </c>
      <c r="E652" t="s">
        <v>4474</v>
      </c>
      <c r="F652" t="s">
        <v>4808</v>
      </c>
      <c r="G652" t="s">
        <v>19</v>
      </c>
      <c r="H652" t="s">
        <v>2729</v>
      </c>
      <c r="I652">
        <v>77054</v>
      </c>
      <c r="J652" t="s">
        <v>20</v>
      </c>
      <c r="K652">
        <v>7137901234</v>
      </c>
      <c r="L652" t="s">
        <v>4809</v>
      </c>
      <c r="M652" t="s">
        <v>5668</v>
      </c>
      <c r="N652" t="s">
        <v>19</v>
      </c>
      <c r="O652" t="s">
        <v>2729</v>
      </c>
      <c r="P652">
        <v>77054</v>
      </c>
      <c r="Q652" t="s">
        <v>4894</v>
      </c>
      <c r="R652">
        <v>22</v>
      </c>
      <c r="S652">
        <v>45</v>
      </c>
      <c r="T652">
        <v>146</v>
      </c>
      <c r="U652">
        <v>102</v>
      </c>
      <c r="V652">
        <v>38</v>
      </c>
      <c r="W652">
        <v>28</v>
      </c>
      <c r="AF652" t="s">
        <v>5279</v>
      </c>
    </row>
    <row r="653" spans="1:32" x14ac:dyDescent="0.2">
      <c r="A653" t="s">
        <v>4953</v>
      </c>
      <c r="B653" s="24">
        <v>7971</v>
      </c>
      <c r="C653" s="37">
        <v>450869</v>
      </c>
      <c r="D653" t="s">
        <v>5352</v>
      </c>
      <c r="E653" t="s">
        <v>4954</v>
      </c>
      <c r="F653" t="s">
        <v>5669</v>
      </c>
      <c r="G653" t="s">
        <v>541</v>
      </c>
      <c r="H653" t="s">
        <v>2729</v>
      </c>
      <c r="I653">
        <v>78539</v>
      </c>
      <c r="J653" t="s">
        <v>325</v>
      </c>
      <c r="K653">
        <v>9563625601</v>
      </c>
      <c r="L653" t="s">
        <v>3088</v>
      </c>
      <c r="M653" t="s">
        <v>3089</v>
      </c>
      <c r="N653" t="s">
        <v>541</v>
      </c>
      <c r="O653" t="s">
        <v>2729</v>
      </c>
      <c r="P653">
        <v>78539</v>
      </c>
      <c r="Q653" t="s">
        <v>4955</v>
      </c>
      <c r="R653">
        <v>5</v>
      </c>
      <c r="S653">
        <v>24</v>
      </c>
      <c r="U653">
        <v>48</v>
      </c>
      <c r="V653">
        <v>16</v>
      </c>
      <c r="AF653" t="s">
        <v>5279</v>
      </c>
    </row>
    <row r="654" spans="1:32" x14ac:dyDescent="0.2">
      <c r="A654" t="s">
        <v>4956</v>
      </c>
      <c r="B654" s="24">
        <v>481</v>
      </c>
      <c r="C654" s="37">
        <v>450484</v>
      </c>
      <c r="D654" t="s">
        <v>5289</v>
      </c>
      <c r="E654" t="s">
        <v>3754</v>
      </c>
      <c r="F654" t="s">
        <v>4957</v>
      </c>
      <c r="G654" t="s">
        <v>1308</v>
      </c>
      <c r="H654" t="s">
        <v>2729</v>
      </c>
      <c r="I654">
        <v>75904</v>
      </c>
      <c r="J654" t="s">
        <v>1309</v>
      </c>
      <c r="K654">
        <v>9366378501</v>
      </c>
      <c r="L654" t="s">
        <v>5670</v>
      </c>
      <c r="M654" t="s">
        <v>4958</v>
      </c>
      <c r="N654" t="s">
        <v>1308</v>
      </c>
      <c r="O654" t="s">
        <v>2729</v>
      </c>
      <c r="P654">
        <v>75904</v>
      </c>
      <c r="Q654" t="s">
        <v>4699</v>
      </c>
      <c r="R654">
        <v>31</v>
      </c>
      <c r="S654">
        <v>95</v>
      </c>
      <c r="T654">
        <v>15</v>
      </c>
      <c r="U654">
        <v>8</v>
      </c>
      <c r="AF654" t="s">
        <v>5279</v>
      </c>
    </row>
    <row r="655" spans="1:32" x14ac:dyDescent="0.2">
      <c r="A655" t="s">
        <v>4959</v>
      </c>
      <c r="B655" s="24">
        <v>100265</v>
      </c>
      <c r="C655" s="37">
        <v>607267</v>
      </c>
      <c r="D655" t="s">
        <v>5287</v>
      </c>
      <c r="E655" t="s">
        <v>4960</v>
      </c>
      <c r="F655" t="s">
        <v>4961</v>
      </c>
      <c r="G655" t="s">
        <v>1328</v>
      </c>
      <c r="H655" t="s">
        <v>2729</v>
      </c>
      <c r="I655">
        <v>77386</v>
      </c>
      <c r="J655" t="s">
        <v>77</v>
      </c>
      <c r="K655">
        <v>2816028160</v>
      </c>
      <c r="L655" t="s">
        <v>3433</v>
      </c>
      <c r="M655" t="s">
        <v>4962</v>
      </c>
      <c r="N655" t="s">
        <v>1515</v>
      </c>
      <c r="O655" t="s">
        <v>2729</v>
      </c>
      <c r="P655">
        <v>77386</v>
      </c>
      <c r="Q655" t="s">
        <v>3434</v>
      </c>
      <c r="S655">
        <v>6</v>
      </c>
      <c r="AF655" t="s">
        <v>5279</v>
      </c>
    </row>
    <row r="656" spans="1:32" x14ac:dyDescent="0.2">
      <c r="A656" t="s">
        <v>2359</v>
      </c>
      <c r="B656" s="24">
        <v>23</v>
      </c>
      <c r="C656" s="37">
        <v>451346</v>
      </c>
      <c r="D656" t="s">
        <v>5287</v>
      </c>
      <c r="E656" t="s">
        <v>2748</v>
      </c>
      <c r="F656" t="s">
        <v>4963</v>
      </c>
      <c r="G656" t="s">
        <v>569</v>
      </c>
      <c r="H656" t="s">
        <v>2729</v>
      </c>
      <c r="I656">
        <v>77995</v>
      </c>
      <c r="J656" t="s">
        <v>1170</v>
      </c>
      <c r="K656">
        <v>3612932321</v>
      </c>
      <c r="L656" t="s">
        <v>5671</v>
      </c>
      <c r="M656" t="s">
        <v>4963</v>
      </c>
      <c r="N656" t="s">
        <v>569</v>
      </c>
      <c r="O656" t="s">
        <v>2729</v>
      </c>
      <c r="P656">
        <v>77995</v>
      </c>
      <c r="Q656" t="s">
        <v>3013</v>
      </c>
      <c r="R656">
        <v>3</v>
      </c>
      <c r="S656">
        <v>20</v>
      </c>
      <c r="AF656" t="s">
        <v>5277</v>
      </c>
    </row>
    <row r="657" spans="1:32" x14ac:dyDescent="0.2">
      <c r="A657" t="s">
        <v>4966</v>
      </c>
      <c r="B657" s="24">
        <v>485</v>
      </c>
      <c r="C657" s="37">
        <v>451308</v>
      </c>
      <c r="D657" t="s">
        <v>5342</v>
      </c>
      <c r="E657" t="s">
        <v>4967</v>
      </c>
      <c r="F657" t="s">
        <v>4968</v>
      </c>
      <c r="G657" t="s">
        <v>568</v>
      </c>
      <c r="H657" t="s">
        <v>2729</v>
      </c>
      <c r="I657">
        <v>79323</v>
      </c>
      <c r="J657" t="s">
        <v>569</v>
      </c>
      <c r="K657">
        <v>8065922121</v>
      </c>
      <c r="L657" t="s">
        <v>4969</v>
      </c>
      <c r="M657" t="s">
        <v>4970</v>
      </c>
      <c r="N657" t="s">
        <v>568</v>
      </c>
      <c r="O657" t="s">
        <v>2729</v>
      </c>
      <c r="P657">
        <v>79323</v>
      </c>
      <c r="Q657" t="s">
        <v>3354</v>
      </c>
      <c r="S657">
        <v>22</v>
      </c>
      <c r="U657">
        <v>2</v>
      </c>
      <c r="AF657" t="s">
        <v>5277</v>
      </c>
    </row>
    <row r="658" spans="1:32" x14ac:dyDescent="0.2">
      <c r="A658" t="s">
        <v>2359</v>
      </c>
      <c r="B658" s="24">
        <v>23</v>
      </c>
      <c r="C658" s="37">
        <v>451346</v>
      </c>
      <c r="D658" t="s">
        <v>2751</v>
      </c>
      <c r="E658" t="s">
        <v>2748</v>
      </c>
      <c r="F658" t="s">
        <v>4963</v>
      </c>
      <c r="G658" t="s">
        <v>569</v>
      </c>
      <c r="H658" t="s">
        <v>2729</v>
      </c>
      <c r="I658">
        <v>77995</v>
      </c>
      <c r="J658" t="s">
        <v>1170</v>
      </c>
      <c r="K658">
        <v>3612932321</v>
      </c>
      <c r="L658" t="s">
        <v>4964</v>
      </c>
      <c r="M658" t="s">
        <v>4963</v>
      </c>
      <c r="N658" t="s">
        <v>569</v>
      </c>
      <c r="O658" t="s">
        <v>2729</v>
      </c>
      <c r="P658" t="s">
        <v>4965</v>
      </c>
      <c r="Q658" t="s">
        <v>3013</v>
      </c>
      <c r="R658">
        <v>3</v>
      </c>
      <c r="S658">
        <v>20</v>
      </c>
      <c r="AF658" t="s">
        <v>5277</v>
      </c>
    </row>
    <row r="659" spans="1:32" x14ac:dyDescent="0.2">
      <c r="A659" t="s">
        <v>4966</v>
      </c>
      <c r="B659" s="24">
        <v>485</v>
      </c>
      <c r="C659" s="37">
        <v>451308</v>
      </c>
      <c r="D659" t="s">
        <v>3023</v>
      </c>
      <c r="E659" t="s">
        <v>4967</v>
      </c>
      <c r="F659" t="s">
        <v>4968</v>
      </c>
      <c r="G659" t="s">
        <v>568</v>
      </c>
      <c r="H659" t="s">
        <v>2729</v>
      </c>
      <c r="I659">
        <v>79323</v>
      </c>
      <c r="J659" t="s">
        <v>569</v>
      </c>
      <c r="K659">
        <v>8065922121</v>
      </c>
      <c r="L659" t="s">
        <v>4969</v>
      </c>
      <c r="M659" t="s">
        <v>4970</v>
      </c>
      <c r="N659" t="s">
        <v>568</v>
      </c>
      <c r="O659" t="s">
        <v>2729</v>
      </c>
      <c r="P659" t="s">
        <v>4971</v>
      </c>
      <c r="Q659" t="s">
        <v>3354</v>
      </c>
      <c r="S659">
        <v>22</v>
      </c>
      <c r="U659">
        <v>2</v>
      </c>
      <c r="AF659" t="s">
        <v>5277</v>
      </c>
    </row>
  </sheetData>
  <sheetProtection algorithmName="SHA-512" hashValue="p1VHxAZDzhVNgSOj5iBKXdF9Kk8k+fbDXMEGjHR+XG9hviC0mO0LKyKp5xo2CfjGTfVM5tb/ffsStqiKB7KJQw==" saltValue="Y7U+CHQUVQs+fKtpiyZ9gQ==" spinCount="100000" sheet="1" objects="1" scenarios="1" sort="0" autoFilter="0"/>
  <mergeCells count="1">
    <mergeCell ref="A1:AF1"/>
  </mergeCells>
  <printOptions horizontalCentered="1"/>
  <pageMargins left="0.2" right="0.2" top="0.75" bottom="0.75" header="0.3" footer="0.3"/>
  <pageSetup scale="85" orientation="portrait" r:id="rId1"/>
  <headerFooter>
    <oddHeader>&amp;LAddendum 4; Attachment 1; HHS RFA HHS0014956 Facility Eligibility</oddHeader>
    <oddFooter>&amp;R&amp;P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DD62-8720-43F3-AC41-D4886767DBAA}">
  <dimension ref="A1:AF65"/>
  <sheetViews>
    <sheetView zoomScaleNormal="100" workbookViewId="0">
      <pane ySplit="4" topLeftCell="A5" activePane="bottomLeft" state="frozen"/>
      <selection activeCell="F18" sqref="F18"/>
      <selection pane="bottomLeft" activeCell="A11" sqref="A11"/>
    </sheetView>
  </sheetViews>
  <sheetFormatPr defaultRowHeight="15" x14ac:dyDescent="0.2"/>
  <cols>
    <col min="1" max="1" width="47" style="66" customWidth="1"/>
    <col min="2" max="2" width="11.09765625" style="78" customWidth="1"/>
    <col min="3" max="3" width="6.8984375" bestFit="1" customWidth="1"/>
    <col min="4" max="5" width="12.19921875" style="84" customWidth="1"/>
    <col min="6" max="6" width="36.59765625" bestFit="1" customWidth="1"/>
    <col min="7" max="7" width="15.09765625" bestFit="1" customWidth="1"/>
    <col min="8" max="8" width="7.09765625" bestFit="1" customWidth="1"/>
    <col min="9" max="9" width="5.8984375" bestFit="1" customWidth="1"/>
    <col min="10" max="10" width="12.69921875" bestFit="1" customWidth="1"/>
    <col min="11" max="11" width="12.69921875" customWidth="1"/>
    <col min="12" max="12" width="22.796875" customWidth="1"/>
    <col min="13" max="13" width="35.09765625" style="66" customWidth="1"/>
    <col min="14" max="14" width="13.8984375" bestFit="1" customWidth="1"/>
    <col min="15" max="15" width="8.796875" style="88" customWidth="1"/>
    <col min="16" max="16" width="9.796875" customWidth="1"/>
    <col min="17" max="17" width="77.59765625" customWidth="1"/>
    <col min="18" max="18" width="6.8984375" customWidth="1"/>
  </cols>
  <sheetData>
    <row r="1" spans="1:32" ht="20.25" x14ac:dyDescent="0.2">
      <c r="A1" s="121" t="s">
        <v>5677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18" x14ac:dyDescent="0.25">
      <c r="A2" s="113" t="s">
        <v>5674</v>
      </c>
    </row>
    <row r="4" spans="1:32" s="22" customFormat="1" ht="30" x14ac:dyDescent="0.2">
      <c r="A4" s="74" t="s">
        <v>2695</v>
      </c>
      <c r="B4" s="75" t="s">
        <v>2696</v>
      </c>
      <c r="C4" s="70" t="s">
        <v>2697</v>
      </c>
      <c r="D4" s="79" t="s">
        <v>2698</v>
      </c>
      <c r="E4" s="79" t="s">
        <v>2699</v>
      </c>
      <c r="F4" s="71" t="s">
        <v>2700</v>
      </c>
      <c r="G4" s="70" t="s">
        <v>2701</v>
      </c>
      <c r="H4" s="71" t="s">
        <v>2702</v>
      </c>
      <c r="I4" s="70" t="s">
        <v>2703</v>
      </c>
      <c r="J4" s="71" t="s">
        <v>2704</v>
      </c>
      <c r="K4" s="70" t="s">
        <v>2705</v>
      </c>
      <c r="L4" s="71" t="s">
        <v>2706</v>
      </c>
      <c r="M4" s="74" t="s">
        <v>2707</v>
      </c>
      <c r="N4" s="71" t="s">
        <v>2708</v>
      </c>
      <c r="O4" s="75" t="s">
        <v>2709</v>
      </c>
      <c r="P4" s="75" t="s">
        <v>4972</v>
      </c>
      <c r="Q4" s="69" t="s">
        <v>2711</v>
      </c>
      <c r="R4" s="69" t="s">
        <v>4973</v>
      </c>
    </row>
    <row r="5" spans="1:32" ht="30" x14ac:dyDescent="0.2">
      <c r="A5" s="72" t="s">
        <v>4974</v>
      </c>
      <c r="B5" s="76">
        <v>8160</v>
      </c>
      <c r="C5" s="72" t="s">
        <v>4975</v>
      </c>
      <c r="D5" s="80" t="s">
        <v>2821</v>
      </c>
      <c r="E5" s="81" t="s">
        <v>4976</v>
      </c>
      <c r="F5" s="67" t="s">
        <v>4977</v>
      </c>
      <c r="G5" s="72" t="s">
        <v>1366</v>
      </c>
      <c r="H5" s="67" t="s">
        <v>2729</v>
      </c>
      <c r="I5" s="72">
        <v>79072</v>
      </c>
      <c r="J5" s="67" t="s">
        <v>1367</v>
      </c>
      <c r="K5" s="72">
        <v>8062969191</v>
      </c>
      <c r="L5" s="67" t="s">
        <v>4978</v>
      </c>
      <c r="M5" s="72" t="s">
        <v>4977</v>
      </c>
      <c r="N5" s="67" t="s">
        <v>1366</v>
      </c>
      <c r="O5" s="86" t="s">
        <v>2729</v>
      </c>
      <c r="P5" s="67">
        <v>79072</v>
      </c>
      <c r="Q5" s="85" t="s">
        <v>4979</v>
      </c>
      <c r="R5">
        <v>20</v>
      </c>
    </row>
    <row r="6" spans="1:32" ht="30" x14ac:dyDescent="0.2">
      <c r="A6" s="73" t="s">
        <v>4980</v>
      </c>
      <c r="B6" s="77">
        <v>770</v>
      </c>
      <c r="C6" s="73" t="s">
        <v>4981</v>
      </c>
      <c r="D6" s="82" t="s">
        <v>2869</v>
      </c>
      <c r="E6" s="83" t="s">
        <v>4982</v>
      </c>
      <c r="F6" s="68" t="s">
        <v>4983</v>
      </c>
      <c r="G6" s="73" t="s">
        <v>70</v>
      </c>
      <c r="H6" s="68" t="s">
        <v>2729</v>
      </c>
      <c r="I6" s="73">
        <v>78731</v>
      </c>
      <c r="J6" s="68" t="s">
        <v>71</v>
      </c>
      <c r="K6" s="73">
        <v>5123242000</v>
      </c>
      <c r="L6" s="68" t="s">
        <v>2779</v>
      </c>
      <c r="M6" s="73" t="s">
        <v>4983</v>
      </c>
      <c r="N6" s="68" t="s">
        <v>70</v>
      </c>
      <c r="O6" s="87" t="s">
        <v>2729</v>
      </c>
      <c r="P6" s="68">
        <v>78731</v>
      </c>
      <c r="Q6" s="85" t="s">
        <v>4984</v>
      </c>
      <c r="R6">
        <v>147</v>
      </c>
    </row>
    <row r="7" spans="1:32" ht="30" x14ac:dyDescent="0.2">
      <c r="A7" s="72" t="s">
        <v>4985</v>
      </c>
      <c r="B7" s="76">
        <v>100195</v>
      </c>
      <c r="C7" s="72" t="s">
        <v>4986</v>
      </c>
      <c r="D7" s="80" t="s">
        <v>3044</v>
      </c>
      <c r="E7" s="81" t="s">
        <v>4987</v>
      </c>
      <c r="F7" s="67" t="s">
        <v>4988</v>
      </c>
      <c r="G7" s="72" t="s">
        <v>70</v>
      </c>
      <c r="H7" s="67" t="s">
        <v>2729</v>
      </c>
      <c r="I7" s="72">
        <v>78745</v>
      </c>
      <c r="J7" s="67" t="s">
        <v>71</v>
      </c>
      <c r="K7" s="72">
        <v>5124404800</v>
      </c>
      <c r="L7" s="67" t="s">
        <v>4989</v>
      </c>
      <c r="M7" s="72" t="s">
        <v>4988</v>
      </c>
      <c r="N7" s="67" t="s">
        <v>70</v>
      </c>
      <c r="O7" s="86" t="s">
        <v>2729</v>
      </c>
      <c r="P7" s="67">
        <v>78745</v>
      </c>
      <c r="Q7" s="85" t="s">
        <v>4990</v>
      </c>
      <c r="R7">
        <v>80</v>
      </c>
    </row>
    <row r="8" spans="1:32" ht="30" x14ac:dyDescent="0.2">
      <c r="A8" s="73" t="s">
        <v>4991</v>
      </c>
      <c r="B8" s="77">
        <v>100065</v>
      </c>
      <c r="C8" s="73" t="s">
        <v>4992</v>
      </c>
      <c r="D8" s="82" t="s">
        <v>2751</v>
      </c>
      <c r="E8" s="83" t="s">
        <v>4993</v>
      </c>
      <c r="F8" s="68" t="s">
        <v>4994</v>
      </c>
      <c r="G8" s="73" t="s">
        <v>19</v>
      </c>
      <c r="H8" s="68" t="s">
        <v>2729</v>
      </c>
      <c r="I8" s="73">
        <v>77081</v>
      </c>
      <c r="J8" s="68" t="s">
        <v>20</v>
      </c>
      <c r="K8" s="73">
        <v>7136009500</v>
      </c>
      <c r="L8" s="68" t="s">
        <v>4995</v>
      </c>
      <c r="M8" s="73" t="s">
        <v>4996</v>
      </c>
      <c r="N8" s="68" t="s">
        <v>3610</v>
      </c>
      <c r="O8" s="87" t="s">
        <v>2729</v>
      </c>
      <c r="P8" s="68">
        <v>77402</v>
      </c>
      <c r="Q8" s="85" t="s">
        <v>4997</v>
      </c>
      <c r="R8">
        <v>124</v>
      </c>
    </row>
    <row r="9" spans="1:32" ht="30" x14ac:dyDescent="0.2">
      <c r="A9" s="72" t="s">
        <v>4998</v>
      </c>
      <c r="B9" s="76">
        <v>100523</v>
      </c>
      <c r="C9" s="72" t="s">
        <v>4999</v>
      </c>
      <c r="D9" s="80" t="s">
        <v>3023</v>
      </c>
      <c r="E9" s="81" t="s">
        <v>5000</v>
      </c>
      <c r="F9" s="67" t="s">
        <v>5001</v>
      </c>
      <c r="G9" s="72" t="s">
        <v>761</v>
      </c>
      <c r="H9" s="67" t="s">
        <v>2729</v>
      </c>
      <c r="I9" s="72">
        <v>76502</v>
      </c>
      <c r="J9" s="67" t="s">
        <v>762</v>
      </c>
      <c r="K9" s="72">
        <v>2544105100</v>
      </c>
      <c r="L9" s="67" t="s">
        <v>5002</v>
      </c>
      <c r="M9" s="72" t="s">
        <v>5001</v>
      </c>
      <c r="N9" s="67" t="s">
        <v>761</v>
      </c>
      <c r="O9" s="86" t="s">
        <v>2729</v>
      </c>
      <c r="P9" s="67">
        <v>76502</v>
      </c>
      <c r="Q9" s="85" t="s">
        <v>5003</v>
      </c>
      <c r="R9">
        <v>102</v>
      </c>
    </row>
    <row r="10" spans="1:32" ht="30" x14ac:dyDescent="0.2">
      <c r="A10" s="73" t="s">
        <v>5004</v>
      </c>
      <c r="B10" s="77">
        <v>100129</v>
      </c>
      <c r="C10" s="73" t="s">
        <v>5005</v>
      </c>
      <c r="D10" s="82" t="s">
        <v>2732</v>
      </c>
      <c r="E10" s="83" t="s">
        <v>5006</v>
      </c>
      <c r="F10" s="68" t="s">
        <v>5007</v>
      </c>
      <c r="G10" s="73" t="s">
        <v>1797</v>
      </c>
      <c r="H10" s="68" t="s">
        <v>2729</v>
      </c>
      <c r="I10" s="73">
        <v>75010</v>
      </c>
      <c r="J10" s="68" t="s">
        <v>425</v>
      </c>
      <c r="K10" s="73">
        <v>9722424114</v>
      </c>
      <c r="L10" s="68" t="s">
        <v>5008</v>
      </c>
      <c r="M10" s="73" t="s">
        <v>5007</v>
      </c>
      <c r="N10" s="68" t="s">
        <v>1797</v>
      </c>
      <c r="O10" s="87" t="s">
        <v>2729</v>
      </c>
      <c r="P10" s="68">
        <v>75010</v>
      </c>
      <c r="Q10" s="85" t="s">
        <v>4990</v>
      </c>
      <c r="R10">
        <v>78</v>
      </c>
    </row>
    <row r="11" spans="1:32" ht="30" x14ac:dyDescent="0.2">
      <c r="A11" s="72" t="s">
        <v>5009</v>
      </c>
      <c r="B11" s="76">
        <v>100515</v>
      </c>
      <c r="C11" s="72" t="s">
        <v>5010</v>
      </c>
      <c r="D11" s="80" t="s">
        <v>2805</v>
      </c>
      <c r="E11" s="81" t="s">
        <v>5011</v>
      </c>
      <c r="F11" s="67" t="s">
        <v>5012</v>
      </c>
      <c r="G11" s="72" t="s">
        <v>1013</v>
      </c>
      <c r="H11" s="67" t="s">
        <v>2729</v>
      </c>
      <c r="I11" s="72">
        <v>75092</v>
      </c>
      <c r="J11" s="67" t="s">
        <v>1014</v>
      </c>
      <c r="K11" s="72">
        <v>9038701200</v>
      </c>
      <c r="L11" s="67" t="s">
        <v>5013</v>
      </c>
      <c r="M11" s="72" t="s">
        <v>5012</v>
      </c>
      <c r="N11" s="67" t="s">
        <v>1013</v>
      </c>
      <c r="O11" s="86" t="s">
        <v>2729</v>
      </c>
      <c r="P11" s="67">
        <v>75092</v>
      </c>
      <c r="Q11" s="85" t="s">
        <v>5003</v>
      </c>
      <c r="R11">
        <v>28</v>
      </c>
    </row>
    <row r="12" spans="1:32" ht="30" x14ac:dyDescent="0.2">
      <c r="A12" s="73" t="s">
        <v>5014</v>
      </c>
      <c r="B12" s="77">
        <v>8216</v>
      </c>
      <c r="C12" s="73" t="s">
        <v>5015</v>
      </c>
      <c r="D12" s="82" t="s">
        <v>2770</v>
      </c>
      <c r="E12" s="83" t="s">
        <v>5016</v>
      </c>
      <c r="F12" s="68" t="s">
        <v>5017</v>
      </c>
      <c r="G12" s="73" t="s">
        <v>5018</v>
      </c>
      <c r="H12" s="68" t="s">
        <v>2729</v>
      </c>
      <c r="I12" s="73">
        <v>76513</v>
      </c>
      <c r="J12" s="68" t="s">
        <v>762</v>
      </c>
      <c r="K12" s="73">
        <v>2549392100</v>
      </c>
      <c r="L12" s="68" t="s">
        <v>5019</v>
      </c>
      <c r="M12" s="73" t="s">
        <v>5017</v>
      </c>
      <c r="N12" s="68" t="s">
        <v>5018</v>
      </c>
      <c r="O12" s="87" t="s">
        <v>2729</v>
      </c>
      <c r="P12" s="68">
        <v>76513</v>
      </c>
      <c r="Q12" s="85" t="s">
        <v>4990</v>
      </c>
      <c r="R12">
        <v>68</v>
      </c>
    </row>
    <row r="13" spans="1:32" ht="30" x14ac:dyDescent="0.2">
      <c r="A13" s="72" t="s">
        <v>5020</v>
      </c>
      <c r="B13" s="76">
        <v>737</v>
      </c>
      <c r="C13" s="72"/>
      <c r="D13" s="80" t="s">
        <v>2732</v>
      </c>
      <c r="E13" s="81" t="s">
        <v>5021</v>
      </c>
      <c r="F13" s="67" t="s">
        <v>5022</v>
      </c>
      <c r="G13" s="72" t="s">
        <v>195</v>
      </c>
      <c r="H13" s="67" t="s">
        <v>2729</v>
      </c>
      <c r="I13" s="72">
        <v>78229</v>
      </c>
      <c r="J13" s="67" t="s">
        <v>196</v>
      </c>
      <c r="K13" s="72">
        <v>2106160300</v>
      </c>
      <c r="L13" s="67" t="s">
        <v>5023</v>
      </c>
      <c r="M13" s="72" t="s">
        <v>5024</v>
      </c>
      <c r="N13" s="67" t="s">
        <v>195</v>
      </c>
      <c r="O13" s="86" t="s">
        <v>2729</v>
      </c>
      <c r="P13" s="67">
        <v>78229</v>
      </c>
      <c r="Q13" s="85" t="s">
        <v>5025</v>
      </c>
      <c r="R13">
        <v>66</v>
      </c>
    </row>
    <row r="14" spans="1:32" ht="45" x14ac:dyDescent="0.2">
      <c r="A14" s="73" t="s">
        <v>5026</v>
      </c>
      <c r="B14" s="77">
        <v>100290</v>
      </c>
      <c r="C14" s="73" t="s">
        <v>5027</v>
      </c>
      <c r="D14" s="82" t="s">
        <v>2967</v>
      </c>
      <c r="E14" s="83" t="s">
        <v>5028</v>
      </c>
      <c r="F14" s="68" t="s">
        <v>5029</v>
      </c>
      <c r="G14" s="73" t="s">
        <v>70</v>
      </c>
      <c r="H14" s="68" t="s">
        <v>2729</v>
      </c>
      <c r="I14" s="73">
        <v>78754</v>
      </c>
      <c r="J14" s="68" t="s">
        <v>71</v>
      </c>
      <c r="K14" s="73">
        <v>5122153900</v>
      </c>
      <c r="L14" s="68" t="s">
        <v>5030</v>
      </c>
      <c r="M14" s="73" t="s">
        <v>5029</v>
      </c>
      <c r="N14" s="68" t="s">
        <v>70</v>
      </c>
      <c r="O14" s="87" t="s">
        <v>2729</v>
      </c>
      <c r="P14" s="68">
        <v>78754</v>
      </c>
      <c r="Q14" s="85" t="s">
        <v>5031</v>
      </c>
      <c r="R14">
        <v>90</v>
      </c>
    </row>
    <row r="15" spans="1:32" ht="45" x14ac:dyDescent="0.2">
      <c r="A15" s="72" t="s">
        <v>5032</v>
      </c>
      <c r="B15" s="76">
        <v>744</v>
      </c>
      <c r="C15" s="72" t="s">
        <v>5033</v>
      </c>
      <c r="D15" s="80" t="s">
        <v>2785</v>
      </c>
      <c r="E15" s="81" t="s">
        <v>5034</v>
      </c>
      <c r="F15" s="67" t="s">
        <v>5035</v>
      </c>
      <c r="G15" s="72" t="s">
        <v>19</v>
      </c>
      <c r="H15" s="67" t="s">
        <v>2729</v>
      </c>
      <c r="I15" s="72">
        <v>77090</v>
      </c>
      <c r="J15" s="67" t="s">
        <v>20</v>
      </c>
      <c r="K15" s="72">
        <v>2815867600</v>
      </c>
      <c r="L15" s="67" t="s">
        <v>5036</v>
      </c>
      <c r="M15" s="72" t="s">
        <v>5035</v>
      </c>
      <c r="N15" s="67" t="s">
        <v>19</v>
      </c>
      <c r="O15" s="86" t="s">
        <v>2729</v>
      </c>
      <c r="P15" s="67">
        <v>77090</v>
      </c>
      <c r="Q15" s="85" t="s">
        <v>5031</v>
      </c>
      <c r="R15">
        <v>128</v>
      </c>
    </row>
    <row r="16" spans="1:32" ht="30" x14ac:dyDescent="0.2">
      <c r="A16" s="73" t="s">
        <v>5037</v>
      </c>
      <c r="B16" s="77">
        <v>100225</v>
      </c>
      <c r="C16" s="73" t="s">
        <v>5038</v>
      </c>
      <c r="D16" s="82" t="s">
        <v>2737</v>
      </c>
      <c r="E16" s="83" t="s">
        <v>5039</v>
      </c>
      <c r="F16" s="68" t="s">
        <v>5040</v>
      </c>
      <c r="G16" s="73" t="s">
        <v>2283</v>
      </c>
      <c r="H16" s="68" t="s">
        <v>2729</v>
      </c>
      <c r="I16" s="73">
        <v>75115</v>
      </c>
      <c r="J16" s="68" t="s">
        <v>126</v>
      </c>
      <c r="K16" s="73">
        <v>9729820897</v>
      </c>
      <c r="L16" s="68" t="s">
        <v>5041</v>
      </c>
      <c r="M16" s="73" t="s">
        <v>5040</v>
      </c>
      <c r="N16" s="68" t="s">
        <v>2283</v>
      </c>
      <c r="O16" s="87" t="s">
        <v>2729</v>
      </c>
      <c r="P16" s="68">
        <v>75115</v>
      </c>
      <c r="Q16" s="85" t="s">
        <v>4990</v>
      </c>
      <c r="R16">
        <v>116</v>
      </c>
    </row>
    <row r="17" spans="1:18" ht="30" x14ac:dyDescent="0.2">
      <c r="A17" s="72" t="s">
        <v>5042</v>
      </c>
      <c r="B17" s="76">
        <v>100371</v>
      </c>
      <c r="C17" s="72"/>
      <c r="D17" s="80" t="s">
        <v>3023</v>
      </c>
      <c r="E17" s="81" t="s">
        <v>5043</v>
      </c>
      <c r="F17" s="67" t="s">
        <v>5044</v>
      </c>
      <c r="G17" s="72" t="s">
        <v>166</v>
      </c>
      <c r="H17" s="67" t="s">
        <v>2729</v>
      </c>
      <c r="I17" s="72">
        <v>75093</v>
      </c>
      <c r="J17" s="67" t="s">
        <v>132</v>
      </c>
      <c r="K17" s="72">
        <v>9724760801</v>
      </c>
      <c r="L17" s="67" t="s">
        <v>5045</v>
      </c>
      <c r="M17" s="72" t="s">
        <v>5046</v>
      </c>
      <c r="N17" s="67" t="s">
        <v>166</v>
      </c>
      <c r="O17" s="86" t="s">
        <v>2729</v>
      </c>
      <c r="P17" s="67">
        <v>75093</v>
      </c>
      <c r="Q17" s="85" t="s">
        <v>5003</v>
      </c>
      <c r="R17">
        <v>24</v>
      </c>
    </row>
    <row r="18" spans="1:18" ht="30" x14ac:dyDescent="0.2">
      <c r="A18" s="73" t="s">
        <v>5047</v>
      </c>
      <c r="B18" s="77">
        <v>100371</v>
      </c>
      <c r="C18" s="73"/>
      <c r="D18" s="82" t="s">
        <v>3023</v>
      </c>
      <c r="E18" s="83" t="s">
        <v>5048</v>
      </c>
      <c r="F18" s="68" t="s">
        <v>5049</v>
      </c>
      <c r="G18" s="73" t="s">
        <v>166</v>
      </c>
      <c r="H18" s="68" t="s">
        <v>2729</v>
      </c>
      <c r="I18" s="73">
        <v>75024</v>
      </c>
      <c r="J18" s="68" t="s">
        <v>132</v>
      </c>
      <c r="K18" s="73">
        <v>4694993900</v>
      </c>
      <c r="L18" s="68" t="s">
        <v>5045</v>
      </c>
      <c r="M18" s="73" t="s">
        <v>5049</v>
      </c>
      <c r="N18" s="68" t="s">
        <v>166</v>
      </c>
      <c r="O18" s="87" t="s">
        <v>2729</v>
      </c>
      <c r="P18" s="68">
        <v>75024</v>
      </c>
      <c r="Q18" s="85" t="s">
        <v>5050</v>
      </c>
      <c r="R18">
        <v>72</v>
      </c>
    </row>
    <row r="19" spans="1:18" ht="30" x14ac:dyDescent="0.2">
      <c r="A19" s="72" t="s">
        <v>5051</v>
      </c>
      <c r="B19" s="76">
        <v>8586</v>
      </c>
      <c r="C19" s="72" t="s">
        <v>5052</v>
      </c>
      <c r="D19" s="80" t="s">
        <v>2737</v>
      </c>
      <c r="E19" s="81" t="s">
        <v>5053</v>
      </c>
      <c r="F19" s="67" t="s">
        <v>5054</v>
      </c>
      <c r="G19" s="72" t="s">
        <v>436</v>
      </c>
      <c r="H19" s="67" t="s">
        <v>2729</v>
      </c>
      <c r="I19" s="72">
        <v>79902</v>
      </c>
      <c r="J19" s="67" t="s">
        <v>436</v>
      </c>
      <c r="K19" s="72">
        <v>9155444000</v>
      </c>
      <c r="L19" s="67" t="s">
        <v>5055</v>
      </c>
      <c r="M19" s="72" t="s">
        <v>5054</v>
      </c>
      <c r="N19" s="67" t="s">
        <v>436</v>
      </c>
      <c r="O19" s="86" t="s">
        <v>2729</v>
      </c>
      <c r="P19" s="67">
        <v>79902</v>
      </c>
      <c r="Q19" s="85" t="s">
        <v>4997</v>
      </c>
      <c r="R19">
        <v>166</v>
      </c>
    </row>
    <row r="20" spans="1:18" ht="30" x14ac:dyDescent="0.2">
      <c r="A20" s="73" t="s">
        <v>5056</v>
      </c>
      <c r="B20" s="77">
        <v>100257</v>
      </c>
      <c r="C20" s="73" t="s">
        <v>5057</v>
      </c>
      <c r="D20" s="82" t="s">
        <v>2860</v>
      </c>
      <c r="E20" s="83" t="s">
        <v>5058</v>
      </c>
      <c r="F20" s="68" t="s">
        <v>5059</v>
      </c>
      <c r="G20" s="73" t="s">
        <v>4581</v>
      </c>
      <c r="H20" s="68" t="s">
        <v>2729</v>
      </c>
      <c r="I20" s="73">
        <v>78626</v>
      </c>
      <c r="J20" s="68" t="s">
        <v>269</v>
      </c>
      <c r="K20" s="73">
        <v>5128191100</v>
      </c>
      <c r="L20" s="68" t="s">
        <v>5060</v>
      </c>
      <c r="M20" s="73" t="s">
        <v>5059</v>
      </c>
      <c r="N20" s="68" t="s">
        <v>4581</v>
      </c>
      <c r="O20" s="87" t="s">
        <v>2729</v>
      </c>
      <c r="P20" s="68">
        <v>78626</v>
      </c>
      <c r="Q20" s="85" t="s">
        <v>4990</v>
      </c>
      <c r="R20">
        <v>118</v>
      </c>
    </row>
    <row r="21" spans="1:18" ht="30" x14ac:dyDescent="0.2">
      <c r="A21" s="72" t="s">
        <v>5061</v>
      </c>
      <c r="B21" s="76">
        <v>754</v>
      </c>
      <c r="C21" s="72" t="s">
        <v>5062</v>
      </c>
      <c r="D21" s="80" t="s">
        <v>3049</v>
      </c>
      <c r="E21" s="81" t="s">
        <v>5063</v>
      </c>
      <c r="F21" s="67" t="s">
        <v>5064</v>
      </c>
      <c r="G21" s="72" t="s">
        <v>1051</v>
      </c>
      <c r="H21" s="67" t="s">
        <v>2729</v>
      </c>
      <c r="I21" s="72">
        <v>75402</v>
      </c>
      <c r="J21" s="67" t="s">
        <v>1052</v>
      </c>
      <c r="K21" s="72">
        <v>9034546000</v>
      </c>
      <c r="L21" s="67" t="s">
        <v>5065</v>
      </c>
      <c r="M21" s="72" t="s">
        <v>5064</v>
      </c>
      <c r="N21" s="67" t="s">
        <v>1051</v>
      </c>
      <c r="O21" s="86" t="s">
        <v>2729</v>
      </c>
      <c r="P21" s="67">
        <v>75402</v>
      </c>
      <c r="Q21" s="85" t="s">
        <v>4997</v>
      </c>
      <c r="R21">
        <v>54</v>
      </c>
    </row>
    <row r="22" spans="1:18" ht="30" x14ac:dyDescent="0.2">
      <c r="A22" s="73" t="s">
        <v>5066</v>
      </c>
      <c r="B22" s="77">
        <v>100272</v>
      </c>
      <c r="C22" s="73" t="s">
        <v>5067</v>
      </c>
      <c r="D22" s="82" t="s">
        <v>3023</v>
      </c>
      <c r="E22" s="83" t="s">
        <v>5068</v>
      </c>
      <c r="F22" s="68" t="s">
        <v>5069</v>
      </c>
      <c r="G22" s="73" t="s">
        <v>131</v>
      </c>
      <c r="H22" s="68" t="s">
        <v>2729</v>
      </c>
      <c r="I22" s="73">
        <v>75034</v>
      </c>
      <c r="J22" s="68" t="s">
        <v>132</v>
      </c>
      <c r="K22" s="73">
        <v>4695358000</v>
      </c>
      <c r="L22" s="68" t="s">
        <v>5070</v>
      </c>
      <c r="M22" s="73" t="s">
        <v>5069</v>
      </c>
      <c r="N22" s="68" t="s">
        <v>131</v>
      </c>
      <c r="O22" s="87" t="s">
        <v>2729</v>
      </c>
      <c r="P22" s="68">
        <v>75034</v>
      </c>
      <c r="Q22" s="85" t="s">
        <v>4990</v>
      </c>
      <c r="R22">
        <v>70</v>
      </c>
    </row>
    <row r="23" spans="1:18" ht="45" x14ac:dyDescent="0.2">
      <c r="A23" s="72" t="s">
        <v>5071</v>
      </c>
      <c r="B23" s="76">
        <v>8378</v>
      </c>
      <c r="C23" s="72" t="s">
        <v>5072</v>
      </c>
      <c r="D23" s="80" t="s">
        <v>3085</v>
      </c>
      <c r="E23" s="81" t="s">
        <v>5073</v>
      </c>
      <c r="F23" s="67" t="s">
        <v>5074</v>
      </c>
      <c r="G23" s="72" t="s">
        <v>2283</v>
      </c>
      <c r="H23" s="67" t="s">
        <v>2729</v>
      </c>
      <c r="I23" s="72">
        <v>75115</v>
      </c>
      <c r="J23" s="67" t="s">
        <v>126</v>
      </c>
      <c r="K23" s="72">
        <v>9722987323</v>
      </c>
      <c r="L23" s="67" t="s">
        <v>5075</v>
      </c>
      <c r="M23" s="72" t="s">
        <v>5074</v>
      </c>
      <c r="N23" s="67" t="s">
        <v>2283</v>
      </c>
      <c r="O23" s="86" t="s">
        <v>2729</v>
      </c>
      <c r="P23" s="67">
        <v>75115</v>
      </c>
      <c r="Q23" s="85" t="s">
        <v>5031</v>
      </c>
      <c r="R23">
        <v>86</v>
      </c>
    </row>
    <row r="24" spans="1:18" ht="30" x14ac:dyDescent="0.2">
      <c r="A24" s="73" t="s">
        <v>5076</v>
      </c>
      <c r="B24" s="77">
        <v>100279</v>
      </c>
      <c r="C24" s="73" t="s">
        <v>5077</v>
      </c>
      <c r="D24" s="82" t="s">
        <v>2726</v>
      </c>
      <c r="E24" s="83" t="s">
        <v>5078</v>
      </c>
      <c r="F24" s="68" t="s">
        <v>5079</v>
      </c>
      <c r="G24" s="73" t="s">
        <v>19</v>
      </c>
      <c r="H24" s="68" t="s">
        <v>2729</v>
      </c>
      <c r="I24" s="73">
        <v>77080</v>
      </c>
      <c r="J24" s="68" t="s">
        <v>20</v>
      </c>
      <c r="K24" s="73">
        <v>8328347710</v>
      </c>
      <c r="L24" s="68" t="s">
        <v>5080</v>
      </c>
      <c r="M24" s="73" t="s">
        <v>5079</v>
      </c>
      <c r="N24" s="68" t="s">
        <v>19</v>
      </c>
      <c r="O24" s="87" t="s">
        <v>2729</v>
      </c>
      <c r="P24" s="68">
        <v>77080</v>
      </c>
      <c r="Q24" s="85" t="s">
        <v>4990</v>
      </c>
      <c r="R24">
        <v>163</v>
      </c>
    </row>
    <row r="25" spans="1:18" ht="30" x14ac:dyDescent="0.2">
      <c r="A25" s="72" t="s">
        <v>5081</v>
      </c>
      <c r="B25" s="76">
        <v>8186</v>
      </c>
      <c r="C25" s="72" t="s">
        <v>5082</v>
      </c>
      <c r="D25" s="80" t="s">
        <v>2967</v>
      </c>
      <c r="E25" s="81" t="s">
        <v>5083</v>
      </c>
      <c r="F25" s="67" t="s">
        <v>5084</v>
      </c>
      <c r="G25" s="72" t="s">
        <v>1107</v>
      </c>
      <c r="H25" s="67" t="s">
        <v>2729</v>
      </c>
      <c r="I25" s="72">
        <v>77339</v>
      </c>
      <c r="J25" s="67" t="s">
        <v>20</v>
      </c>
      <c r="K25" s="72">
        <v>2814041001</v>
      </c>
      <c r="L25" s="67" t="s">
        <v>5085</v>
      </c>
      <c r="M25" s="72" t="s">
        <v>5084</v>
      </c>
      <c r="N25" s="67" t="s">
        <v>1107</v>
      </c>
      <c r="O25" s="86" t="s">
        <v>2729</v>
      </c>
      <c r="P25" s="67">
        <v>77339</v>
      </c>
      <c r="Q25" s="85" t="s">
        <v>4990</v>
      </c>
      <c r="R25">
        <v>116</v>
      </c>
    </row>
    <row r="26" spans="1:18" ht="30" x14ac:dyDescent="0.2">
      <c r="A26" s="73" t="s">
        <v>5086</v>
      </c>
      <c r="B26" s="77">
        <v>723</v>
      </c>
      <c r="C26" s="73" t="s">
        <v>5087</v>
      </c>
      <c r="D26" s="82" t="s">
        <v>2762</v>
      </c>
      <c r="E26" s="83" t="s">
        <v>5088</v>
      </c>
      <c r="F26" s="68" t="s">
        <v>5089</v>
      </c>
      <c r="G26" s="73" t="s">
        <v>195</v>
      </c>
      <c r="H26" s="68" t="s">
        <v>2729</v>
      </c>
      <c r="I26" s="73">
        <v>78259</v>
      </c>
      <c r="J26" s="68" t="s">
        <v>196</v>
      </c>
      <c r="K26" s="73">
        <v>2104919400</v>
      </c>
      <c r="L26" s="68" t="s">
        <v>5090</v>
      </c>
      <c r="M26" s="73" t="s">
        <v>5089</v>
      </c>
      <c r="N26" s="68" t="s">
        <v>195</v>
      </c>
      <c r="O26" s="87" t="s">
        <v>2729</v>
      </c>
      <c r="P26" s="68">
        <v>78259</v>
      </c>
      <c r="Q26" s="85" t="s">
        <v>4990</v>
      </c>
      <c r="R26">
        <v>208</v>
      </c>
    </row>
    <row r="27" spans="1:18" ht="30" x14ac:dyDescent="0.2">
      <c r="A27" s="72" t="s">
        <v>5091</v>
      </c>
      <c r="B27" s="76">
        <v>100114</v>
      </c>
      <c r="C27" s="72" t="s">
        <v>5092</v>
      </c>
      <c r="D27" s="80" t="s">
        <v>2737</v>
      </c>
      <c r="E27" s="81" t="s">
        <v>5093</v>
      </c>
      <c r="F27" s="67" t="s">
        <v>5094</v>
      </c>
      <c r="G27" s="72" t="s">
        <v>3712</v>
      </c>
      <c r="H27" s="67" t="s">
        <v>2729</v>
      </c>
      <c r="I27" s="72">
        <v>77429</v>
      </c>
      <c r="J27" s="67" t="s">
        <v>20</v>
      </c>
      <c r="K27" s="72">
        <v>2815166186</v>
      </c>
      <c r="L27" s="67" t="s">
        <v>5095</v>
      </c>
      <c r="M27" s="72" t="s">
        <v>5094</v>
      </c>
      <c r="N27" s="67" t="s">
        <v>3712</v>
      </c>
      <c r="O27" s="86" t="s">
        <v>2729</v>
      </c>
      <c r="P27" s="67">
        <v>77429</v>
      </c>
      <c r="Q27" s="85" t="s">
        <v>5003</v>
      </c>
      <c r="R27">
        <v>24</v>
      </c>
    </row>
    <row r="28" spans="1:18" ht="30" x14ac:dyDescent="0.2">
      <c r="A28" s="73" t="s">
        <v>5096</v>
      </c>
      <c r="B28" s="77">
        <v>100534</v>
      </c>
      <c r="C28" s="73" t="s">
        <v>5097</v>
      </c>
      <c r="D28" s="82" t="s">
        <v>2726</v>
      </c>
      <c r="E28" s="83" t="s">
        <v>3518</v>
      </c>
      <c r="F28" s="68" t="s">
        <v>5098</v>
      </c>
      <c r="G28" s="73" t="s">
        <v>19</v>
      </c>
      <c r="H28" s="68" t="s">
        <v>2729</v>
      </c>
      <c r="I28" s="73">
        <v>77058</v>
      </c>
      <c r="J28" s="68" t="s">
        <v>20</v>
      </c>
      <c r="K28" s="73">
        <v>2816063517</v>
      </c>
      <c r="L28" s="68" t="s">
        <v>5099</v>
      </c>
      <c r="M28" s="73" t="s">
        <v>5098</v>
      </c>
      <c r="N28" s="68" t="s">
        <v>19</v>
      </c>
      <c r="O28" s="87" t="s">
        <v>2729</v>
      </c>
      <c r="P28" s="68">
        <v>77058</v>
      </c>
      <c r="Q28" s="85" t="s">
        <v>5003</v>
      </c>
      <c r="R28">
        <v>92</v>
      </c>
    </row>
    <row r="29" spans="1:18" ht="30" x14ac:dyDescent="0.2">
      <c r="A29" s="72" t="s">
        <v>5100</v>
      </c>
      <c r="B29" s="76">
        <v>766</v>
      </c>
      <c r="C29" s="72" t="s">
        <v>5101</v>
      </c>
      <c r="D29" s="80" t="s">
        <v>3049</v>
      </c>
      <c r="E29" s="81" t="s">
        <v>5102</v>
      </c>
      <c r="F29" s="67" t="s">
        <v>5103</v>
      </c>
      <c r="G29" s="72" t="s">
        <v>126</v>
      </c>
      <c r="H29" s="67" t="s">
        <v>2729</v>
      </c>
      <c r="I29" s="72">
        <v>75251</v>
      </c>
      <c r="J29" s="67" t="s">
        <v>126</v>
      </c>
      <c r="K29" s="72">
        <v>9729919504</v>
      </c>
      <c r="L29" s="67" t="s">
        <v>5104</v>
      </c>
      <c r="M29" s="72" t="s">
        <v>5103</v>
      </c>
      <c r="N29" s="67" t="s">
        <v>126</v>
      </c>
      <c r="O29" s="86" t="s">
        <v>2729</v>
      </c>
      <c r="P29" s="67">
        <v>75251</v>
      </c>
      <c r="Q29" s="85" t="s">
        <v>4990</v>
      </c>
      <c r="R29">
        <v>124</v>
      </c>
    </row>
    <row r="30" spans="1:18" ht="30" x14ac:dyDescent="0.2">
      <c r="A30" s="73" t="s">
        <v>5105</v>
      </c>
      <c r="B30" s="77">
        <v>100231</v>
      </c>
      <c r="C30" s="73" t="s">
        <v>5106</v>
      </c>
      <c r="D30" s="82" t="s">
        <v>2732</v>
      </c>
      <c r="E30" s="83" t="s">
        <v>5107</v>
      </c>
      <c r="F30" s="68" t="s">
        <v>5108</v>
      </c>
      <c r="G30" s="73" t="s">
        <v>115</v>
      </c>
      <c r="H30" s="68" t="s">
        <v>2729</v>
      </c>
      <c r="I30" s="73">
        <v>76123</v>
      </c>
      <c r="J30" s="68" t="s">
        <v>31</v>
      </c>
      <c r="K30" s="73">
        <v>8172924600</v>
      </c>
      <c r="L30" s="68" t="s">
        <v>5109</v>
      </c>
      <c r="M30" s="73" t="s">
        <v>5108</v>
      </c>
      <c r="N30" s="68" t="s">
        <v>115</v>
      </c>
      <c r="O30" s="87" t="s">
        <v>2729</v>
      </c>
      <c r="P30" s="68">
        <v>76123</v>
      </c>
      <c r="Q30" s="85" t="s">
        <v>4997</v>
      </c>
      <c r="R30">
        <v>72</v>
      </c>
    </row>
    <row r="31" spans="1:18" ht="30" x14ac:dyDescent="0.2">
      <c r="A31" s="72" t="s">
        <v>5110</v>
      </c>
      <c r="B31" s="76">
        <v>765</v>
      </c>
      <c r="C31" s="72" t="s">
        <v>5111</v>
      </c>
      <c r="D31" s="80" t="s">
        <v>2860</v>
      </c>
      <c r="E31" s="81" t="s">
        <v>5112</v>
      </c>
      <c r="F31" s="67" t="s">
        <v>5113</v>
      </c>
      <c r="G31" s="72" t="s">
        <v>30</v>
      </c>
      <c r="H31" s="67" t="s">
        <v>2729</v>
      </c>
      <c r="I31" s="72">
        <v>76011</v>
      </c>
      <c r="J31" s="67" t="s">
        <v>31</v>
      </c>
      <c r="K31" s="72">
        <v>8174042287</v>
      </c>
      <c r="L31" s="67" t="s">
        <v>5114</v>
      </c>
      <c r="M31" s="72" t="s">
        <v>5113</v>
      </c>
      <c r="N31" s="67" t="s">
        <v>30</v>
      </c>
      <c r="O31" s="86" t="s">
        <v>2729</v>
      </c>
      <c r="P31" s="67">
        <v>76011</v>
      </c>
      <c r="Q31" s="85" t="s">
        <v>4997</v>
      </c>
      <c r="R31">
        <v>134</v>
      </c>
    </row>
    <row r="32" spans="1:18" ht="30" x14ac:dyDescent="0.2">
      <c r="A32" s="73" t="s">
        <v>5115</v>
      </c>
      <c r="B32" s="77">
        <v>723</v>
      </c>
      <c r="C32" s="73" t="s">
        <v>5087</v>
      </c>
      <c r="D32" s="82" t="s">
        <v>2762</v>
      </c>
      <c r="E32" s="83" t="s">
        <v>5116</v>
      </c>
      <c r="F32" s="68" t="s">
        <v>5117</v>
      </c>
      <c r="G32" s="73" t="s">
        <v>195</v>
      </c>
      <c r="H32" s="68" t="s">
        <v>2729</v>
      </c>
      <c r="I32" s="73">
        <v>78259</v>
      </c>
      <c r="J32" s="68" t="s">
        <v>196</v>
      </c>
      <c r="K32" s="73">
        <v>2104919400</v>
      </c>
      <c r="L32" s="68" t="s">
        <v>5090</v>
      </c>
      <c r="M32" s="73" t="s">
        <v>5089</v>
      </c>
      <c r="N32" s="68" t="s">
        <v>195</v>
      </c>
      <c r="O32" s="87" t="s">
        <v>2729</v>
      </c>
      <c r="P32" s="68">
        <v>78259</v>
      </c>
      <c r="Q32" s="85" t="s">
        <v>5118</v>
      </c>
      <c r="R32">
        <v>80</v>
      </c>
    </row>
    <row r="33" spans="1:18" ht="30" x14ac:dyDescent="0.2">
      <c r="A33" s="72" t="s">
        <v>5119</v>
      </c>
      <c r="B33" s="76">
        <v>100087</v>
      </c>
      <c r="C33" s="72"/>
      <c r="D33" s="80" t="s">
        <v>2967</v>
      </c>
      <c r="E33" s="81" t="s">
        <v>5120</v>
      </c>
      <c r="F33" s="67" t="s">
        <v>5121</v>
      </c>
      <c r="G33" s="72" t="s">
        <v>76</v>
      </c>
      <c r="H33" s="67" t="s">
        <v>2729</v>
      </c>
      <c r="I33" s="72">
        <v>77301</v>
      </c>
      <c r="J33" s="67" t="s">
        <v>77</v>
      </c>
      <c r="K33" s="72">
        <v>9365224200</v>
      </c>
      <c r="L33" s="67" t="s">
        <v>5122</v>
      </c>
      <c r="M33" s="72" t="s">
        <v>5121</v>
      </c>
      <c r="N33" s="67" t="s">
        <v>76</v>
      </c>
      <c r="O33" s="86" t="s">
        <v>2729</v>
      </c>
      <c r="P33" s="67">
        <v>77301</v>
      </c>
      <c r="Q33" s="85" t="s">
        <v>4984</v>
      </c>
      <c r="R33">
        <v>100</v>
      </c>
    </row>
    <row r="34" spans="1:18" ht="30" x14ac:dyDescent="0.2">
      <c r="A34" s="73" t="s">
        <v>5123</v>
      </c>
      <c r="B34" s="77">
        <v>100212</v>
      </c>
      <c r="C34" s="73" t="s">
        <v>5124</v>
      </c>
      <c r="D34" s="82" t="s">
        <v>3007</v>
      </c>
      <c r="E34" s="83" t="s">
        <v>5125</v>
      </c>
      <c r="F34" s="68" t="s">
        <v>5126</v>
      </c>
      <c r="G34" s="73" t="s">
        <v>517</v>
      </c>
      <c r="H34" s="68" t="s">
        <v>2729</v>
      </c>
      <c r="I34" s="73">
        <v>79602</v>
      </c>
      <c r="J34" s="68" t="s">
        <v>518</v>
      </c>
      <c r="K34" s="73">
        <v>3256986600</v>
      </c>
      <c r="L34" s="68" t="s">
        <v>5127</v>
      </c>
      <c r="M34" s="73" t="s">
        <v>5128</v>
      </c>
      <c r="N34" s="68" t="s">
        <v>166</v>
      </c>
      <c r="O34" s="87" t="s">
        <v>2729</v>
      </c>
      <c r="P34" s="68">
        <v>75025</v>
      </c>
      <c r="Q34" s="85" t="s">
        <v>4990</v>
      </c>
      <c r="R34">
        <v>92</v>
      </c>
    </row>
    <row r="35" spans="1:18" ht="30" x14ac:dyDescent="0.2">
      <c r="A35" s="72" t="s">
        <v>5129</v>
      </c>
      <c r="B35" s="76">
        <v>100536</v>
      </c>
      <c r="C35" s="72" t="s">
        <v>5130</v>
      </c>
      <c r="D35" s="80" t="s">
        <v>2814</v>
      </c>
      <c r="E35" s="81" t="s">
        <v>5131</v>
      </c>
      <c r="F35" s="67" t="s">
        <v>5132</v>
      </c>
      <c r="G35" s="72" t="s">
        <v>234</v>
      </c>
      <c r="H35" s="67" t="s">
        <v>2729</v>
      </c>
      <c r="I35" s="72">
        <v>79124</v>
      </c>
      <c r="J35" s="67" t="s">
        <v>235</v>
      </c>
      <c r="K35" s="72">
        <v>8063102205</v>
      </c>
      <c r="L35" s="67" t="s">
        <v>5127</v>
      </c>
      <c r="M35" s="72" t="s">
        <v>5133</v>
      </c>
      <c r="N35" s="67" t="s">
        <v>166</v>
      </c>
      <c r="O35" s="86" t="s">
        <v>2729</v>
      </c>
      <c r="P35" s="67">
        <v>75025</v>
      </c>
      <c r="Q35" s="85" t="s">
        <v>5134</v>
      </c>
      <c r="R35">
        <v>28</v>
      </c>
    </row>
    <row r="36" spans="1:18" ht="30" x14ac:dyDescent="0.2">
      <c r="A36" s="73" t="s">
        <v>5135</v>
      </c>
      <c r="B36" s="77">
        <v>100568</v>
      </c>
      <c r="C36" s="73"/>
      <c r="D36" s="82" t="s">
        <v>2741</v>
      </c>
      <c r="E36" s="83" t="s">
        <v>5136</v>
      </c>
      <c r="F36" s="68" t="s">
        <v>5137</v>
      </c>
      <c r="G36" s="73" t="s">
        <v>109</v>
      </c>
      <c r="H36" s="68" t="s">
        <v>2729</v>
      </c>
      <c r="I36" s="73">
        <v>78404</v>
      </c>
      <c r="J36" s="68" t="s">
        <v>110</v>
      </c>
      <c r="K36" s="73">
        <v>3613718933</v>
      </c>
      <c r="L36" s="68" t="s">
        <v>5127</v>
      </c>
      <c r="M36" s="73" t="s">
        <v>5128</v>
      </c>
      <c r="N36" s="68" t="s">
        <v>166</v>
      </c>
      <c r="O36" s="87" t="s">
        <v>2729</v>
      </c>
      <c r="P36" s="68">
        <v>75025</v>
      </c>
      <c r="Q36" s="85" t="s">
        <v>4979</v>
      </c>
      <c r="R36">
        <v>42</v>
      </c>
    </row>
    <row r="37" spans="1:18" ht="30" x14ac:dyDescent="0.2">
      <c r="A37" s="72" t="s">
        <v>5138</v>
      </c>
      <c r="B37" s="76">
        <v>100289</v>
      </c>
      <c r="C37" s="72" t="s">
        <v>5139</v>
      </c>
      <c r="D37" s="80" t="s">
        <v>2967</v>
      </c>
      <c r="E37" s="81" t="s">
        <v>5140</v>
      </c>
      <c r="F37" s="67" t="s">
        <v>5141</v>
      </c>
      <c r="G37" s="72" t="s">
        <v>728</v>
      </c>
      <c r="H37" s="67" t="s">
        <v>2729</v>
      </c>
      <c r="I37" s="72">
        <v>77450</v>
      </c>
      <c r="J37" s="67" t="s">
        <v>20</v>
      </c>
      <c r="K37" s="72">
        <v>2814928888</v>
      </c>
      <c r="L37" s="67" t="s">
        <v>5142</v>
      </c>
      <c r="M37" s="72" t="s">
        <v>5128</v>
      </c>
      <c r="N37" s="67" t="s">
        <v>166</v>
      </c>
      <c r="O37" s="86" t="s">
        <v>2729</v>
      </c>
      <c r="P37" s="67">
        <v>75025</v>
      </c>
      <c r="Q37" s="85" t="s">
        <v>5003</v>
      </c>
      <c r="R37">
        <v>48</v>
      </c>
    </row>
    <row r="38" spans="1:18" ht="30" x14ac:dyDescent="0.2">
      <c r="A38" s="73" t="s">
        <v>5143</v>
      </c>
      <c r="B38" s="77">
        <v>100106</v>
      </c>
      <c r="C38" s="73" t="s">
        <v>5144</v>
      </c>
      <c r="D38" s="82" t="s">
        <v>3007</v>
      </c>
      <c r="E38" s="83" t="s">
        <v>5145</v>
      </c>
      <c r="F38" s="68" t="s">
        <v>5146</v>
      </c>
      <c r="G38" s="73" t="s">
        <v>355</v>
      </c>
      <c r="H38" s="68" t="s">
        <v>2729</v>
      </c>
      <c r="I38" s="73">
        <v>75605</v>
      </c>
      <c r="J38" s="68" t="s">
        <v>356</v>
      </c>
      <c r="K38" s="73">
        <v>9032123105</v>
      </c>
      <c r="L38" s="68" t="s">
        <v>5127</v>
      </c>
      <c r="M38" s="73" t="s">
        <v>5128</v>
      </c>
      <c r="N38" s="68" t="s">
        <v>166</v>
      </c>
      <c r="O38" s="87" t="s">
        <v>2729</v>
      </c>
      <c r="P38" s="68">
        <v>75025</v>
      </c>
      <c r="Q38" s="85" t="s">
        <v>4990</v>
      </c>
      <c r="R38">
        <v>24</v>
      </c>
    </row>
    <row r="39" spans="1:18" x14ac:dyDescent="0.2">
      <c r="A39" s="72" t="s">
        <v>5147</v>
      </c>
      <c r="B39" s="76">
        <v>100573</v>
      </c>
      <c r="C39" s="72"/>
      <c r="D39" s="80" t="s">
        <v>2821</v>
      </c>
      <c r="E39" s="81" t="s">
        <v>3036</v>
      </c>
      <c r="F39" s="67" t="s">
        <v>5148</v>
      </c>
      <c r="G39" s="72" t="s">
        <v>574</v>
      </c>
      <c r="H39" s="67" t="s">
        <v>2729</v>
      </c>
      <c r="I39" s="72">
        <v>79415</v>
      </c>
      <c r="J39" s="67" t="s">
        <v>574</v>
      </c>
      <c r="K39" s="72">
        <v>8065161190</v>
      </c>
      <c r="L39" s="67" t="s">
        <v>5127</v>
      </c>
      <c r="M39" s="72" t="s">
        <v>5128</v>
      </c>
      <c r="N39" s="67" t="s">
        <v>166</v>
      </c>
      <c r="O39" s="86" t="s">
        <v>2729</v>
      </c>
      <c r="P39" s="67">
        <v>75025</v>
      </c>
      <c r="Q39" s="85" t="s">
        <v>5149</v>
      </c>
      <c r="R39">
        <v>32</v>
      </c>
    </row>
    <row r="40" spans="1:18" ht="30" x14ac:dyDescent="0.2">
      <c r="A40" s="73" t="s">
        <v>5150</v>
      </c>
      <c r="B40" s="77">
        <v>100233</v>
      </c>
      <c r="C40" s="73" t="s">
        <v>5151</v>
      </c>
      <c r="D40" s="82" t="s">
        <v>2732</v>
      </c>
      <c r="E40" s="83" t="s">
        <v>5152</v>
      </c>
      <c r="F40" s="68" t="s">
        <v>5153</v>
      </c>
      <c r="G40" s="73" t="s">
        <v>1308</v>
      </c>
      <c r="H40" s="68" t="s">
        <v>2729</v>
      </c>
      <c r="I40" s="73">
        <v>75904</v>
      </c>
      <c r="J40" s="68" t="s">
        <v>1309</v>
      </c>
      <c r="K40" s="73">
        <v>9366322276</v>
      </c>
      <c r="L40" s="68" t="s">
        <v>5127</v>
      </c>
      <c r="M40" s="73" t="s">
        <v>5128</v>
      </c>
      <c r="N40" s="68" t="s">
        <v>166</v>
      </c>
      <c r="O40" s="87" t="s">
        <v>2729</v>
      </c>
      <c r="P40" s="68">
        <v>75025</v>
      </c>
      <c r="Q40" s="85" t="s">
        <v>5003</v>
      </c>
      <c r="R40">
        <v>24</v>
      </c>
    </row>
    <row r="41" spans="1:18" ht="30" x14ac:dyDescent="0.2">
      <c r="A41" s="72" t="s">
        <v>5154</v>
      </c>
      <c r="B41" s="76">
        <v>100459</v>
      </c>
      <c r="C41" s="72" t="s">
        <v>5155</v>
      </c>
      <c r="D41" s="80" t="s">
        <v>2821</v>
      </c>
      <c r="E41" s="81" t="s">
        <v>5156</v>
      </c>
      <c r="F41" s="67" t="s">
        <v>5157</v>
      </c>
      <c r="G41" s="72" t="s">
        <v>284</v>
      </c>
      <c r="H41" s="67" t="s">
        <v>2729</v>
      </c>
      <c r="I41" s="72">
        <v>77505</v>
      </c>
      <c r="J41" s="67" t="s">
        <v>20</v>
      </c>
      <c r="K41" s="72">
        <v>8328214982</v>
      </c>
      <c r="L41" s="67" t="s">
        <v>5142</v>
      </c>
      <c r="M41" s="72" t="s">
        <v>5128</v>
      </c>
      <c r="N41" s="67" t="s">
        <v>166</v>
      </c>
      <c r="O41" s="86" t="s">
        <v>2729</v>
      </c>
      <c r="P41" s="67">
        <v>75025</v>
      </c>
      <c r="Q41" s="85" t="s">
        <v>5003</v>
      </c>
      <c r="R41">
        <v>30</v>
      </c>
    </row>
    <row r="42" spans="1:18" ht="30" x14ac:dyDescent="0.2">
      <c r="A42" s="73" t="s">
        <v>5158</v>
      </c>
      <c r="B42" s="77">
        <v>100183</v>
      </c>
      <c r="C42" s="73" t="s">
        <v>5159</v>
      </c>
      <c r="D42" s="82" t="s">
        <v>2967</v>
      </c>
      <c r="E42" s="83" t="s">
        <v>5160</v>
      </c>
      <c r="F42" s="68" t="s">
        <v>5161</v>
      </c>
      <c r="G42" s="73" t="s">
        <v>528</v>
      </c>
      <c r="H42" s="68" t="s">
        <v>2729</v>
      </c>
      <c r="I42" s="73">
        <v>79706</v>
      </c>
      <c r="J42" s="68" t="s">
        <v>528</v>
      </c>
      <c r="K42" s="73">
        <v>4325615915</v>
      </c>
      <c r="L42" s="68" t="s">
        <v>5127</v>
      </c>
      <c r="M42" s="73" t="s">
        <v>5128</v>
      </c>
      <c r="N42" s="68" t="s">
        <v>166</v>
      </c>
      <c r="O42" s="87" t="s">
        <v>2729</v>
      </c>
      <c r="P42" s="68">
        <v>75025</v>
      </c>
      <c r="Q42" s="85" t="s">
        <v>5162</v>
      </c>
      <c r="R42">
        <v>64</v>
      </c>
    </row>
    <row r="43" spans="1:18" x14ac:dyDescent="0.2">
      <c r="A43" s="72" t="s">
        <v>5163</v>
      </c>
      <c r="B43" s="76">
        <v>100510</v>
      </c>
      <c r="C43" s="72" t="s">
        <v>5164</v>
      </c>
      <c r="D43" s="80" t="s">
        <v>2950</v>
      </c>
      <c r="E43" s="81" t="s">
        <v>5165</v>
      </c>
      <c r="F43" s="67" t="s">
        <v>5166</v>
      </c>
      <c r="G43" s="72" t="s">
        <v>48</v>
      </c>
      <c r="H43" s="67" t="s">
        <v>2729</v>
      </c>
      <c r="I43" s="72">
        <v>76712</v>
      </c>
      <c r="J43" s="67" t="s">
        <v>49</v>
      </c>
      <c r="K43" s="72">
        <v>2548704874</v>
      </c>
      <c r="L43" s="67" t="s">
        <v>5167</v>
      </c>
      <c r="M43" s="72" t="s">
        <v>5128</v>
      </c>
      <c r="N43" s="67" t="s">
        <v>166</v>
      </c>
      <c r="O43" s="86" t="s">
        <v>2729</v>
      </c>
      <c r="P43" s="67">
        <v>75025</v>
      </c>
      <c r="Q43" s="85" t="s">
        <v>5149</v>
      </c>
      <c r="R43">
        <v>48</v>
      </c>
    </row>
    <row r="44" spans="1:18" ht="30" x14ac:dyDescent="0.2">
      <c r="A44" s="73" t="s">
        <v>5168</v>
      </c>
      <c r="B44" s="77">
        <v>100364</v>
      </c>
      <c r="C44" s="73" t="s">
        <v>5169</v>
      </c>
      <c r="D44" s="82" t="s">
        <v>2751</v>
      </c>
      <c r="E44" s="83" t="s">
        <v>5170</v>
      </c>
      <c r="F44" s="68" t="s">
        <v>5171</v>
      </c>
      <c r="G44" s="73" t="s">
        <v>887</v>
      </c>
      <c r="H44" s="68" t="s">
        <v>2729</v>
      </c>
      <c r="I44" s="73">
        <v>78550</v>
      </c>
      <c r="J44" s="68" t="s">
        <v>485</v>
      </c>
      <c r="K44" s="73">
        <v>9563652600</v>
      </c>
      <c r="L44" s="68" t="s">
        <v>5172</v>
      </c>
      <c r="M44" s="73" t="s">
        <v>5171</v>
      </c>
      <c r="N44" s="68" t="s">
        <v>887</v>
      </c>
      <c r="O44" s="87" t="s">
        <v>2729</v>
      </c>
      <c r="P44" s="68">
        <v>78550</v>
      </c>
      <c r="Q44" s="85" t="s">
        <v>4997</v>
      </c>
      <c r="R44">
        <v>94</v>
      </c>
    </row>
    <row r="45" spans="1:18" ht="30" x14ac:dyDescent="0.2">
      <c r="A45" s="72" t="s">
        <v>5173</v>
      </c>
      <c r="B45" s="76">
        <v>100471</v>
      </c>
      <c r="C45" s="72" t="s">
        <v>5174</v>
      </c>
      <c r="D45" s="80" t="s">
        <v>2785</v>
      </c>
      <c r="E45" s="81" t="s">
        <v>5175</v>
      </c>
      <c r="F45" s="67" t="s">
        <v>5176</v>
      </c>
      <c r="G45" s="72" t="s">
        <v>30</v>
      </c>
      <c r="H45" s="67" t="s">
        <v>2729</v>
      </c>
      <c r="I45" s="72">
        <v>76001</v>
      </c>
      <c r="J45" s="67" t="s">
        <v>31</v>
      </c>
      <c r="K45" s="72">
        <v>8176626341</v>
      </c>
      <c r="L45" s="67" t="s">
        <v>5109</v>
      </c>
      <c r="M45" s="72" t="s">
        <v>5176</v>
      </c>
      <c r="N45" s="67" t="s">
        <v>30</v>
      </c>
      <c r="O45" s="86" t="s">
        <v>2729</v>
      </c>
      <c r="P45" s="67">
        <v>76001</v>
      </c>
      <c r="Q45" s="85" t="s">
        <v>4990</v>
      </c>
      <c r="R45">
        <v>116</v>
      </c>
    </row>
    <row r="46" spans="1:18" s="95" customFormat="1" x14ac:dyDescent="0.2">
      <c r="A46" s="89" t="s">
        <v>5177</v>
      </c>
      <c r="B46" s="90">
        <v>100487</v>
      </c>
      <c r="C46" s="89" t="s">
        <v>5178</v>
      </c>
      <c r="D46" s="91" t="s">
        <v>3355</v>
      </c>
      <c r="E46" s="92" t="s">
        <v>4041</v>
      </c>
      <c r="F46" s="93" t="s">
        <v>5179</v>
      </c>
      <c r="G46" s="89" t="s">
        <v>5180</v>
      </c>
      <c r="H46" s="93" t="s">
        <v>2729</v>
      </c>
      <c r="I46" s="89">
        <v>75042</v>
      </c>
      <c r="J46" s="93" t="s">
        <v>126</v>
      </c>
      <c r="K46" s="89">
        <v>9723705517</v>
      </c>
      <c r="L46" s="93" t="s">
        <v>5181</v>
      </c>
      <c r="M46" s="89" t="s">
        <v>5179</v>
      </c>
      <c r="N46" s="93" t="s">
        <v>5180</v>
      </c>
      <c r="O46" s="94" t="s">
        <v>2729</v>
      </c>
      <c r="P46" s="93">
        <v>75042</v>
      </c>
      <c r="Q46" s="85" t="s">
        <v>5149</v>
      </c>
      <c r="R46" s="95">
        <v>100</v>
      </c>
    </row>
    <row r="47" spans="1:18" s="95" customFormat="1" ht="30" x14ac:dyDescent="0.2">
      <c r="A47" s="96" t="s">
        <v>5182</v>
      </c>
      <c r="B47" s="97">
        <v>8749</v>
      </c>
      <c r="C47" s="96" t="s">
        <v>5183</v>
      </c>
      <c r="D47" s="98" t="s">
        <v>2814</v>
      </c>
      <c r="E47" s="99" t="s">
        <v>4041</v>
      </c>
      <c r="F47" s="100" t="s">
        <v>5184</v>
      </c>
      <c r="G47" s="96" t="s">
        <v>430</v>
      </c>
      <c r="H47" s="100" t="s">
        <v>2729</v>
      </c>
      <c r="I47" s="96">
        <v>76301</v>
      </c>
      <c r="J47" s="100" t="s">
        <v>431</v>
      </c>
      <c r="K47" s="96">
        <v>9403223171</v>
      </c>
      <c r="L47" s="100" t="s">
        <v>5185</v>
      </c>
      <c r="M47" s="96" t="s">
        <v>5186</v>
      </c>
      <c r="N47" s="100" t="s">
        <v>430</v>
      </c>
      <c r="O47" s="101" t="s">
        <v>2729</v>
      </c>
      <c r="P47" s="100">
        <v>76301</v>
      </c>
      <c r="Q47" s="85" t="s">
        <v>4990</v>
      </c>
      <c r="R47" s="95">
        <v>96</v>
      </c>
    </row>
    <row r="48" spans="1:18" s="95" customFormat="1" ht="30" x14ac:dyDescent="0.2">
      <c r="A48" s="89" t="s">
        <v>5187</v>
      </c>
      <c r="B48" s="90">
        <v>100456</v>
      </c>
      <c r="C48" s="89" t="s">
        <v>5188</v>
      </c>
      <c r="D48" s="91" t="s">
        <v>2821</v>
      </c>
      <c r="E48" s="92" t="s">
        <v>5189</v>
      </c>
      <c r="F48" s="93" t="s">
        <v>5190</v>
      </c>
      <c r="G48" s="89" t="s">
        <v>436</v>
      </c>
      <c r="H48" s="93" t="s">
        <v>2729</v>
      </c>
      <c r="I48" s="89">
        <v>79912</v>
      </c>
      <c r="J48" s="93" t="s">
        <v>436</v>
      </c>
      <c r="K48" s="89">
        <v>9152094513</v>
      </c>
      <c r="L48" s="93" t="s">
        <v>5185</v>
      </c>
      <c r="M48" s="89" t="s">
        <v>5190</v>
      </c>
      <c r="N48" s="93" t="s">
        <v>436</v>
      </c>
      <c r="O48" s="94" t="s">
        <v>2729</v>
      </c>
      <c r="P48" s="93">
        <v>79912</v>
      </c>
      <c r="Q48" s="85" t="s">
        <v>4990</v>
      </c>
      <c r="R48" s="95">
        <v>132</v>
      </c>
    </row>
    <row r="49" spans="1:18" s="95" customFormat="1" ht="30" x14ac:dyDescent="0.2">
      <c r="A49" s="96" t="s">
        <v>5191</v>
      </c>
      <c r="B49" s="97">
        <v>747</v>
      </c>
      <c r="C49" s="96" t="s">
        <v>5192</v>
      </c>
      <c r="D49" s="98" t="s">
        <v>2814</v>
      </c>
      <c r="E49" s="99" t="s">
        <v>5193</v>
      </c>
      <c r="F49" s="100" t="s">
        <v>5194</v>
      </c>
      <c r="G49" s="96" t="s">
        <v>1880</v>
      </c>
      <c r="H49" s="100" t="s">
        <v>2729</v>
      </c>
      <c r="I49" s="96">
        <v>76901</v>
      </c>
      <c r="J49" s="100" t="s">
        <v>1881</v>
      </c>
      <c r="K49" s="96">
        <v>3259495722</v>
      </c>
      <c r="L49" s="100" t="s">
        <v>5181</v>
      </c>
      <c r="M49" s="96" t="s">
        <v>5194</v>
      </c>
      <c r="N49" s="100" t="s">
        <v>1880</v>
      </c>
      <c r="O49" s="101" t="s">
        <v>2729</v>
      </c>
      <c r="P49" s="100">
        <v>76901</v>
      </c>
      <c r="Q49" s="85" t="s">
        <v>5195</v>
      </c>
      <c r="R49" s="95">
        <v>80</v>
      </c>
    </row>
    <row r="50" spans="1:18" s="95" customFormat="1" ht="30" x14ac:dyDescent="0.2">
      <c r="A50" s="89" t="s">
        <v>5196</v>
      </c>
      <c r="B50" s="90">
        <v>100242</v>
      </c>
      <c r="C50" s="89" t="s">
        <v>5197</v>
      </c>
      <c r="D50" s="91" t="s">
        <v>2950</v>
      </c>
      <c r="E50" s="92" t="s">
        <v>5198</v>
      </c>
      <c r="F50" s="93" t="s">
        <v>5199</v>
      </c>
      <c r="G50" s="89" t="s">
        <v>4581</v>
      </c>
      <c r="H50" s="93" t="s">
        <v>2729</v>
      </c>
      <c r="I50" s="89">
        <v>78626</v>
      </c>
      <c r="J50" s="93" t="s">
        <v>269</v>
      </c>
      <c r="K50" s="89">
        <v>5128199400</v>
      </c>
      <c r="L50" s="93" t="s">
        <v>5200</v>
      </c>
      <c r="M50" s="89" t="s">
        <v>5199</v>
      </c>
      <c r="N50" s="93" t="s">
        <v>4581</v>
      </c>
      <c r="O50" s="94" t="s">
        <v>2729</v>
      </c>
      <c r="P50" s="93">
        <v>78626</v>
      </c>
      <c r="Q50" s="85" t="s">
        <v>4997</v>
      </c>
      <c r="R50" s="95">
        <v>72</v>
      </c>
    </row>
    <row r="51" spans="1:18" s="95" customFormat="1" ht="30" x14ac:dyDescent="0.2">
      <c r="A51" s="96" t="s">
        <v>5201</v>
      </c>
      <c r="B51" s="97">
        <v>100256</v>
      </c>
      <c r="C51" s="96" t="s">
        <v>5202</v>
      </c>
      <c r="D51" s="98" t="s">
        <v>2757</v>
      </c>
      <c r="E51" s="99" t="s">
        <v>5203</v>
      </c>
      <c r="F51" s="100" t="s">
        <v>5204</v>
      </c>
      <c r="G51" s="96" t="s">
        <v>195</v>
      </c>
      <c r="H51" s="100" t="s">
        <v>2729</v>
      </c>
      <c r="I51" s="96">
        <v>78240</v>
      </c>
      <c r="J51" s="100" t="s">
        <v>196</v>
      </c>
      <c r="K51" s="96">
        <v>2105415300</v>
      </c>
      <c r="L51" s="100" t="s">
        <v>5205</v>
      </c>
      <c r="M51" s="96" t="s">
        <v>5204</v>
      </c>
      <c r="N51" s="100" t="s">
        <v>195</v>
      </c>
      <c r="O51" s="101" t="s">
        <v>2729</v>
      </c>
      <c r="P51" s="100">
        <v>78240</v>
      </c>
      <c r="Q51" s="85" t="s">
        <v>4990</v>
      </c>
      <c r="R51" s="95">
        <v>198</v>
      </c>
    </row>
    <row r="52" spans="1:18" s="95" customFormat="1" ht="30" x14ac:dyDescent="0.2">
      <c r="A52" s="89" t="s">
        <v>5206</v>
      </c>
      <c r="B52" s="90">
        <v>100337</v>
      </c>
      <c r="C52" s="89" t="s">
        <v>5207</v>
      </c>
      <c r="D52" s="91" t="s">
        <v>2732</v>
      </c>
      <c r="E52" s="92" t="s">
        <v>5208</v>
      </c>
      <c r="F52" s="93" t="s">
        <v>5209</v>
      </c>
      <c r="G52" s="89" t="s">
        <v>19</v>
      </c>
      <c r="H52" s="93" t="s">
        <v>2729</v>
      </c>
      <c r="I52" s="89">
        <v>77054</v>
      </c>
      <c r="J52" s="93" t="s">
        <v>20</v>
      </c>
      <c r="K52" s="89">
        <v>7137962273</v>
      </c>
      <c r="L52" s="93" t="s">
        <v>5210</v>
      </c>
      <c r="M52" s="89" t="s">
        <v>5209</v>
      </c>
      <c r="N52" s="93" t="s">
        <v>19</v>
      </c>
      <c r="O52" s="94" t="s">
        <v>2729</v>
      </c>
      <c r="P52" s="93">
        <v>77054</v>
      </c>
      <c r="Q52" s="85" t="s">
        <v>4997</v>
      </c>
      <c r="R52" s="95">
        <v>148</v>
      </c>
    </row>
    <row r="53" spans="1:18" s="95" customFormat="1" ht="30" x14ac:dyDescent="0.2">
      <c r="A53" s="96" t="s">
        <v>5211</v>
      </c>
      <c r="B53" s="97">
        <v>804</v>
      </c>
      <c r="C53" s="96" t="s">
        <v>5212</v>
      </c>
      <c r="D53" s="98" t="s">
        <v>2770</v>
      </c>
      <c r="E53" s="99" t="s">
        <v>5213</v>
      </c>
      <c r="F53" s="100" t="s">
        <v>5214</v>
      </c>
      <c r="G53" s="96" t="s">
        <v>574</v>
      </c>
      <c r="H53" s="100" t="s">
        <v>2729</v>
      </c>
      <c r="I53" s="96">
        <v>79423</v>
      </c>
      <c r="J53" s="100" t="s">
        <v>574</v>
      </c>
      <c r="K53" s="96">
        <v>8067401400</v>
      </c>
      <c r="L53" s="100" t="s">
        <v>5215</v>
      </c>
      <c r="M53" s="96" t="s">
        <v>5216</v>
      </c>
      <c r="N53" s="100" t="s">
        <v>574</v>
      </c>
      <c r="O53" s="101" t="s">
        <v>2729</v>
      </c>
      <c r="P53" s="100">
        <v>79408</v>
      </c>
      <c r="Q53" s="85" t="s">
        <v>5217</v>
      </c>
      <c r="R53" s="95">
        <v>30</v>
      </c>
    </row>
    <row r="54" spans="1:18" s="95" customFormat="1" ht="30" x14ac:dyDescent="0.2">
      <c r="A54" s="89" t="s">
        <v>5218</v>
      </c>
      <c r="B54" s="90">
        <v>100405</v>
      </c>
      <c r="C54" s="89" t="s">
        <v>4719</v>
      </c>
      <c r="D54" s="91" t="s">
        <v>3007</v>
      </c>
      <c r="E54" s="92" t="s">
        <v>5219</v>
      </c>
      <c r="F54" s="93" t="s">
        <v>5220</v>
      </c>
      <c r="G54" s="89" t="s">
        <v>166</v>
      </c>
      <c r="H54" s="93" t="s">
        <v>2729</v>
      </c>
      <c r="I54" s="89">
        <v>75093</v>
      </c>
      <c r="J54" s="93" t="s">
        <v>132</v>
      </c>
      <c r="K54" s="89">
        <v>9729818301</v>
      </c>
      <c r="L54" s="93" t="s">
        <v>4721</v>
      </c>
      <c r="M54" s="89" t="s">
        <v>5220</v>
      </c>
      <c r="N54" s="93" t="s">
        <v>166</v>
      </c>
      <c r="O54" s="94" t="s">
        <v>2729</v>
      </c>
      <c r="P54" s="93">
        <v>75093</v>
      </c>
      <c r="Q54" s="85" t="s">
        <v>4984</v>
      </c>
      <c r="R54" s="95">
        <v>48</v>
      </c>
    </row>
    <row r="55" spans="1:18" s="95" customFormat="1" ht="30" x14ac:dyDescent="0.2">
      <c r="A55" s="96" t="s">
        <v>5221</v>
      </c>
      <c r="B55" s="97">
        <v>100404</v>
      </c>
      <c r="C55" s="96" t="s">
        <v>4679</v>
      </c>
      <c r="D55" s="98" t="s">
        <v>3007</v>
      </c>
      <c r="E55" s="99" t="s">
        <v>5222</v>
      </c>
      <c r="F55" s="100" t="s">
        <v>5223</v>
      </c>
      <c r="G55" s="96" t="s">
        <v>926</v>
      </c>
      <c r="H55" s="100" t="s">
        <v>2729</v>
      </c>
      <c r="I55" s="96">
        <v>76022</v>
      </c>
      <c r="J55" s="100" t="s">
        <v>31</v>
      </c>
      <c r="K55" s="96">
        <v>8178487771</v>
      </c>
      <c r="L55" s="100" t="s">
        <v>5224</v>
      </c>
      <c r="M55" s="96" t="s">
        <v>5225</v>
      </c>
      <c r="N55" s="100" t="s">
        <v>926</v>
      </c>
      <c r="O55" s="101" t="s">
        <v>2729</v>
      </c>
      <c r="P55" s="100">
        <v>76022</v>
      </c>
      <c r="Q55" s="85" t="s">
        <v>4984</v>
      </c>
      <c r="R55" s="95">
        <v>70</v>
      </c>
    </row>
    <row r="56" spans="1:18" s="95" customFormat="1" ht="30" x14ac:dyDescent="0.2">
      <c r="A56" s="89" t="s">
        <v>4731</v>
      </c>
      <c r="B56" s="90">
        <v>739</v>
      </c>
      <c r="C56" s="89"/>
      <c r="D56" s="91" t="s">
        <v>3023</v>
      </c>
      <c r="E56" s="92" t="s">
        <v>5226</v>
      </c>
      <c r="F56" s="93" t="s">
        <v>5227</v>
      </c>
      <c r="G56" s="89" t="s">
        <v>70</v>
      </c>
      <c r="H56" s="93" t="s">
        <v>2729</v>
      </c>
      <c r="I56" s="89">
        <v>78745</v>
      </c>
      <c r="J56" s="93" t="s">
        <v>71</v>
      </c>
      <c r="K56" s="89">
        <v>5124444835</v>
      </c>
      <c r="L56" s="93" t="s">
        <v>4734</v>
      </c>
      <c r="M56" s="89" t="s">
        <v>5228</v>
      </c>
      <c r="N56" s="93" t="s">
        <v>70</v>
      </c>
      <c r="O56" s="94" t="s">
        <v>2729</v>
      </c>
      <c r="P56" s="93">
        <v>78715</v>
      </c>
      <c r="Q56" s="85" t="s">
        <v>5003</v>
      </c>
      <c r="R56" s="95">
        <v>32</v>
      </c>
    </row>
    <row r="57" spans="1:18" s="95" customFormat="1" ht="30" x14ac:dyDescent="0.2">
      <c r="A57" s="96" t="s">
        <v>5229</v>
      </c>
      <c r="B57" s="97">
        <v>100144</v>
      </c>
      <c r="C57" s="96"/>
      <c r="D57" s="98" t="s">
        <v>2757</v>
      </c>
      <c r="E57" s="99" t="s">
        <v>5230</v>
      </c>
      <c r="F57" s="100" t="s">
        <v>5231</v>
      </c>
      <c r="G57" s="96" t="s">
        <v>19</v>
      </c>
      <c r="H57" s="100" t="s">
        <v>2729</v>
      </c>
      <c r="I57" s="96">
        <v>77035</v>
      </c>
      <c r="J57" s="100" t="s">
        <v>20</v>
      </c>
      <c r="K57" s="96">
        <v>7132755000</v>
      </c>
      <c r="L57" s="100" t="s">
        <v>5232</v>
      </c>
      <c r="M57" s="96" t="s">
        <v>5231</v>
      </c>
      <c r="N57" s="100" t="s">
        <v>19</v>
      </c>
      <c r="O57" s="101" t="s">
        <v>2729</v>
      </c>
      <c r="P57" s="100">
        <v>77035</v>
      </c>
      <c r="Q57" s="85" t="s">
        <v>5233</v>
      </c>
      <c r="R57" s="95">
        <v>120</v>
      </c>
    </row>
    <row r="58" spans="1:18" s="95" customFormat="1" ht="30" x14ac:dyDescent="0.2">
      <c r="A58" s="89" t="s">
        <v>5234</v>
      </c>
      <c r="B58" s="90">
        <v>8268</v>
      </c>
      <c r="C58" s="89" t="s">
        <v>5235</v>
      </c>
      <c r="D58" s="91" t="s">
        <v>3007</v>
      </c>
      <c r="E58" s="92" t="s">
        <v>5230</v>
      </c>
      <c r="F58" s="93" t="s">
        <v>5236</v>
      </c>
      <c r="G58" s="89" t="s">
        <v>425</v>
      </c>
      <c r="H58" s="93" t="s">
        <v>2729</v>
      </c>
      <c r="I58" s="89">
        <v>76201</v>
      </c>
      <c r="J58" s="93" t="s">
        <v>425</v>
      </c>
      <c r="K58" s="89">
        <v>9403208100</v>
      </c>
      <c r="L58" s="93" t="s">
        <v>5237</v>
      </c>
      <c r="M58" s="89" t="s">
        <v>5236</v>
      </c>
      <c r="N58" s="93" t="s">
        <v>425</v>
      </c>
      <c r="O58" s="94" t="s">
        <v>2729</v>
      </c>
      <c r="P58" s="93">
        <v>76201</v>
      </c>
      <c r="Q58" s="85" t="s">
        <v>4990</v>
      </c>
      <c r="R58" s="95">
        <v>104</v>
      </c>
    </row>
    <row r="59" spans="1:18" s="95" customFormat="1" ht="30" x14ac:dyDescent="0.2">
      <c r="A59" s="96" t="s">
        <v>5238</v>
      </c>
      <c r="B59" s="97">
        <v>100580</v>
      </c>
      <c r="C59" s="96"/>
      <c r="D59" s="98" t="s">
        <v>2869</v>
      </c>
      <c r="E59" s="99" t="s">
        <v>5239</v>
      </c>
      <c r="F59" s="100" t="s">
        <v>5240</v>
      </c>
      <c r="G59" s="96" t="s">
        <v>76</v>
      </c>
      <c r="H59" s="100" t="s">
        <v>2729</v>
      </c>
      <c r="I59" s="96">
        <v>77304</v>
      </c>
      <c r="J59" s="100" t="s">
        <v>77</v>
      </c>
      <c r="K59" s="96">
        <v>9362420409</v>
      </c>
      <c r="L59" s="100" t="s">
        <v>5241</v>
      </c>
      <c r="M59" s="96" t="s">
        <v>4313</v>
      </c>
      <c r="N59" s="100" t="s">
        <v>4303</v>
      </c>
      <c r="O59" s="101" t="s">
        <v>2917</v>
      </c>
      <c r="P59" s="100">
        <v>17025</v>
      </c>
      <c r="Q59" s="85" t="s">
        <v>4997</v>
      </c>
      <c r="R59" s="95">
        <v>64</v>
      </c>
    </row>
    <row r="60" spans="1:18" s="95" customFormat="1" ht="30" x14ac:dyDescent="0.2">
      <c r="A60" s="89" t="s">
        <v>5242</v>
      </c>
      <c r="B60" s="90">
        <v>100571</v>
      </c>
      <c r="C60" s="89"/>
      <c r="D60" s="91" t="s">
        <v>2726</v>
      </c>
      <c r="E60" s="92" t="s">
        <v>5243</v>
      </c>
      <c r="F60" s="93" t="s">
        <v>5244</v>
      </c>
      <c r="G60" s="89" t="s">
        <v>42</v>
      </c>
      <c r="H60" s="93" t="s">
        <v>2729</v>
      </c>
      <c r="I60" s="89">
        <v>77498</v>
      </c>
      <c r="J60" s="93" t="s">
        <v>43</v>
      </c>
      <c r="K60" s="89">
        <v>2818960112</v>
      </c>
      <c r="L60" s="93" t="s">
        <v>5245</v>
      </c>
      <c r="M60" s="89" t="s">
        <v>4302</v>
      </c>
      <c r="N60" s="93" t="s">
        <v>4303</v>
      </c>
      <c r="O60" s="94" t="s">
        <v>2917</v>
      </c>
      <c r="P60" s="93">
        <v>17025</v>
      </c>
      <c r="Q60" s="85" t="s">
        <v>4997</v>
      </c>
      <c r="R60" s="95">
        <v>60</v>
      </c>
    </row>
    <row r="61" spans="1:18" s="95" customFormat="1" ht="30" x14ac:dyDescent="0.2">
      <c r="A61" s="96" t="s">
        <v>5246</v>
      </c>
      <c r="B61" s="97">
        <v>100517</v>
      </c>
      <c r="C61" s="96" t="s">
        <v>5247</v>
      </c>
      <c r="D61" s="98" t="s">
        <v>2805</v>
      </c>
      <c r="E61" s="99" t="s">
        <v>5248</v>
      </c>
      <c r="F61" s="100" t="s">
        <v>5249</v>
      </c>
      <c r="G61" s="96" t="s">
        <v>115</v>
      </c>
      <c r="H61" s="100" t="s">
        <v>2729</v>
      </c>
      <c r="I61" s="96">
        <v>76132</v>
      </c>
      <c r="J61" s="100" t="s">
        <v>31</v>
      </c>
      <c r="K61" s="96">
        <v>8173611991</v>
      </c>
      <c r="L61" s="100" t="s">
        <v>5250</v>
      </c>
      <c r="M61" s="96" t="s">
        <v>5249</v>
      </c>
      <c r="N61" s="100" t="s">
        <v>115</v>
      </c>
      <c r="O61" s="101" t="s">
        <v>2729</v>
      </c>
      <c r="P61" s="100">
        <v>76132</v>
      </c>
      <c r="Q61" s="85" t="s">
        <v>4990</v>
      </c>
      <c r="R61" s="95">
        <v>48</v>
      </c>
    </row>
    <row r="62" spans="1:18" s="95" customFormat="1" ht="30" x14ac:dyDescent="0.2">
      <c r="A62" s="89" t="s">
        <v>5251</v>
      </c>
      <c r="B62" s="90">
        <v>100518</v>
      </c>
      <c r="C62" s="89" t="s">
        <v>5252</v>
      </c>
      <c r="D62" s="91" t="s">
        <v>2805</v>
      </c>
      <c r="E62" s="92" t="s">
        <v>5253</v>
      </c>
      <c r="F62" s="93" t="s">
        <v>5254</v>
      </c>
      <c r="G62" s="89" t="s">
        <v>166</v>
      </c>
      <c r="H62" s="93" t="s">
        <v>2729</v>
      </c>
      <c r="I62" s="89">
        <v>75093</v>
      </c>
      <c r="J62" s="93" t="s">
        <v>132</v>
      </c>
      <c r="K62" s="89">
        <v>9725965445</v>
      </c>
      <c r="L62" s="93" t="s">
        <v>5255</v>
      </c>
      <c r="M62" s="89" t="s">
        <v>5254</v>
      </c>
      <c r="N62" s="93" t="s">
        <v>166</v>
      </c>
      <c r="O62" s="94" t="s">
        <v>2729</v>
      </c>
      <c r="P62" s="93">
        <v>75093</v>
      </c>
      <c r="Q62" s="85" t="s">
        <v>4990</v>
      </c>
      <c r="R62" s="95">
        <v>48</v>
      </c>
    </row>
    <row r="63" spans="1:18" s="95" customFormat="1" ht="30" x14ac:dyDescent="0.2">
      <c r="A63" s="96" t="s">
        <v>5256</v>
      </c>
      <c r="B63" s="97">
        <v>755</v>
      </c>
      <c r="C63" s="96" t="s">
        <v>5257</v>
      </c>
      <c r="D63" s="98" t="s">
        <v>2751</v>
      </c>
      <c r="E63" s="99" t="s">
        <v>5258</v>
      </c>
      <c r="F63" s="100" t="s">
        <v>5259</v>
      </c>
      <c r="G63" s="96" t="s">
        <v>19</v>
      </c>
      <c r="H63" s="100" t="s">
        <v>2729</v>
      </c>
      <c r="I63" s="96">
        <v>77074</v>
      </c>
      <c r="J63" s="100" t="s">
        <v>20</v>
      </c>
      <c r="K63" s="96">
        <v>7139950909</v>
      </c>
      <c r="L63" s="100" t="s">
        <v>5260</v>
      </c>
      <c r="M63" s="96" t="s">
        <v>5259</v>
      </c>
      <c r="N63" s="100" t="s">
        <v>19</v>
      </c>
      <c r="O63" s="101" t="s">
        <v>2729</v>
      </c>
      <c r="P63" s="100">
        <v>77074</v>
      </c>
      <c r="Q63" s="85" t="s">
        <v>4990</v>
      </c>
      <c r="R63" s="95">
        <v>160</v>
      </c>
    </row>
    <row r="64" spans="1:18" s="95" customFormat="1" ht="30" x14ac:dyDescent="0.2">
      <c r="A64" s="89" t="s">
        <v>5261</v>
      </c>
      <c r="B64" s="90">
        <v>100270</v>
      </c>
      <c r="C64" s="89" t="s">
        <v>5262</v>
      </c>
      <c r="D64" s="91" t="s">
        <v>2741</v>
      </c>
      <c r="E64" s="92" t="s">
        <v>5263</v>
      </c>
      <c r="F64" s="93" t="s">
        <v>5264</v>
      </c>
      <c r="G64" s="89" t="s">
        <v>1543</v>
      </c>
      <c r="H64" s="93" t="s">
        <v>2729</v>
      </c>
      <c r="I64" s="89">
        <v>77407</v>
      </c>
      <c r="J64" s="93" t="s">
        <v>43</v>
      </c>
      <c r="K64" s="89">
        <v>8325352770</v>
      </c>
      <c r="L64" s="93" t="s">
        <v>5265</v>
      </c>
      <c r="M64" s="89" t="s">
        <v>5264</v>
      </c>
      <c r="N64" s="93" t="s">
        <v>1543</v>
      </c>
      <c r="O64" s="94" t="s">
        <v>2729</v>
      </c>
      <c r="P64" s="93">
        <v>77407</v>
      </c>
      <c r="Q64" s="85" t="s">
        <v>4990</v>
      </c>
      <c r="R64" s="95">
        <v>72</v>
      </c>
    </row>
    <row r="65" spans="1:18" s="95" customFormat="1" ht="30" x14ac:dyDescent="0.2">
      <c r="A65" s="96" t="s">
        <v>5266</v>
      </c>
      <c r="B65" s="97">
        <v>100432</v>
      </c>
      <c r="C65" s="96" t="s">
        <v>5262</v>
      </c>
      <c r="D65" s="98" t="s">
        <v>2860</v>
      </c>
      <c r="E65" s="99" t="s">
        <v>5267</v>
      </c>
      <c r="F65" s="100" t="s">
        <v>5268</v>
      </c>
      <c r="G65" s="96" t="s">
        <v>76</v>
      </c>
      <c r="H65" s="100" t="s">
        <v>2729</v>
      </c>
      <c r="I65" s="96">
        <v>77384</v>
      </c>
      <c r="J65" s="100" t="s">
        <v>77</v>
      </c>
      <c r="K65" s="96">
        <v>9362707520</v>
      </c>
      <c r="L65" s="100" t="s">
        <v>5269</v>
      </c>
      <c r="M65" s="96" t="s">
        <v>5268</v>
      </c>
      <c r="N65" s="100" t="s">
        <v>76</v>
      </c>
      <c r="O65" s="101" t="s">
        <v>2729</v>
      </c>
      <c r="P65" s="100">
        <v>77384</v>
      </c>
      <c r="Q65" s="85" t="s">
        <v>4990</v>
      </c>
      <c r="R65" s="95">
        <v>96</v>
      </c>
    </row>
  </sheetData>
  <sheetProtection algorithmName="SHA-512" hashValue="7xYZuqrnsCw6CIo4gGvxLMch/EOQY4cej59iWRqo1KKcC/JjZtt3gqaIGuSUALoRDki9XOb+thSk9cSSnTk+cA==" saltValue="UeiYjZ0ifK/+XW6rjYCgXQ==" spinCount="100000" sheet="1" objects="1" scenarios="1" sort="0" autoFilter="0"/>
  <autoFilter ref="A4:P65" xr:uid="{8148DD62-8720-43F3-AC41-D4886767DBAA}"/>
  <mergeCells count="1">
    <mergeCell ref="A1:AF1"/>
  </mergeCells>
  <printOptions horizontalCentered="1"/>
  <pageMargins left="0.25" right="0.25" top="0.75" bottom="0.75" header="0.3" footer="0.3"/>
  <pageSetup paperSize="5" scale="65" orientation="landscape" r:id="rId1"/>
  <headerFooter>
    <oddHeader>&amp;LAddendum 4; Attachment 1; HHS RFA HHS0014956 Facility Eligibility</oddHeader>
    <oddFooter>&amp;R&amp;P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E4D6-804C-4AE5-AF6A-A1318896C406}">
  <dimension ref="A1:AF190"/>
  <sheetViews>
    <sheetView workbookViewId="0">
      <selection activeCell="A4" sqref="A4"/>
    </sheetView>
  </sheetViews>
  <sheetFormatPr defaultRowHeight="15" x14ac:dyDescent="0.2"/>
  <cols>
    <col min="1" max="1" width="15.59765625" bestFit="1" customWidth="1"/>
    <col min="2" max="2" width="18.8984375" bestFit="1" customWidth="1"/>
    <col min="3" max="3" width="28.5" customWidth="1"/>
    <col min="4" max="4" width="22.09765625" bestFit="1" customWidth="1"/>
  </cols>
  <sheetData>
    <row r="1" spans="1:32" ht="57.75" customHeight="1" x14ac:dyDescent="0.2">
      <c r="A1" s="121" t="s">
        <v>5677</v>
      </c>
      <c r="B1" s="121"/>
      <c r="C1" s="121"/>
      <c r="D1" s="121"/>
      <c r="E1" s="121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18" x14ac:dyDescent="0.25">
      <c r="A2" s="114" t="s">
        <v>5673</v>
      </c>
    </row>
    <row r="4" spans="1:32" x14ac:dyDescent="0.2">
      <c r="B4" s="119" t="s">
        <v>5270</v>
      </c>
      <c r="C4" s="119"/>
      <c r="D4">
        <f>AVERAGE(D8:D189)</f>
        <v>3.9128583659411305E-4</v>
      </c>
    </row>
    <row r="7" spans="1:32" ht="45" x14ac:dyDescent="0.2">
      <c r="A7" s="29" t="s">
        <v>5271</v>
      </c>
      <c r="B7" t="s">
        <v>5272</v>
      </c>
      <c r="C7" s="102" t="s">
        <v>5273</v>
      </c>
      <c r="D7" s="102" t="s">
        <v>5274</v>
      </c>
      <c r="E7" s="112" t="s">
        <v>5275</v>
      </c>
    </row>
    <row r="8" spans="1:32" x14ac:dyDescent="0.2">
      <c r="A8" s="103" t="s">
        <v>1577</v>
      </c>
      <c r="B8" s="104">
        <v>61</v>
      </c>
      <c r="C8" s="105">
        <f>'Population Data from Tx Census'!E8</f>
        <v>57922</v>
      </c>
      <c r="D8" s="106">
        <f>IFERROR(B8/C8,"")</f>
        <v>1.0531404302337626E-3</v>
      </c>
      <c r="E8" s="106" t="str">
        <f>IF(D8&lt;$D$4,"Yes","No")</f>
        <v>No</v>
      </c>
    </row>
    <row r="9" spans="1:32" x14ac:dyDescent="0.2">
      <c r="A9" s="103" t="s">
        <v>37</v>
      </c>
      <c r="B9" s="104">
        <v>0</v>
      </c>
      <c r="C9" s="105" t="str">
        <f>IF(B9&gt;0,INDEX('Population Data from Tx Census'!A9:E262,MATCH(A9,'Population Data from Tx Census'!A$8:E$261,0),5),"")</f>
        <v/>
      </c>
      <c r="D9" s="106" t="str">
        <f t="shared" ref="D9:D72" si="0">IFERROR(B9/C9,"")</f>
        <v/>
      </c>
      <c r="E9" s="106" t="str">
        <f t="shared" ref="E9:E72" si="1">IF(D9&lt;$D$4,"Yes","No")</f>
        <v>No</v>
      </c>
    </row>
    <row r="10" spans="1:32" x14ac:dyDescent="0.2">
      <c r="A10" s="103" t="s">
        <v>1309</v>
      </c>
      <c r="B10" s="104">
        <v>44</v>
      </c>
      <c r="C10" s="105">
        <f>'Population Data from Tx Census'!E10</f>
        <v>86395</v>
      </c>
      <c r="D10" s="106">
        <f t="shared" si="0"/>
        <v>5.0928873198680482E-4</v>
      </c>
      <c r="E10" s="106" t="str">
        <f t="shared" si="1"/>
        <v>No</v>
      </c>
    </row>
    <row r="11" spans="1:32" x14ac:dyDescent="0.2">
      <c r="A11" s="103" t="s">
        <v>1338</v>
      </c>
      <c r="B11" s="104">
        <v>0</v>
      </c>
      <c r="C11" s="105" t="str">
        <f>IF(B11&gt;0,INDEX('Population Data from Tx Census'!A11:E264,MATCH(A11,'Population Data from Tx Census'!A$8:E$261,0),5),"")</f>
        <v/>
      </c>
      <c r="D11" s="106" t="str">
        <f t="shared" si="0"/>
        <v/>
      </c>
      <c r="E11" s="106" t="str">
        <f t="shared" si="1"/>
        <v>No</v>
      </c>
    </row>
    <row r="12" spans="1:32" x14ac:dyDescent="0.2">
      <c r="A12" s="103" t="s">
        <v>70</v>
      </c>
      <c r="B12" s="104">
        <v>0</v>
      </c>
      <c r="C12" s="105" t="str">
        <f>IF(B12&gt;0,INDEX('Population Data from Tx Census'!A12:E265,MATCH(A12,'Population Data from Tx Census'!A$8:E$261,0),5),"")</f>
        <v/>
      </c>
      <c r="D12" s="106" t="str">
        <f t="shared" si="0"/>
        <v/>
      </c>
      <c r="E12" s="106" t="str">
        <f t="shared" si="1"/>
        <v>No</v>
      </c>
    </row>
    <row r="13" spans="1:32" x14ac:dyDescent="0.2">
      <c r="A13" s="103" t="s">
        <v>1710</v>
      </c>
      <c r="B13" s="104">
        <v>0</v>
      </c>
      <c r="C13" s="105" t="str">
        <f>IF(B13&gt;0,INDEX('Population Data from Tx Census'!A13:E266,MATCH(A13,'Population Data from Tx Census'!A$8:E$261,0),5),"")</f>
        <v/>
      </c>
      <c r="D13" s="106" t="str">
        <f t="shared" si="0"/>
        <v/>
      </c>
      <c r="E13" s="106" t="str">
        <f t="shared" si="1"/>
        <v>No</v>
      </c>
    </row>
    <row r="14" spans="1:32" x14ac:dyDescent="0.2">
      <c r="A14" s="103" t="s">
        <v>54</v>
      </c>
      <c r="B14" s="104">
        <v>0</v>
      </c>
      <c r="C14" s="105" t="str">
        <f>IF(B14&gt;0,INDEX('Population Data from Tx Census'!A14:E267,MATCH(A14,'Population Data from Tx Census'!A$8:E$261,0),5),"")</f>
        <v/>
      </c>
      <c r="D14" s="106" t="str">
        <f t="shared" si="0"/>
        <v/>
      </c>
      <c r="E14" s="106" t="str">
        <f t="shared" si="1"/>
        <v>No</v>
      </c>
    </row>
    <row r="15" spans="1:32" x14ac:dyDescent="0.2">
      <c r="A15" s="103" t="s">
        <v>121</v>
      </c>
      <c r="B15" s="104">
        <v>0</v>
      </c>
      <c r="C15" s="105" t="str">
        <f>IF(B15&gt;0,INDEX('Population Data from Tx Census'!A15:E268,MATCH(A15,'Population Data from Tx Census'!A$8:E$261,0),5),"")</f>
        <v/>
      </c>
      <c r="D15" s="106" t="str">
        <f t="shared" si="0"/>
        <v/>
      </c>
      <c r="E15" s="106" t="str">
        <f t="shared" si="1"/>
        <v>No</v>
      </c>
    </row>
    <row r="16" spans="1:32" x14ac:dyDescent="0.2">
      <c r="A16" s="103" t="s">
        <v>400</v>
      </c>
      <c r="B16" s="104">
        <v>0</v>
      </c>
      <c r="C16" s="105" t="str">
        <f>IF(B16&gt;0,INDEX('Population Data from Tx Census'!A16:E269,MATCH(A16,'Population Data from Tx Census'!A$8:E$261,0),5),"")</f>
        <v/>
      </c>
      <c r="D16" s="106" t="str">
        <f t="shared" si="0"/>
        <v/>
      </c>
      <c r="E16" s="106" t="str">
        <f t="shared" si="1"/>
        <v>No</v>
      </c>
    </row>
    <row r="17" spans="1:5" x14ac:dyDescent="0.2">
      <c r="A17" s="103" t="s">
        <v>762</v>
      </c>
      <c r="B17" s="104">
        <v>230</v>
      </c>
      <c r="C17" s="105">
        <f>'Population Data from Tx Census'!E21</f>
        <v>370647</v>
      </c>
      <c r="D17" s="106">
        <f t="shared" si="0"/>
        <v>6.2053652127226177E-4</v>
      </c>
      <c r="E17" s="106" t="str">
        <f t="shared" si="1"/>
        <v>No</v>
      </c>
    </row>
    <row r="18" spans="1:5" x14ac:dyDescent="0.2">
      <c r="A18" s="107" t="s">
        <v>196</v>
      </c>
      <c r="B18" s="108">
        <v>688</v>
      </c>
      <c r="C18" s="109">
        <f>'Population Data from Tx Census'!E22</f>
        <v>2009324</v>
      </c>
      <c r="D18" s="110">
        <f t="shared" si="0"/>
        <v>3.4240371388586413E-4</v>
      </c>
      <c r="E18" s="110" t="str">
        <f t="shared" si="1"/>
        <v>Yes</v>
      </c>
    </row>
    <row r="19" spans="1:5" x14ac:dyDescent="0.2">
      <c r="A19" s="103" t="s">
        <v>217</v>
      </c>
      <c r="B19" s="104">
        <v>0</v>
      </c>
      <c r="C19" s="105" t="str">
        <f>IF(B19&gt;0,INDEX('Population Data from Tx Census'!A19:E272,MATCH(A19,'Population Data from Tx Census'!A$8:E$261,0),5),"")</f>
        <v/>
      </c>
      <c r="D19" s="106" t="str">
        <f t="shared" si="0"/>
        <v/>
      </c>
      <c r="E19" s="106" t="str">
        <f t="shared" si="1"/>
        <v>No</v>
      </c>
    </row>
    <row r="20" spans="1:5" x14ac:dyDescent="0.2">
      <c r="A20" s="107" t="s">
        <v>229</v>
      </c>
      <c r="B20" s="108">
        <v>15</v>
      </c>
      <c r="C20" s="109">
        <f>'Population Data from Tx Census'!E26</f>
        <v>92893</v>
      </c>
      <c r="D20" s="110">
        <f t="shared" si="0"/>
        <v>1.6147610691871292E-4</v>
      </c>
      <c r="E20" s="110" t="str">
        <f t="shared" si="1"/>
        <v>Yes</v>
      </c>
    </row>
    <row r="21" spans="1:5" x14ac:dyDescent="0.2">
      <c r="A21" s="103" t="s">
        <v>299</v>
      </c>
      <c r="B21" s="104">
        <v>0</v>
      </c>
      <c r="C21" s="105" t="str">
        <f>IF(B21&gt;0,INDEX('Population Data from Tx Census'!A21:E274,MATCH(A21,'Population Data from Tx Census'!A$8:E$261,0),5),"")</f>
        <v/>
      </c>
      <c r="D21" s="106" t="str">
        <f t="shared" si="0"/>
        <v/>
      </c>
      <c r="E21" s="106" t="str">
        <f t="shared" si="1"/>
        <v>No</v>
      </c>
    </row>
    <row r="22" spans="1:5" x14ac:dyDescent="0.2">
      <c r="A22" s="103" t="s">
        <v>223</v>
      </c>
      <c r="B22" s="104">
        <v>0</v>
      </c>
      <c r="C22" s="105" t="str">
        <f>IF(B22&gt;0,INDEX('Population Data from Tx Census'!A22:E275,MATCH(A22,'Population Data from Tx Census'!A$8:E$261,0),5),"")</f>
        <v/>
      </c>
      <c r="D22" s="106" t="str">
        <f t="shared" si="0"/>
        <v/>
      </c>
      <c r="E22" s="106" t="str">
        <f t="shared" si="1"/>
        <v>No</v>
      </c>
    </row>
    <row r="23" spans="1:5" x14ac:dyDescent="0.2">
      <c r="A23" s="103" t="s">
        <v>202</v>
      </c>
      <c r="B23" s="104">
        <v>0</v>
      </c>
      <c r="C23" s="105" t="str">
        <f>IF(B23&gt;0,INDEX('Population Data from Tx Census'!A23:E276,MATCH(A23,'Population Data from Tx Census'!A$8:E$261,0),5),"")</f>
        <v/>
      </c>
      <c r="D23" s="106" t="str">
        <f t="shared" si="0"/>
        <v/>
      </c>
      <c r="E23" s="106" t="str">
        <f t="shared" si="1"/>
        <v>No</v>
      </c>
    </row>
    <row r="24" spans="1:5" x14ac:dyDescent="0.2">
      <c r="A24" s="107" t="s">
        <v>1008</v>
      </c>
      <c r="B24" s="108">
        <v>11</v>
      </c>
      <c r="C24" s="109">
        <f>'Population Data from Tx Census'!E32</f>
        <v>38095</v>
      </c>
      <c r="D24" s="110">
        <f t="shared" si="0"/>
        <v>2.8875180469877936E-4</v>
      </c>
      <c r="E24" s="110" t="str">
        <f t="shared" si="1"/>
        <v>Yes</v>
      </c>
    </row>
    <row r="25" spans="1:5" x14ac:dyDescent="0.2">
      <c r="A25" s="103" t="s">
        <v>241</v>
      </c>
      <c r="B25" s="104">
        <v>0</v>
      </c>
      <c r="C25" s="105" t="str">
        <f>IF(B25&gt;0,INDEX('Population Data from Tx Census'!A25:E278,MATCH(A25,'Population Data from Tx Census'!A$8:E$261,0),5),"")</f>
        <v/>
      </c>
      <c r="D25" s="106" t="str">
        <f t="shared" si="0"/>
        <v/>
      </c>
      <c r="E25" s="106" t="str">
        <f t="shared" si="1"/>
        <v>No</v>
      </c>
    </row>
    <row r="26" spans="1:5" x14ac:dyDescent="0.2">
      <c r="A26" s="103" t="s">
        <v>1815</v>
      </c>
      <c r="B26" s="104">
        <v>0</v>
      </c>
      <c r="C26" s="105" t="str">
        <f>IF(B26&gt;0,INDEX('Population Data from Tx Census'!A26:E279,MATCH(A26,'Population Data from Tx Census'!A$8:E$261,0),5),"")</f>
        <v/>
      </c>
      <c r="D26" s="106" t="str">
        <f t="shared" si="0"/>
        <v/>
      </c>
      <c r="E26" s="106" t="str">
        <f t="shared" si="1"/>
        <v>No</v>
      </c>
    </row>
    <row r="27" spans="1:5" x14ac:dyDescent="0.2">
      <c r="A27" s="103" t="s">
        <v>240</v>
      </c>
      <c r="B27" s="104">
        <v>0</v>
      </c>
      <c r="C27" s="105" t="str">
        <f>IF(B27&gt;0,INDEX('Population Data from Tx Census'!A27:E280,MATCH(A27,'Population Data from Tx Census'!A$8:E$261,0),5),"")</f>
        <v/>
      </c>
      <c r="D27" s="106" t="str">
        <f t="shared" si="0"/>
        <v/>
      </c>
      <c r="E27" s="106" t="str">
        <f t="shared" si="1"/>
        <v>No</v>
      </c>
    </row>
    <row r="28" spans="1:5" x14ac:dyDescent="0.2">
      <c r="A28" s="103" t="s">
        <v>1303</v>
      </c>
      <c r="B28" s="104">
        <v>0</v>
      </c>
      <c r="C28" s="105" t="str">
        <f>IF(B28&gt;0,INDEX('Population Data from Tx Census'!A28:E281,MATCH(A28,'Population Data from Tx Census'!A$8:E$261,0),5),"")</f>
        <v/>
      </c>
      <c r="D28" s="106" t="str">
        <f t="shared" si="0"/>
        <v/>
      </c>
      <c r="E28" s="106" t="str">
        <f t="shared" si="1"/>
        <v>No</v>
      </c>
    </row>
    <row r="29" spans="1:5" x14ac:dyDescent="0.2">
      <c r="A29" s="107" t="s">
        <v>485</v>
      </c>
      <c r="B29" s="108">
        <v>106</v>
      </c>
      <c r="C29" s="109">
        <f>'Population Data from Tx Census'!E38</f>
        <v>421017</v>
      </c>
      <c r="D29" s="110">
        <f t="shared" si="0"/>
        <v>2.5177130614678265E-4</v>
      </c>
      <c r="E29" s="110" t="str">
        <f t="shared" si="1"/>
        <v>Yes</v>
      </c>
    </row>
    <row r="30" spans="1:5" x14ac:dyDescent="0.2">
      <c r="A30" s="103" t="s">
        <v>1643</v>
      </c>
      <c r="B30" s="104">
        <v>0</v>
      </c>
      <c r="C30" s="105" t="str">
        <f>IF(B30&gt;0,INDEX('Population Data from Tx Census'!A30:E283,MATCH(A30,'Population Data from Tx Census'!A$8:E$261,0),5),"")</f>
        <v/>
      </c>
      <c r="D30" s="106" t="str">
        <f t="shared" si="0"/>
        <v/>
      </c>
      <c r="E30" s="106" t="str">
        <f t="shared" si="1"/>
        <v>No</v>
      </c>
    </row>
    <row r="31" spans="1:5" x14ac:dyDescent="0.2">
      <c r="A31" s="107" t="s">
        <v>3272</v>
      </c>
      <c r="B31" s="108">
        <v>8</v>
      </c>
      <c r="C31" s="109">
        <f>'Population Data from Tx Census'!E41</f>
        <v>28454</v>
      </c>
      <c r="D31" s="110">
        <f t="shared" si="0"/>
        <v>2.8115554930765449E-4</v>
      </c>
      <c r="E31" s="110" t="str">
        <f t="shared" si="1"/>
        <v>Yes</v>
      </c>
    </row>
    <row r="32" spans="1:5" x14ac:dyDescent="0.2">
      <c r="A32" s="103" t="s">
        <v>259</v>
      </c>
      <c r="B32" s="104">
        <v>0</v>
      </c>
      <c r="C32" s="105" t="str">
        <f>IF(B32&gt;0,INDEX('Population Data from Tx Census'!A32:E285,MATCH(A32,'Population Data from Tx Census'!A$8:E$261,0),5),"")</f>
        <v/>
      </c>
      <c r="D32" s="106" t="str">
        <f t="shared" si="0"/>
        <v/>
      </c>
      <c r="E32" s="106" t="str">
        <f t="shared" si="1"/>
        <v>No</v>
      </c>
    </row>
    <row r="33" spans="1:5" x14ac:dyDescent="0.2">
      <c r="A33" s="103" t="s">
        <v>279</v>
      </c>
      <c r="B33" s="104">
        <v>0</v>
      </c>
      <c r="C33" s="105" t="str">
        <f>IF(B33&gt;0,INDEX('Population Data from Tx Census'!A33:E286,MATCH(A33,'Population Data from Tx Census'!A$8:E$261,0),5),"")</f>
        <v/>
      </c>
      <c r="D33" s="106" t="str">
        <f t="shared" si="0"/>
        <v/>
      </c>
      <c r="E33" s="106" t="str">
        <f t="shared" si="1"/>
        <v>No</v>
      </c>
    </row>
    <row r="34" spans="1:5" x14ac:dyDescent="0.2">
      <c r="A34" s="103" t="s">
        <v>1080</v>
      </c>
      <c r="B34" s="104">
        <v>0</v>
      </c>
      <c r="C34" s="105" t="str">
        <f>IF(B34&gt;0,INDEX('Population Data from Tx Census'!A34:E287,MATCH(A34,'Population Data from Tx Census'!A$8:E$261,0),5),"")</f>
        <v/>
      </c>
      <c r="D34" s="106" t="str">
        <f t="shared" si="0"/>
        <v/>
      </c>
      <c r="E34" s="106" t="str">
        <f t="shared" si="1"/>
        <v>No</v>
      </c>
    </row>
    <row r="35" spans="1:5" x14ac:dyDescent="0.2">
      <c r="A35" s="103" t="s">
        <v>343</v>
      </c>
      <c r="B35" s="104">
        <v>0</v>
      </c>
      <c r="C35" s="105" t="str">
        <f>IF(B35&gt;0,INDEX('Population Data from Tx Census'!A35:E288,MATCH(A35,'Population Data from Tx Census'!A$8:E$261,0),5),"")</f>
        <v/>
      </c>
      <c r="D35" s="106" t="str">
        <f t="shared" si="0"/>
        <v/>
      </c>
      <c r="E35" s="106" t="str">
        <f t="shared" si="1"/>
        <v>No</v>
      </c>
    </row>
    <row r="36" spans="1:5" x14ac:dyDescent="0.2">
      <c r="A36" s="103" t="s">
        <v>557</v>
      </c>
      <c r="B36" s="104">
        <v>0</v>
      </c>
      <c r="C36" s="105" t="str">
        <f>IF(B36&gt;0,INDEX('Population Data from Tx Census'!A36:E289,MATCH(A36,'Population Data from Tx Census'!A$8:E$261,0),5),"")</f>
        <v/>
      </c>
      <c r="D36" s="106" t="str">
        <f t="shared" si="0"/>
        <v/>
      </c>
      <c r="E36" s="106" t="str">
        <f t="shared" si="1"/>
        <v>No</v>
      </c>
    </row>
    <row r="37" spans="1:5" x14ac:dyDescent="0.2">
      <c r="A37" s="103" t="s">
        <v>442</v>
      </c>
      <c r="B37" s="104">
        <v>0</v>
      </c>
      <c r="C37" s="105" t="str">
        <f>IF(B37&gt;0,INDEX('Population Data from Tx Census'!A37:E290,MATCH(A37,'Population Data from Tx Census'!A$8:E$261,0),5),"")</f>
        <v/>
      </c>
      <c r="D37" s="106" t="str">
        <f t="shared" si="0"/>
        <v/>
      </c>
      <c r="E37" s="106" t="str">
        <f t="shared" si="1"/>
        <v>No</v>
      </c>
    </row>
    <row r="38" spans="1:5" x14ac:dyDescent="0.2">
      <c r="A38" s="103" t="s">
        <v>1681</v>
      </c>
      <c r="B38" s="104">
        <v>0</v>
      </c>
      <c r="C38" s="105" t="str">
        <f>IF(B38&gt;0,INDEX('Population Data from Tx Census'!A38:E291,MATCH(A38,'Population Data from Tx Census'!A$8:E$261,0),5),"")</f>
        <v/>
      </c>
      <c r="D38" s="106" t="str">
        <f t="shared" si="0"/>
        <v/>
      </c>
      <c r="E38" s="106" t="str">
        <f t="shared" si="1"/>
        <v>No</v>
      </c>
    </row>
    <row r="39" spans="1:5" x14ac:dyDescent="0.2">
      <c r="A39" s="107" t="s">
        <v>132</v>
      </c>
      <c r="B39" s="108">
        <v>366</v>
      </c>
      <c r="C39" s="109">
        <f>'Population Data from Tx Census'!E50</f>
        <v>1064465</v>
      </c>
      <c r="D39" s="110">
        <f t="shared" si="0"/>
        <v>3.438346963028376E-4</v>
      </c>
      <c r="E39" s="110" t="str">
        <f t="shared" si="1"/>
        <v>Yes</v>
      </c>
    </row>
    <row r="40" spans="1:5" x14ac:dyDescent="0.2">
      <c r="A40" s="103" t="s">
        <v>1698</v>
      </c>
      <c r="B40" s="104">
        <v>0</v>
      </c>
      <c r="C40" s="105" t="str">
        <f>IF(B40&gt;0,INDEX('Population Data from Tx Census'!A40:E293,MATCH(A40,'Population Data from Tx Census'!A$8:E$261,0),5),"")</f>
        <v/>
      </c>
      <c r="D40" s="106" t="str">
        <f t="shared" si="0"/>
        <v/>
      </c>
      <c r="E40" s="106" t="str">
        <f t="shared" si="1"/>
        <v>No</v>
      </c>
    </row>
    <row r="41" spans="1:5" x14ac:dyDescent="0.2">
      <c r="A41" s="103" t="s">
        <v>247</v>
      </c>
      <c r="B41" s="104">
        <v>0</v>
      </c>
      <c r="C41" s="105" t="str">
        <f>IF(B41&gt;0,INDEX('Population Data from Tx Census'!A41:E294,MATCH(A41,'Population Data from Tx Census'!A$8:E$261,0),5),"")</f>
        <v/>
      </c>
      <c r="D41" s="106" t="str">
        <f t="shared" si="0"/>
        <v/>
      </c>
      <c r="E41" s="106" t="str">
        <f t="shared" si="1"/>
        <v>No</v>
      </c>
    </row>
    <row r="42" spans="1:5" x14ac:dyDescent="0.2">
      <c r="A42" s="103" t="s">
        <v>1490</v>
      </c>
      <c r="B42" s="104">
        <v>0</v>
      </c>
      <c r="C42" s="105" t="str">
        <f>IF(B42&gt;0,INDEX('Population Data from Tx Census'!A42:E295,MATCH(A42,'Population Data from Tx Census'!A$8:E$261,0),5),"")</f>
        <v/>
      </c>
      <c r="D42" s="106" t="str">
        <f t="shared" si="0"/>
        <v/>
      </c>
      <c r="E42" s="106" t="str">
        <f t="shared" si="1"/>
        <v>No</v>
      </c>
    </row>
    <row r="43" spans="1:5" x14ac:dyDescent="0.2">
      <c r="A43" s="103" t="s">
        <v>495</v>
      </c>
      <c r="B43" s="104">
        <v>0</v>
      </c>
      <c r="C43" s="105" t="str">
        <f>IF(B43&gt;0,INDEX('Population Data from Tx Census'!A43:E296,MATCH(A43,'Population Data from Tx Census'!A$8:E$261,0),5),"")</f>
        <v/>
      </c>
      <c r="D43" s="106" t="str">
        <f t="shared" si="0"/>
        <v/>
      </c>
      <c r="E43" s="106" t="str">
        <f t="shared" si="1"/>
        <v>No</v>
      </c>
    </row>
    <row r="44" spans="1:5" x14ac:dyDescent="0.2">
      <c r="A44" s="103" t="s">
        <v>506</v>
      </c>
      <c r="B44" s="104">
        <v>0</v>
      </c>
      <c r="C44" s="105" t="str">
        <f>IF(B44&gt;0,INDEX('Population Data from Tx Census'!A44:E297,MATCH(A44,'Population Data from Tx Census'!A$8:E$261,0),5),"")</f>
        <v/>
      </c>
      <c r="D44" s="106" t="str">
        <f t="shared" si="0"/>
        <v/>
      </c>
      <c r="E44" s="106" t="str">
        <f t="shared" si="1"/>
        <v>No</v>
      </c>
    </row>
    <row r="45" spans="1:5" x14ac:dyDescent="0.2">
      <c r="A45" s="103" t="s">
        <v>816</v>
      </c>
      <c r="B45" s="104">
        <v>0</v>
      </c>
      <c r="C45" s="105" t="str">
        <f>IF(B45&gt;0,INDEX('Population Data from Tx Census'!A45:E298,MATCH(A45,'Population Data from Tx Census'!A$8:E$261,0),5),"")</f>
        <v/>
      </c>
      <c r="D45" s="106" t="str">
        <f t="shared" si="0"/>
        <v/>
      </c>
      <c r="E45" s="106" t="str">
        <f t="shared" si="1"/>
        <v>No</v>
      </c>
    </row>
    <row r="46" spans="1:5" x14ac:dyDescent="0.2">
      <c r="A46" s="103" t="s">
        <v>551</v>
      </c>
      <c r="B46" s="104">
        <v>0</v>
      </c>
      <c r="C46" s="105" t="str">
        <f>IF(B46&gt;0,INDEX('Population Data from Tx Census'!A46:E299,MATCH(A46,'Population Data from Tx Census'!A$8:E$261,0),5),"")</f>
        <v/>
      </c>
      <c r="D46" s="106" t="str">
        <f t="shared" si="0"/>
        <v/>
      </c>
      <c r="E46" s="106" t="str">
        <f t="shared" si="1"/>
        <v>No</v>
      </c>
    </row>
    <row r="47" spans="1:5" x14ac:dyDescent="0.2">
      <c r="A47" s="103" t="s">
        <v>593</v>
      </c>
      <c r="B47" s="104">
        <v>0</v>
      </c>
      <c r="C47" s="105" t="str">
        <f>IF(B47&gt;0,INDEX('Population Data from Tx Census'!A47:E300,MATCH(A47,'Population Data from Tx Census'!A$8:E$261,0),5),"")</f>
        <v/>
      </c>
      <c r="D47" s="106" t="str">
        <f t="shared" si="0"/>
        <v/>
      </c>
      <c r="E47" s="106" t="str">
        <f t="shared" si="1"/>
        <v>No</v>
      </c>
    </row>
    <row r="48" spans="1:5" x14ac:dyDescent="0.2">
      <c r="A48" s="103" t="s">
        <v>604</v>
      </c>
      <c r="B48" s="104">
        <v>0</v>
      </c>
      <c r="C48" s="105" t="str">
        <f>IF(B48&gt;0,INDEX('Population Data from Tx Census'!A48:E301,MATCH(A48,'Population Data from Tx Census'!A$8:E$261,0),5),"")</f>
        <v/>
      </c>
      <c r="D48" s="106" t="str">
        <f t="shared" si="0"/>
        <v/>
      </c>
      <c r="E48" s="106" t="str">
        <f t="shared" si="1"/>
        <v>No</v>
      </c>
    </row>
    <row r="49" spans="1:5" x14ac:dyDescent="0.2">
      <c r="A49" s="103" t="s">
        <v>1716</v>
      </c>
      <c r="B49" s="104">
        <v>0</v>
      </c>
      <c r="C49" s="105" t="str">
        <f>IF(B49&gt;0,INDEX('Population Data from Tx Census'!A49:E302,MATCH(A49,'Population Data from Tx Census'!A$8:E$261,0),5),"")</f>
        <v/>
      </c>
      <c r="D49" s="106" t="str">
        <f t="shared" si="0"/>
        <v/>
      </c>
      <c r="E49" s="106" t="str">
        <f t="shared" si="1"/>
        <v>No</v>
      </c>
    </row>
    <row r="50" spans="1:5" x14ac:dyDescent="0.2">
      <c r="A50" s="107" t="s">
        <v>126</v>
      </c>
      <c r="B50" s="108">
        <v>560</v>
      </c>
      <c r="C50" s="109">
        <f>'Population Data from Tx Census'!E64</f>
        <v>2613539</v>
      </c>
      <c r="D50" s="110">
        <f t="shared" si="0"/>
        <v>2.1426885154573932E-4</v>
      </c>
      <c r="E50" s="110" t="str">
        <f t="shared" si="1"/>
        <v>Yes</v>
      </c>
    </row>
    <row r="51" spans="1:5" x14ac:dyDescent="0.2">
      <c r="A51" s="103" t="s">
        <v>636</v>
      </c>
      <c r="B51" s="104">
        <v>0</v>
      </c>
      <c r="C51" s="105" t="str">
        <f>IF(B51&gt;0,INDEX('Population Data from Tx Census'!A51:E304,MATCH(A51,'Population Data from Tx Census'!A$8:E$261,0),5),"")</f>
        <v/>
      </c>
      <c r="D51" s="106" t="str">
        <f t="shared" si="0"/>
        <v/>
      </c>
      <c r="E51" s="106" t="str">
        <f t="shared" si="1"/>
        <v>No</v>
      </c>
    </row>
    <row r="52" spans="1:5" x14ac:dyDescent="0.2">
      <c r="A52" s="103" t="s">
        <v>3418</v>
      </c>
      <c r="B52" s="104">
        <v>0</v>
      </c>
      <c r="C52" s="105" t="str">
        <f>IF(B52&gt;0,INDEX('Population Data from Tx Census'!A52:E305,MATCH(A52,'Population Data from Tx Census'!A$8:E$261,0),5),"")</f>
        <v/>
      </c>
      <c r="D52" s="106" t="str">
        <f t="shared" si="0"/>
        <v/>
      </c>
      <c r="E52" s="106" t="str">
        <f t="shared" si="1"/>
        <v>No</v>
      </c>
    </row>
    <row r="53" spans="1:5" x14ac:dyDescent="0.2">
      <c r="A53" s="107" t="s">
        <v>646</v>
      </c>
      <c r="B53" s="108">
        <v>1</v>
      </c>
      <c r="C53" s="109">
        <f>'Population Data from Tx Census'!E66</f>
        <v>18583</v>
      </c>
      <c r="D53" s="111">
        <f t="shared" si="0"/>
        <v>5.3812624441694024E-5</v>
      </c>
      <c r="E53" s="110" t="str">
        <f t="shared" si="1"/>
        <v>Yes</v>
      </c>
    </row>
    <row r="54" spans="1:5" x14ac:dyDescent="0.2">
      <c r="A54" s="107" t="s">
        <v>425</v>
      </c>
      <c r="B54" s="108">
        <v>237</v>
      </c>
      <c r="C54" s="109">
        <f>'Population Data from Tx Census'!E68</f>
        <v>906422</v>
      </c>
      <c r="D54" s="110">
        <f t="shared" si="0"/>
        <v>2.6146761662889913E-4</v>
      </c>
      <c r="E54" s="110" t="str">
        <f t="shared" si="1"/>
        <v>Yes</v>
      </c>
    </row>
    <row r="55" spans="1:5" x14ac:dyDescent="0.2">
      <c r="A55" s="103" t="s">
        <v>667</v>
      </c>
      <c r="B55" s="104">
        <v>0</v>
      </c>
      <c r="C55" s="105" t="str">
        <f>IF(B55&gt;0,INDEX('Population Data from Tx Census'!A55:E308,MATCH(A55,'Population Data from Tx Census'!A$8:E$261,0),5),"")</f>
        <v/>
      </c>
      <c r="D55" s="106" t="str">
        <f t="shared" si="0"/>
        <v/>
      </c>
      <c r="E55" s="106" t="str">
        <f t="shared" si="1"/>
        <v>No</v>
      </c>
    </row>
    <row r="56" spans="1:5" x14ac:dyDescent="0.2">
      <c r="A56" s="103" t="s">
        <v>676</v>
      </c>
      <c r="B56" s="104">
        <v>0</v>
      </c>
      <c r="C56" s="105" t="str">
        <f>IF(B56&gt;0,INDEX('Population Data from Tx Census'!A56:E309,MATCH(A56,'Population Data from Tx Census'!A$8:E$261,0),5),"")</f>
        <v/>
      </c>
      <c r="D56" s="106" t="str">
        <f t="shared" si="0"/>
        <v/>
      </c>
      <c r="E56" s="106" t="str">
        <f t="shared" si="1"/>
        <v>No</v>
      </c>
    </row>
    <row r="57" spans="1:5" x14ac:dyDescent="0.2">
      <c r="A57" s="103" t="s">
        <v>523</v>
      </c>
      <c r="B57" s="104">
        <v>0</v>
      </c>
      <c r="C57" s="105" t="str">
        <f>IF(B57&gt;0,INDEX('Population Data from Tx Census'!A57:E310,MATCH(A57,'Population Data from Tx Census'!A$8:E$261,0),5),"")</f>
        <v/>
      </c>
      <c r="D57" s="106" t="str">
        <f t="shared" si="0"/>
        <v/>
      </c>
      <c r="E57" s="106" t="str">
        <f t="shared" si="1"/>
        <v>No</v>
      </c>
    </row>
    <row r="58" spans="1:5" x14ac:dyDescent="0.2">
      <c r="A58" s="107" t="s">
        <v>436</v>
      </c>
      <c r="B58" s="108">
        <v>316</v>
      </c>
      <c r="C58" s="109">
        <f>'Population Data from Tx Census'!E78</f>
        <v>865657</v>
      </c>
      <c r="D58" s="110">
        <f t="shared" si="0"/>
        <v>3.6504065698076722E-4</v>
      </c>
      <c r="E58" s="110" t="str">
        <f t="shared" si="1"/>
        <v>Yes</v>
      </c>
    </row>
    <row r="59" spans="1:5" x14ac:dyDescent="0.2">
      <c r="A59" s="103" t="s">
        <v>172</v>
      </c>
      <c r="B59" s="104">
        <v>0</v>
      </c>
      <c r="C59" s="105" t="str">
        <f>IF(B59&gt;0,INDEX('Population Data from Tx Census'!A59:E312,MATCH(A59,'Population Data from Tx Census'!A$8:E$261,0),5),"")</f>
        <v/>
      </c>
      <c r="D59" s="106" t="str">
        <f t="shared" si="0"/>
        <v/>
      </c>
      <c r="E59" s="106" t="str">
        <f t="shared" si="1"/>
        <v>No</v>
      </c>
    </row>
    <row r="60" spans="1:5" x14ac:dyDescent="0.2">
      <c r="A60" s="103" t="s">
        <v>2098</v>
      </c>
      <c r="B60" s="104">
        <v>0</v>
      </c>
      <c r="C60" s="105" t="str">
        <f>IF(B60&gt;0,INDEX('Population Data from Tx Census'!A60:E313,MATCH(A60,'Population Data from Tx Census'!A$8:E$261,0),5),"")</f>
        <v/>
      </c>
      <c r="D60" s="106" t="str">
        <f t="shared" si="0"/>
        <v/>
      </c>
      <c r="E60" s="106" t="str">
        <f t="shared" si="1"/>
        <v>No</v>
      </c>
    </row>
    <row r="61" spans="1:5" x14ac:dyDescent="0.2">
      <c r="A61" s="103" t="s">
        <v>774</v>
      </c>
      <c r="B61" s="104">
        <v>0</v>
      </c>
      <c r="C61" s="105" t="str">
        <f>IF(B61&gt;0,INDEX('Population Data from Tx Census'!A61:E314,MATCH(A61,'Population Data from Tx Census'!A$8:E$261,0),5),"")</f>
        <v/>
      </c>
      <c r="D61" s="106" t="str">
        <f t="shared" si="0"/>
        <v/>
      </c>
      <c r="E61" s="106" t="str">
        <f t="shared" si="1"/>
        <v>No</v>
      </c>
    </row>
    <row r="62" spans="1:5" x14ac:dyDescent="0.2">
      <c r="A62" s="103" t="s">
        <v>780</v>
      </c>
      <c r="B62" s="104">
        <v>0</v>
      </c>
      <c r="C62" s="105" t="str">
        <f>IF(B62&gt;0,INDEX('Population Data from Tx Census'!A62:E315,MATCH(A62,'Population Data from Tx Census'!A$8:E$261,0),5),"")</f>
        <v/>
      </c>
      <c r="D62" s="106" t="str">
        <f t="shared" si="0"/>
        <v/>
      </c>
      <c r="E62" s="106" t="str">
        <f t="shared" si="1"/>
        <v>No</v>
      </c>
    </row>
    <row r="63" spans="1:5" x14ac:dyDescent="0.2">
      <c r="A63" s="103" t="s">
        <v>1984</v>
      </c>
      <c r="B63" s="104">
        <v>0</v>
      </c>
      <c r="C63" s="105" t="str">
        <f>IF(B63&gt;0,INDEX('Population Data from Tx Census'!A63:E316,MATCH(A63,'Population Data from Tx Census'!A$8:E$261,0),5),"")</f>
        <v/>
      </c>
      <c r="D63" s="106" t="str">
        <f t="shared" si="0"/>
        <v/>
      </c>
      <c r="E63" s="106" t="str">
        <f t="shared" si="1"/>
        <v>No</v>
      </c>
    </row>
    <row r="64" spans="1:5" x14ac:dyDescent="0.2">
      <c r="A64" s="103" t="s">
        <v>786</v>
      </c>
      <c r="B64" s="104">
        <v>0</v>
      </c>
      <c r="C64" s="105" t="str">
        <f>IF(B64&gt;0,INDEX('Population Data from Tx Census'!A64:E317,MATCH(A64,'Population Data from Tx Census'!A$8:E$261,0),5),"")</f>
        <v/>
      </c>
      <c r="D64" s="106" t="str">
        <f t="shared" si="0"/>
        <v/>
      </c>
      <c r="E64" s="106" t="str">
        <f t="shared" si="1"/>
        <v>No</v>
      </c>
    </row>
    <row r="65" spans="1:5" x14ac:dyDescent="0.2">
      <c r="A65" s="103" t="s">
        <v>1194</v>
      </c>
      <c r="B65" s="104">
        <v>0</v>
      </c>
      <c r="C65" s="105" t="str">
        <f>IF(B65&gt;0,INDEX('Population Data from Tx Census'!A65:E318,MATCH(A65,'Population Data from Tx Census'!A$8:E$261,0),5),"")</f>
        <v/>
      </c>
      <c r="D65" s="106" t="str">
        <f t="shared" si="0"/>
        <v/>
      </c>
      <c r="E65" s="106" t="str">
        <f t="shared" si="1"/>
        <v>No</v>
      </c>
    </row>
    <row r="66" spans="1:5" x14ac:dyDescent="0.2">
      <c r="A66" s="107" t="s">
        <v>43</v>
      </c>
      <c r="B66" s="108">
        <v>156</v>
      </c>
      <c r="C66" s="109">
        <f>'Population Data from Tx Census'!E86</f>
        <v>822779</v>
      </c>
      <c r="D66" s="110">
        <f t="shared" si="0"/>
        <v>1.8960133887714685E-4</v>
      </c>
      <c r="E66" s="110" t="str">
        <f t="shared" si="1"/>
        <v>Yes</v>
      </c>
    </row>
    <row r="67" spans="1:5" x14ac:dyDescent="0.2">
      <c r="A67" s="103" t="s">
        <v>768</v>
      </c>
      <c r="B67" s="104">
        <v>0</v>
      </c>
      <c r="C67" s="105" t="str">
        <f>IF(B67&gt;0,INDEX('Population Data from Tx Census'!A67:E320,MATCH(A67,'Population Data from Tx Census'!A$8:E$261,0),5),"")</f>
        <v/>
      </c>
      <c r="D67" s="106" t="str">
        <f t="shared" si="0"/>
        <v/>
      </c>
      <c r="E67" s="106" t="str">
        <f t="shared" si="1"/>
        <v>No</v>
      </c>
    </row>
    <row r="68" spans="1:5" x14ac:dyDescent="0.2">
      <c r="A68" s="103" t="s">
        <v>802</v>
      </c>
      <c r="B68" s="104">
        <v>0</v>
      </c>
      <c r="C68" s="105" t="str">
        <f>IF(B68&gt;0,INDEX('Population Data from Tx Census'!A68:E321,MATCH(A68,'Population Data from Tx Census'!A$8:E$261,0),5),"")</f>
        <v/>
      </c>
      <c r="D68" s="106" t="str">
        <f t="shared" si="0"/>
        <v/>
      </c>
      <c r="E68" s="106" t="str">
        <f t="shared" si="1"/>
        <v>No</v>
      </c>
    </row>
    <row r="69" spans="1:5" x14ac:dyDescent="0.2">
      <c r="A69" s="103" t="s">
        <v>1847</v>
      </c>
      <c r="B69" s="104">
        <v>0</v>
      </c>
      <c r="C69" s="105" t="str">
        <f>IF(B69&gt;0,INDEX('Population Data from Tx Census'!A69:E322,MATCH(A69,'Population Data from Tx Census'!A$8:E$261,0),5),"")</f>
        <v/>
      </c>
      <c r="D69" s="106" t="str">
        <f t="shared" si="0"/>
        <v/>
      </c>
      <c r="E69" s="106" t="str">
        <f t="shared" si="1"/>
        <v>No</v>
      </c>
    </row>
    <row r="70" spans="1:5" x14ac:dyDescent="0.2">
      <c r="A70" s="107" t="s">
        <v>1894</v>
      </c>
      <c r="B70" s="108">
        <v>35</v>
      </c>
      <c r="C70" s="109">
        <f>'Population Data from Tx Census'!E91</f>
        <v>350682</v>
      </c>
      <c r="D70" s="111">
        <f t="shared" si="0"/>
        <v>9.9805521811783897E-5</v>
      </c>
      <c r="E70" s="110" t="str">
        <f t="shared" si="1"/>
        <v>Yes</v>
      </c>
    </row>
    <row r="71" spans="1:5" x14ac:dyDescent="0.2">
      <c r="A71" s="103" t="s">
        <v>1025</v>
      </c>
      <c r="B71" s="104">
        <v>0</v>
      </c>
      <c r="C71" s="105" t="str">
        <f>IF(B71&gt;0,INDEX('Population Data from Tx Census'!A71:E324,MATCH(A71,'Population Data from Tx Census'!A$8:E$261,0),5),"")</f>
        <v/>
      </c>
      <c r="D71" s="106" t="str">
        <f t="shared" si="0"/>
        <v/>
      </c>
      <c r="E71" s="106" t="str">
        <f t="shared" si="1"/>
        <v>No</v>
      </c>
    </row>
    <row r="72" spans="1:5" x14ac:dyDescent="0.2">
      <c r="A72" s="103" t="s">
        <v>835</v>
      </c>
      <c r="B72" s="104">
        <v>0</v>
      </c>
      <c r="C72" s="105" t="str">
        <f>IF(B72&gt;0,INDEX('Population Data from Tx Census'!A72:E325,MATCH(A72,'Population Data from Tx Census'!A$8:E$261,0),5),"")</f>
        <v/>
      </c>
      <c r="D72" s="106" t="str">
        <f t="shared" si="0"/>
        <v/>
      </c>
      <c r="E72" s="106" t="str">
        <f t="shared" si="1"/>
        <v>No</v>
      </c>
    </row>
    <row r="73" spans="1:5" x14ac:dyDescent="0.2">
      <c r="A73" s="103" t="s">
        <v>1731</v>
      </c>
      <c r="B73" s="104">
        <v>10</v>
      </c>
      <c r="C73" s="105">
        <f>'Population Data from Tx Census'!E97</f>
        <v>21227</v>
      </c>
      <c r="D73" s="106">
        <f t="shared" ref="D73:D136" si="2">IFERROR(B73/C73,"")</f>
        <v>4.7109812974042493E-4</v>
      </c>
      <c r="E73" s="106" t="str">
        <f t="shared" ref="E73:E136" si="3">IF(D73&lt;$D$4,"Yes","No")</f>
        <v>No</v>
      </c>
    </row>
    <row r="74" spans="1:5" x14ac:dyDescent="0.2">
      <c r="A74" s="103" t="s">
        <v>1014</v>
      </c>
      <c r="B74" s="104">
        <v>100</v>
      </c>
      <c r="C74" s="105">
        <f>'Population Data from Tx Census'!E98</f>
        <v>135543</v>
      </c>
      <c r="D74" s="106">
        <f t="shared" si="2"/>
        <v>7.3777325276849412E-4</v>
      </c>
      <c r="E74" s="106" t="str">
        <f t="shared" si="3"/>
        <v>No</v>
      </c>
    </row>
    <row r="75" spans="1:5" x14ac:dyDescent="0.2">
      <c r="A75" s="107" t="s">
        <v>356</v>
      </c>
      <c r="B75" s="108">
        <v>24</v>
      </c>
      <c r="C75" s="109">
        <f>'Population Data from Tx Census'!E99</f>
        <v>124239</v>
      </c>
      <c r="D75" s="110">
        <f t="shared" si="2"/>
        <v>1.9317605582788014E-4</v>
      </c>
      <c r="E75" s="110" t="str">
        <f t="shared" si="3"/>
        <v>Yes</v>
      </c>
    </row>
    <row r="76" spans="1:5" x14ac:dyDescent="0.2">
      <c r="A76" s="103" t="s">
        <v>859</v>
      </c>
      <c r="B76" s="104">
        <v>0</v>
      </c>
      <c r="C76" s="105" t="str">
        <f>IF(B76&gt;0,INDEX('Population Data from Tx Census'!A76:E329,MATCH(A76,'Population Data from Tx Census'!A$8:E$261,0),5),"")</f>
        <v/>
      </c>
      <c r="D76" s="106" t="str">
        <f t="shared" si="2"/>
        <v/>
      </c>
      <c r="E76" s="106" t="str">
        <f t="shared" si="3"/>
        <v>No</v>
      </c>
    </row>
    <row r="77" spans="1:5" x14ac:dyDescent="0.2">
      <c r="A77" s="103" t="s">
        <v>865</v>
      </c>
      <c r="B77" s="104">
        <v>0</v>
      </c>
      <c r="C77" s="105" t="str">
        <f>IF(B77&gt;0,INDEX('Population Data from Tx Census'!A77:E330,MATCH(A77,'Population Data from Tx Census'!A$8:E$261,0),5),"")</f>
        <v/>
      </c>
      <c r="D77" s="106" t="str">
        <f t="shared" si="2"/>
        <v/>
      </c>
      <c r="E77" s="106" t="str">
        <f t="shared" si="3"/>
        <v>No</v>
      </c>
    </row>
    <row r="78" spans="1:5" x14ac:dyDescent="0.2">
      <c r="A78" s="103" t="s">
        <v>1367</v>
      </c>
      <c r="B78" s="104">
        <v>20</v>
      </c>
      <c r="C78" s="105">
        <f>'Population Data from Tx Census'!E102</f>
        <v>32522</v>
      </c>
      <c r="D78" s="106">
        <f t="shared" si="2"/>
        <v>6.149683291310498E-4</v>
      </c>
      <c r="E78" s="106" t="str">
        <f t="shared" si="3"/>
        <v>No</v>
      </c>
    </row>
    <row r="79" spans="1:5" x14ac:dyDescent="0.2">
      <c r="A79" s="103" t="s">
        <v>870</v>
      </c>
      <c r="B79" s="104">
        <v>0</v>
      </c>
      <c r="C79" s="105" t="str">
        <f>IF(B79&gt;0,INDEX('Population Data from Tx Census'!A79:E332,MATCH(A79,'Population Data from Tx Census'!A$8:E$261,0),5),"")</f>
        <v/>
      </c>
      <c r="D79" s="106" t="str">
        <f t="shared" si="2"/>
        <v/>
      </c>
      <c r="E79" s="106" t="str">
        <f t="shared" si="3"/>
        <v>No</v>
      </c>
    </row>
    <row r="80" spans="1:5" x14ac:dyDescent="0.2">
      <c r="A80" s="103" t="s">
        <v>876</v>
      </c>
      <c r="B80" s="104">
        <v>0</v>
      </c>
      <c r="C80" s="105" t="str">
        <f>IF(B80&gt;0,INDEX('Population Data from Tx Census'!A80:E333,MATCH(A80,'Population Data from Tx Census'!A$8:E$261,0),5),"")</f>
        <v/>
      </c>
      <c r="D80" s="106" t="str">
        <f t="shared" si="2"/>
        <v/>
      </c>
      <c r="E80" s="106" t="str">
        <f t="shared" si="3"/>
        <v>No</v>
      </c>
    </row>
    <row r="81" spans="1:5" x14ac:dyDescent="0.2">
      <c r="A81" s="103" t="s">
        <v>882</v>
      </c>
      <c r="B81" s="104">
        <v>0</v>
      </c>
      <c r="C81" s="105" t="str">
        <f>IF(B81&gt;0,INDEX('Population Data from Tx Census'!A81:E334,MATCH(A81,'Population Data from Tx Census'!A$8:E$261,0),5),"")</f>
        <v/>
      </c>
      <c r="D81" s="106" t="str">
        <f t="shared" si="2"/>
        <v/>
      </c>
      <c r="E81" s="106" t="str">
        <f t="shared" si="3"/>
        <v>No</v>
      </c>
    </row>
    <row r="82" spans="1:5" x14ac:dyDescent="0.2">
      <c r="A82" s="103" t="s">
        <v>3973</v>
      </c>
      <c r="B82" s="104">
        <v>0</v>
      </c>
      <c r="C82" s="105" t="str">
        <f>IF(B82&gt;0,INDEX('Population Data from Tx Census'!A82:E335,MATCH(A82,'Population Data from Tx Census'!A$8:E$261,0),5),"")</f>
        <v/>
      </c>
      <c r="D82" s="106" t="str">
        <f t="shared" si="2"/>
        <v/>
      </c>
      <c r="E82" s="106" t="str">
        <f t="shared" si="3"/>
        <v>No</v>
      </c>
    </row>
    <row r="83" spans="1:5" x14ac:dyDescent="0.2">
      <c r="A83" s="107" t="s">
        <v>20</v>
      </c>
      <c r="B83" s="108">
        <v>1320</v>
      </c>
      <c r="C83" s="109">
        <f>'Population Data from Tx Census'!E108</f>
        <v>4731145</v>
      </c>
      <c r="D83" s="110">
        <f t="shared" si="2"/>
        <v>2.7900222884735088E-4</v>
      </c>
      <c r="E83" s="110" t="str">
        <f t="shared" si="3"/>
        <v>Yes</v>
      </c>
    </row>
    <row r="84" spans="1:5" x14ac:dyDescent="0.2">
      <c r="A84" s="103" t="s">
        <v>350</v>
      </c>
      <c r="B84" s="104">
        <v>0</v>
      </c>
      <c r="C84" s="105" t="str">
        <f>IF(B84&gt;0,INDEX('Population Data from Tx Census'!A84:E337,MATCH(A84,'Population Data from Tx Census'!A$8:E$261,0),5),"")</f>
        <v/>
      </c>
      <c r="D84" s="106" t="str">
        <f t="shared" si="2"/>
        <v/>
      </c>
      <c r="E84" s="106" t="str">
        <f t="shared" si="3"/>
        <v>No</v>
      </c>
    </row>
    <row r="85" spans="1:5" x14ac:dyDescent="0.2">
      <c r="A85" s="103" t="s">
        <v>3351</v>
      </c>
      <c r="B85" s="104">
        <v>0</v>
      </c>
      <c r="C85" s="105" t="str">
        <f>IF(B85&gt;0,INDEX('Population Data from Tx Census'!A85:E338,MATCH(A85,'Population Data from Tx Census'!A$8:E$261,0),5),"")</f>
        <v/>
      </c>
      <c r="D85" s="106" t="str">
        <f t="shared" si="2"/>
        <v/>
      </c>
      <c r="E85" s="106" t="str">
        <f t="shared" si="3"/>
        <v>No</v>
      </c>
    </row>
    <row r="86" spans="1:5" x14ac:dyDescent="0.2">
      <c r="A86" s="103" t="s">
        <v>896</v>
      </c>
      <c r="B86" s="104">
        <v>0</v>
      </c>
      <c r="C86" s="105" t="str">
        <f>IF(B86&gt;0,INDEX('Population Data from Tx Census'!A86:E339,MATCH(A86,'Population Data from Tx Census'!A$8:E$261,0),5),"")</f>
        <v/>
      </c>
      <c r="D86" s="106" t="str">
        <f t="shared" si="2"/>
        <v/>
      </c>
      <c r="E86" s="106" t="str">
        <f t="shared" si="3"/>
        <v>No</v>
      </c>
    </row>
    <row r="87" spans="1:5" x14ac:dyDescent="0.2">
      <c r="A87" s="107" t="s">
        <v>60</v>
      </c>
      <c r="B87" s="108">
        <v>13</v>
      </c>
      <c r="C87" s="109">
        <f>'Population Data from Tx Census'!E112</f>
        <v>241067</v>
      </c>
      <c r="D87" s="111">
        <f t="shared" si="2"/>
        <v>5.3926916583356494E-5</v>
      </c>
      <c r="E87" s="110" t="str">
        <f t="shared" si="3"/>
        <v>Yes</v>
      </c>
    </row>
    <row r="88" spans="1:5" x14ac:dyDescent="0.2">
      <c r="A88" s="103" t="s">
        <v>993</v>
      </c>
      <c r="B88" s="104">
        <v>0</v>
      </c>
      <c r="C88" s="105" t="str">
        <f>IF(B88&gt;0,INDEX('Population Data from Tx Census'!A88:E341,MATCH(A88,'Population Data from Tx Census'!A$8:E$261,0),5),"")</f>
        <v/>
      </c>
      <c r="D88" s="106" t="str">
        <f t="shared" si="2"/>
        <v/>
      </c>
      <c r="E88" s="106" t="str">
        <f t="shared" si="3"/>
        <v>No</v>
      </c>
    </row>
    <row r="89" spans="1:5" x14ac:dyDescent="0.2">
      <c r="A89" s="103" t="s">
        <v>83</v>
      </c>
      <c r="B89" s="104">
        <v>0</v>
      </c>
      <c r="C89" s="105" t="str">
        <f>IF(B89&gt;0,INDEX('Population Data from Tx Census'!A89:E342,MATCH(A89,'Population Data from Tx Census'!A$8:E$261,0),5),"")</f>
        <v/>
      </c>
      <c r="D89" s="106" t="str">
        <f t="shared" si="2"/>
        <v/>
      </c>
      <c r="E89" s="106" t="str">
        <f t="shared" si="3"/>
        <v>No</v>
      </c>
    </row>
    <row r="90" spans="1:5" x14ac:dyDescent="0.2">
      <c r="A90" s="107" t="s">
        <v>325</v>
      </c>
      <c r="B90" s="108">
        <v>211</v>
      </c>
      <c r="C90" s="109">
        <f>'Population Data from Tx Census'!E115</f>
        <v>870781</v>
      </c>
      <c r="D90" s="110">
        <f t="shared" si="2"/>
        <v>2.4231121257813388E-4</v>
      </c>
      <c r="E90" s="110" t="str">
        <f t="shared" si="3"/>
        <v>Yes</v>
      </c>
    </row>
    <row r="91" spans="1:5" x14ac:dyDescent="0.2">
      <c r="A91" s="103" t="s">
        <v>1500</v>
      </c>
      <c r="B91" s="104">
        <v>0</v>
      </c>
      <c r="C91" s="105" t="str">
        <f>IF(B91&gt;0,INDEX('Population Data from Tx Census'!A91:E344,MATCH(A91,'Population Data from Tx Census'!A$8:E$261,0),5),"")</f>
        <v/>
      </c>
      <c r="D91" s="106" t="str">
        <f t="shared" si="2"/>
        <v/>
      </c>
      <c r="E91" s="106" t="str">
        <f t="shared" si="3"/>
        <v>No</v>
      </c>
    </row>
    <row r="92" spans="1:5" x14ac:dyDescent="0.2">
      <c r="A92" s="103" t="s">
        <v>1352</v>
      </c>
      <c r="B92" s="104">
        <v>0</v>
      </c>
      <c r="C92" s="105" t="str">
        <f>IF(B92&gt;0,INDEX('Population Data from Tx Census'!A92:E345,MATCH(A92,'Population Data from Tx Census'!A$8:E$261,0),5),"")</f>
        <v/>
      </c>
      <c r="D92" s="106" t="str">
        <f t="shared" si="2"/>
        <v/>
      </c>
      <c r="E92" s="106" t="str">
        <f t="shared" si="3"/>
        <v>No</v>
      </c>
    </row>
    <row r="93" spans="1:5" x14ac:dyDescent="0.2">
      <c r="A93" s="103" t="s">
        <v>853</v>
      </c>
      <c r="B93" s="104">
        <v>0</v>
      </c>
      <c r="C93" s="105" t="str">
        <f>IF(B93&gt;0,INDEX('Population Data from Tx Census'!A93:E346,MATCH(A93,'Population Data from Tx Census'!A$8:E$261,0),5),"")</f>
        <v/>
      </c>
      <c r="D93" s="106" t="str">
        <f t="shared" si="2"/>
        <v/>
      </c>
      <c r="E93" s="106" t="str">
        <f t="shared" si="3"/>
        <v>No</v>
      </c>
    </row>
    <row r="94" spans="1:5" x14ac:dyDescent="0.2">
      <c r="A94" s="103" t="s">
        <v>375</v>
      </c>
      <c r="B94" s="104">
        <v>0</v>
      </c>
      <c r="C94" s="105" t="str">
        <f>IF(B94&gt;0,INDEX('Population Data from Tx Census'!A94:E347,MATCH(A94,'Population Data from Tx Census'!A$8:E$261,0),5),"")</f>
        <v/>
      </c>
      <c r="D94" s="106" t="str">
        <f t="shared" si="2"/>
        <v/>
      </c>
      <c r="E94" s="106" t="str">
        <f t="shared" si="3"/>
        <v>No</v>
      </c>
    </row>
    <row r="95" spans="1:5" x14ac:dyDescent="0.2">
      <c r="A95" s="103" t="s">
        <v>19</v>
      </c>
      <c r="B95" s="104">
        <v>0</v>
      </c>
      <c r="C95" s="105" t="str">
        <f>IF(B95&gt;0,INDEX('Population Data from Tx Census'!A95:E348,MATCH(A95,'Population Data from Tx Census'!A$8:E$261,0),5),"")</f>
        <v/>
      </c>
      <c r="D95" s="106" t="str">
        <f t="shared" si="2"/>
        <v/>
      </c>
      <c r="E95" s="106" t="str">
        <f t="shared" si="3"/>
        <v>No</v>
      </c>
    </row>
    <row r="96" spans="1:5" x14ac:dyDescent="0.2">
      <c r="A96" s="103" t="s">
        <v>2004</v>
      </c>
      <c r="B96" s="104">
        <v>20</v>
      </c>
      <c r="C96" s="105">
        <f>'Population Data from Tx Census'!E121</f>
        <v>34860</v>
      </c>
      <c r="D96" s="106">
        <f t="shared" si="2"/>
        <v>5.737234652897303E-4</v>
      </c>
      <c r="E96" s="106" t="str">
        <f t="shared" si="3"/>
        <v>No</v>
      </c>
    </row>
    <row r="97" spans="1:5" x14ac:dyDescent="0.2">
      <c r="A97" s="103" t="s">
        <v>1052</v>
      </c>
      <c r="B97" s="104">
        <v>54</v>
      </c>
      <c r="C97" s="105">
        <f>'Population Data from Tx Census'!E123</f>
        <v>99956</v>
      </c>
      <c r="D97" s="106">
        <f t="shared" si="2"/>
        <v>5.4023770459001963E-4</v>
      </c>
      <c r="E97" s="106" t="str">
        <f t="shared" si="3"/>
        <v>No</v>
      </c>
    </row>
    <row r="98" spans="1:5" x14ac:dyDescent="0.2">
      <c r="A98" s="103" t="s">
        <v>841</v>
      </c>
      <c r="B98" s="104">
        <v>0</v>
      </c>
      <c r="C98" s="105" t="str">
        <f>IF(B98&gt;0,INDEX('Population Data from Tx Census'!A98:E351,MATCH(A98,'Population Data from Tx Census'!A$8:E$261,0),5),"")</f>
        <v/>
      </c>
      <c r="D98" s="106" t="str">
        <f t="shared" si="2"/>
        <v/>
      </c>
      <c r="E98" s="106" t="str">
        <f t="shared" si="3"/>
        <v>No</v>
      </c>
    </row>
    <row r="99" spans="1:5" x14ac:dyDescent="0.2">
      <c r="A99" s="103" t="s">
        <v>1068</v>
      </c>
      <c r="B99" s="104">
        <v>0</v>
      </c>
      <c r="C99" s="105" t="str">
        <f>IF(B99&gt;0,INDEX('Population Data from Tx Census'!A99:E352,MATCH(A99,'Population Data from Tx Census'!A$8:E$261,0),5),"")</f>
        <v/>
      </c>
      <c r="D99" s="106" t="str">
        <f t="shared" si="2"/>
        <v/>
      </c>
      <c r="E99" s="106" t="str">
        <f t="shared" si="3"/>
        <v>No</v>
      </c>
    </row>
    <row r="100" spans="1:5" x14ac:dyDescent="0.2">
      <c r="A100" s="103" t="s">
        <v>1074</v>
      </c>
      <c r="B100" s="104">
        <v>0</v>
      </c>
      <c r="C100" s="105" t="str">
        <f>IF(B100&gt;0,INDEX('Population Data from Tx Census'!A100:E353,MATCH(A100,'Population Data from Tx Census'!A$8:E$261,0),5),"")</f>
        <v/>
      </c>
      <c r="D100" s="106" t="str">
        <f t="shared" si="2"/>
        <v/>
      </c>
      <c r="E100" s="106" t="str">
        <f t="shared" si="3"/>
        <v>No</v>
      </c>
    </row>
    <row r="101" spans="1:5" x14ac:dyDescent="0.2">
      <c r="A101" s="103" t="s">
        <v>369</v>
      </c>
      <c r="B101" s="104">
        <v>0</v>
      </c>
      <c r="C101" s="105" t="str">
        <f>IF(B101&gt;0,INDEX('Population Data from Tx Census'!A101:E354,MATCH(A101,'Population Data from Tx Census'!A$8:E$261,0),5),"")</f>
        <v/>
      </c>
      <c r="D101" s="106" t="str">
        <f t="shared" si="2"/>
        <v/>
      </c>
      <c r="E101" s="106" t="str">
        <f t="shared" si="3"/>
        <v>No</v>
      </c>
    </row>
    <row r="102" spans="1:5" x14ac:dyDescent="0.2">
      <c r="A102" s="103" t="s">
        <v>104</v>
      </c>
      <c r="B102" s="104">
        <v>130</v>
      </c>
      <c r="C102" s="105">
        <f>'Population Data from Tx Census'!E130</f>
        <v>256526</v>
      </c>
      <c r="D102" s="106">
        <f t="shared" si="2"/>
        <v>5.0677124346070184E-4</v>
      </c>
      <c r="E102" s="106" t="str">
        <f t="shared" si="3"/>
        <v>No</v>
      </c>
    </row>
    <row r="103" spans="1:5" x14ac:dyDescent="0.2">
      <c r="A103" s="107" t="s">
        <v>394</v>
      </c>
      <c r="B103" s="108">
        <v>11</v>
      </c>
      <c r="C103" s="109">
        <f>'Population Data from Tx Census'!E132</f>
        <v>38891</v>
      </c>
      <c r="D103" s="110">
        <f t="shared" si="2"/>
        <v>2.8284178858861947E-4</v>
      </c>
      <c r="E103" s="110" t="str">
        <f t="shared" si="3"/>
        <v>Yes</v>
      </c>
    </row>
    <row r="104" spans="1:5" x14ac:dyDescent="0.2">
      <c r="A104" s="103" t="s">
        <v>681</v>
      </c>
      <c r="B104" s="104">
        <v>0</v>
      </c>
      <c r="C104" s="105" t="str">
        <f>IF(B104&gt;0,INDEX('Population Data from Tx Census'!A104:E357,MATCH(A104,'Population Data from Tx Census'!A$8:E$261,0),5),"")</f>
        <v/>
      </c>
      <c r="D104" s="106" t="str">
        <f t="shared" si="2"/>
        <v/>
      </c>
      <c r="E104" s="106" t="str">
        <f t="shared" si="3"/>
        <v>No</v>
      </c>
    </row>
    <row r="105" spans="1:5" x14ac:dyDescent="0.2">
      <c r="A105" s="103" t="s">
        <v>2764</v>
      </c>
      <c r="B105" s="104">
        <v>0</v>
      </c>
      <c r="C105" s="105" t="str">
        <f>IF(B105&gt;0,INDEX('Population Data from Tx Census'!A105:E358,MATCH(A105,'Population Data from Tx Census'!A$8:E$261,0),5),"")</f>
        <v/>
      </c>
      <c r="D105" s="106" t="str">
        <f t="shared" si="2"/>
        <v/>
      </c>
      <c r="E105" s="106" t="str">
        <f t="shared" si="3"/>
        <v>No</v>
      </c>
    </row>
    <row r="106" spans="1:5" x14ac:dyDescent="0.2">
      <c r="A106" s="103" t="s">
        <v>1086</v>
      </c>
      <c r="B106" s="104">
        <v>0</v>
      </c>
      <c r="C106" s="105" t="str">
        <f>IF(B106&gt;0,INDEX('Population Data from Tx Census'!A106:E359,MATCH(A106,'Population Data from Tx Census'!A$8:E$261,0),5),"")</f>
        <v/>
      </c>
      <c r="D106" s="106" t="str">
        <f t="shared" si="2"/>
        <v/>
      </c>
      <c r="E106" s="106" t="str">
        <f t="shared" si="3"/>
        <v>No</v>
      </c>
    </row>
    <row r="107" spans="1:5" x14ac:dyDescent="0.2">
      <c r="A107" s="103" t="s">
        <v>2127</v>
      </c>
      <c r="B107" s="104">
        <v>0</v>
      </c>
      <c r="C107" s="105" t="str">
        <f>IF(B107&gt;0,INDEX('Population Data from Tx Census'!A107:E360,MATCH(A107,'Population Data from Tx Census'!A$8:E$261,0),5),"")</f>
        <v/>
      </c>
      <c r="D107" s="106" t="str">
        <f t="shared" si="2"/>
        <v/>
      </c>
      <c r="E107" s="106" t="str">
        <f t="shared" si="3"/>
        <v>No</v>
      </c>
    </row>
    <row r="108" spans="1:5" x14ac:dyDescent="0.2">
      <c r="A108" s="103" t="s">
        <v>1900</v>
      </c>
      <c r="B108" s="104">
        <v>0</v>
      </c>
      <c r="C108" s="105" t="str">
        <f>IF(B108&gt;0,INDEX('Population Data from Tx Census'!A108:E361,MATCH(A108,'Population Data from Tx Census'!A$8:E$261,0),5),"")</f>
        <v/>
      </c>
      <c r="D108" s="106" t="str">
        <f t="shared" si="2"/>
        <v/>
      </c>
      <c r="E108" s="106" t="str">
        <f t="shared" si="3"/>
        <v>No</v>
      </c>
    </row>
    <row r="109" spans="1:5" x14ac:dyDescent="0.2">
      <c r="A109" s="103" t="s">
        <v>1704</v>
      </c>
      <c r="B109" s="104">
        <v>0</v>
      </c>
      <c r="C109" s="105" t="str">
        <f>IF(B109&gt;0,INDEX('Population Data from Tx Census'!A109:E362,MATCH(A109,'Population Data from Tx Census'!A$8:E$261,0),5),"")</f>
        <v/>
      </c>
      <c r="D109" s="106" t="str">
        <f t="shared" si="2"/>
        <v/>
      </c>
      <c r="E109" s="106" t="str">
        <f t="shared" si="3"/>
        <v>No</v>
      </c>
    </row>
    <row r="110" spans="1:5" x14ac:dyDescent="0.2">
      <c r="A110" s="103" t="s">
        <v>410</v>
      </c>
      <c r="B110" s="104">
        <v>0</v>
      </c>
      <c r="C110" s="105" t="str">
        <f>IF(B110&gt;0,INDEX('Population Data from Tx Census'!A110:E363,MATCH(A110,'Population Data from Tx Census'!A$8:E$261,0),5),"")</f>
        <v/>
      </c>
      <c r="D110" s="106" t="str">
        <f t="shared" si="2"/>
        <v/>
      </c>
      <c r="E110" s="106" t="str">
        <f t="shared" si="3"/>
        <v>No</v>
      </c>
    </row>
    <row r="111" spans="1:5" x14ac:dyDescent="0.2">
      <c r="A111" s="103" t="s">
        <v>1122</v>
      </c>
      <c r="B111" s="104">
        <v>0</v>
      </c>
      <c r="C111" s="105" t="str">
        <f>IF(B111&gt;0,INDEX('Population Data from Tx Census'!A111:E364,MATCH(A111,'Population Data from Tx Census'!A$8:E$261,0),5),"")</f>
        <v/>
      </c>
      <c r="D111" s="106" t="str">
        <f t="shared" si="2"/>
        <v/>
      </c>
      <c r="E111" s="106" t="str">
        <f t="shared" si="3"/>
        <v>No</v>
      </c>
    </row>
    <row r="112" spans="1:5" x14ac:dyDescent="0.2">
      <c r="A112" s="103" t="s">
        <v>741</v>
      </c>
      <c r="B112" s="104">
        <v>0</v>
      </c>
      <c r="C112" s="105" t="str">
        <f>IF(B112&gt;0,INDEX('Population Data from Tx Census'!A112:E365,MATCH(A112,'Population Data from Tx Census'!A$8:E$261,0),5),"")</f>
        <v/>
      </c>
      <c r="D112" s="106" t="str">
        <f t="shared" si="2"/>
        <v/>
      </c>
      <c r="E112" s="106" t="str">
        <f t="shared" si="3"/>
        <v>No</v>
      </c>
    </row>
    <row r="113" spans="1:5" x14ac:dyDescent="0.2">
      <c r="A113" s="103" t="s">
        <v>1141</v>
      </c>
      <c r="B113" s="104">
        <v>0</v>
      </c>
      <c r="C113" s="105" t="str">
        <f>IF(B113&gt;0,INDEX('Population Data from Tx Census'!A113:E366,MATCH(A113,'Population Data from Tx Census'!A$8:E$261,0),5),"")</f>
        <v/>
      </c>
      <c r="D113" s="106" t="str">
        <f t="shared" si="2"/>
        <v/>
      </c>
      <c r="E113" s="106" t="str">
        <f t="shared" si="3"/>
        <v>No</v>
      </c>
    </row>
    <row r="114" spans="1:5" x14ac:dyDescent="0.2">
      <c r="A114" s="103" t="s">
        <v>1412</v>
      </c>
      <c r="B114" s="104">
        <v>0</v>
      </c>
      <c r="C114" s="105" t="str">
        <f>IF(B114&gt;0,INDEX('Population Data from Tx Census'!A114:E367,MATCH(A114,'Population Data from Tx Census'!A$8:E$261,0),5),"")</f>
        <v/>
      </c>
      <c r="D114" s="106" t="str">
        <f t="shared" si="2"/>
        <v/>
      </c>
      <c r="E114" s="106" t="str">
        <f t="shared" si="3"/>
        <v>No</v>
      </c>
    </row>
    <row r="115" spans="1:5" x14ac:dyDescent="0.2">
      <c r="A115" s="103" t="s">
        <v>1170</v>
      </c>
      <c r="B115" s="104">
        <v>0</v>
      </c>
      <c r="C115" s="105" t="str">
        <f>IF(B115&gt;0,INDEX('Population Data from Tx Census'!A115:E368,MATCH(A115,'Population Data from Tx Census'!A$8:E$261,0),5),"")</f>
        <v/>
      </c>
      <c r="D115" s="106" t="str">
        <f t="shared" si="2"/>
        <v/>
      </c>
      <c r="E115" s="106" t="str">
        <f t="shared" si="3"/>
        <v>No</v>
      </c>
    </row>
    <row r="116" spans="1:5" x14ac:dyDescent="0.2">
      <c r="A116" s="103" t="s">
        <v>1178</v>
      </c>
      <c r="B116" s="104">
        <v>0</v>
      </c>
      <c r="C116" s="105" t="str">
        <f>IF(B116&gt;0,INDEX('Population Data from Tx Census'!A116:E369,MATCH(A116,'Population Data from Tx Census'!A$8:E$261,0),5),"")</f>
        <v/>
      </c>
      <c r="D116" s="106" t="str">
        <f t="shared" si="2"/>
        <v/>
      </c>
      <c r="E116" s="106" t="str">
        <f t="shared" si="3"/>
        <v>No</v>
      </c>
    </row>
    <row r="117" spans="1:5" x14ac:dyDescent="0.2">
      <c r="A117" s="103" t="s">
        <v>1184</v>
      </c>
      <c r="B117" s="104">
        <v>9</v>
      </c>
      <c r="C117" s="105">
        <f>'Population Data from Tx Census'!E154</f>
        <v>22146</v>
      </c>
      <c r="D117" s="106">
        <f t="shared" si="2"/>
        <v>4.06393931183961E-4</v>
      </c>
      <c r="E117" s="106" t="str">
        <f t="shared" si="3"/>
        <v>No</v>
      </c>
    </row>
    <row r="118" spans="1:5" x14ac:dyDescent="0.2">
      <c r="A118" s="103" t="s">
        <v>1421</v>
      </c>
      <c r="B118" s="104">
        <v>0</v>
      </c>
      <c r="C118" s="105" t="str">
        <f>IF(B118&gt;0,INDEX('Population Data from Tx Census'!A118:E371,MATCH(A118,'Population Data from Tx Census'!A$8:E$261,0),5),"")</f>
        <v/>
      </c>
      <c r="D118" s="106" t="str">
        <f t="shared" si="2"/>
        <v/>
      </c>
      <c r="E118" s="106" t="str">
        <f t="shared" si="3"/>
        <v>No</v>
      </c>
    </row>
    <row r="119" spans="1:5" x14ac:dyDescent="0.2">
      <c r="A119" s="107" t="s">
        <v>574</v>
      </c>
      <c r="B119" s="108">
        <v>62</v>
      </c>
      <c r="C119" s="109">
        <f>'Population Data from Tx Census'!E159</f>
        <v>310639</v>
      </c>
      <c r="D119" s="110">
        <f t="shared" si="2"/>
        <v>1.9958858997099526E-4</v>
      </c>
      <c r="E119" s="110" t="str">
        <f t="shared" si="3"/>
        <v>Yes</v>
      </c>
    </row>
    <row r="120" spans="1:5" x14ac:dyDescent="0.2">
      <c r="A120" s="103" t="s">
        <v>1212</v>
      </c>
      <c r="B120" s="104">
        <v>0</v>
      </c>
      <c r="C120" s="105" t="str">
        <f>IF(B120&gt;0,INDEX('Population Data from Tx Census'!A120:E373,MATCH(A120,'Population Data from Tx Census'!A$8:E$261,0),5),"")</f>
        <v/>
      </c>
      <c r="D120" s="106" t="str">
        <f t="shared" si="2"/>
        <v/>
      </c>
      <c r="E120" s="106" t="str">
        <f t="shared" si="3"/>
        <v>No</v>
      </c>
    </row>
    <row r="121" spans="1:5" x14ac:dyDescent="0.2">
      <c r="A121" s="103" t="s">
        <v>1218</v>
      </c>
      <c r="B121" s="104">
        <v>0</v>
      </c>
      <c r="C121" s="105" t="str">
        <f>IF(B121&gt;0,INDEX('Population Data from Tx Census'!A121:E374,MATCH(A121,'Population Data from Tx Census'!A$8:E$261,0),5),"")</f>
        <v/>
      </c>
      <c r="D121" s="106" t="str">
        <f t="shared" si="2"/>
        <v/>
      </c>
      <c r="E121" s="106" t="str">
        <f t="shared" si="3"/>
        <v>No</v>
      </c>
    </row>
    <row r="122" spans="1:5" x14ac:dyDescent="0.2">
      <c r="A122" s="103" t="s">
        <v>1224</v>
      </c>
      <c r="B122" s="104">
        <v>0</v>
      </c>
      <c r="C122" s="105" t="str">
        <f>IF(B122&gt;0,INDEX('Population Data from Tx Census'!A122:E375,MATCH(A122,'Population Data from Tx Census'!A$8:E$261,0),5),"")</f>
        <v/>
      </c>
      <c r="D122" s="106" t="str">
        <f t="shared" si="2"/>
        <v/>
      </c>
      <c r="E122" s="106" t="str">
        <f t="shared" si="3"/>
        <v>No</v>
      </c>
    </row>
    <row r="123" spans="1:5" x14ac:dyDescent="0.2">
      <c r="A123" s="107" t="s">
        <v>1230</v>
      </c>
      <c r="B123" s="108">
        <v>12</v>
      </c>
      <c r="C123" s="109">
        <f>'Population Data from Tx Census'!E168</f>
        <v>36255</v>
      </c>
      <c r="D123" s="110">
        <f t="shared" si="2"/>
        <v>3.3098882912701699E-4</v>
      </c>
      <c r="E123" s="110" t="str">
        <f t="shared" si="3"/>
        <v>Yes</v>
      </c>
    </row>
    <row r="124" spans="1:5" x14ac:dyDescent="0.2">
      <c r="A124" s="103" t="s">
        <v>796</v>
      </c>
      <c r="B124" s="104">
        <v>0</v>
      </c>
      <c r="C124" s="105" t="str">
        <f>IF(B124&gt;0,INDEX('Population Data from Tx Census'!A124:E377,MATCH(A124,'Population Data from Tx Census'!A$8:E$261,0),5),"")</f>
        <v/>
      </c>
      <c r="D124" s="106" t="str">
        <f t="shared" si="2"/>
        <v/>
      </c>
      <c r="E124" s="106" t="str">
        <f t="shared" si="3"/>
        <v>No</v>
      </c>
    </row>
    <row r="125" spans="1:5" x14ac:dyDescent="0.2">
      <c r="A125" s="103" t="s">
        <v>987</v>
      </c>
      <c r="B125" s="104">
        <v>0</v>
      </c>
      <c r="C125" s="105" t="str">
        <f>IF(B125&gt;0,INDEX('Population Data from Tx Census'!A125:E378,MATCH(A125,'Population Data from Tx Census'!A$8:E$261,0),5),"")</f>
        <v/>
      </c>
      <c r="D125" s="106" t="str">
        <f t="shared" si="2"/>
        <v/>
      </c>
      <c r="E125" s="106" t="str">
        <f t="shared" si="3"/>
        <v>No</v>
      </c>
    </row>
    <row r="126" spans="1:5" x14ac:dyDescent="0.2">
      <c r="A126" s="107" t="s">
        <v>49</v>
      </c>
      <c r="B126" s="108">
        <v>96</v>
      </c>
      <c r="C126" s="109">
        <f>'Population Data from Tx Census'!E162</f>
        <v>260579</v>
      </c>
      <c r="D126" s="110">
        <f t="shared" si="2"/>
        <v>3.6841034772564174E-4</v>
      </c>
      <c r="E126" s="110" t="str">
        <f t="shared" si="3"/>
        <v>Yes</v>
      </c>
    </row>
    <row r="127" spans="1:5" x14ac:dyDescent="0.2">
      <c r="A127" s="103" t="s">
        <v>1251</v>
      </c>
      <c r="B127" s="104">
        <v>0</v>
      </c>
      <c r="C127" s="105" t="str">
        <f>IF(B127&gt;0,INDEX('Population Data from Tx Census'!A127:E380,MATCH(A127,'Population Data from Tx Census'!A$8:E$261,0),5),"")</f>
        <v/>
      </c>
      <c r="D127" s="106" t="str">
        <f t="shared" si="2"/>
        <v/>
      </c>
      <c r="E127" s="106" t="str">
        <f t="shared" si="3"/>
        <v>No</v>
      </c>
    </row>
    <row r="128" spans="1:5" x14ac:dyDescent="0.2">
      <c r="A128" s="107" t="s">
        <v>528</v>
      </c>
      <c r="B128" s="108">
        <v>64</v>
      </c>
      <c r="C128" s="109">
        <f>'Population Data from Tx Census'!E172</f>
        <v>169983</v>
      </c>
      <c r="D128" s="110">
        <f t="shared" si="2"/>
        <v>3.7650823905920001E-4</v>
      </c>
      <c r="E128" s="110" t="str">
        <f t="shared" si="3"/>
        <v>Yes</v>
      </c>
    </row>
    <row r="129" spans="1:5" x14ac:dyDescent="0.2">
      <c r="A129" s="103" t="s">
        <v>1441</v>
      </c>
      <c r="B129" s="104">
        <v>0</v>
      </c>
      <c r="C129" s="105" t="str">
        <f>IF(B129&gt;0,INDEX('Population Data from Tx Census'!A129:E382,MATCH(A129,'Population Data from Tx Census'!A$8:E$261,0),5),"")</f>
        <v/>
      </c>
      <c r="D129" s="106" t="str">
        <f t="shared" si="2"/>
        <v/>
      </c>
      <c r="E129" s="106" t="str">
        <f t="shared" si="3"/>
        <v>No</v>
      </c>
    </row>
    <row r="130" spans="1:5" x14ac:dyDescent="0.2">
      <c r="A130" s="103" t="s">
        <v>1506</v>
      </c>
      <c r="B130" s="104">
        <v>0</v>
      </c>
      <c r="C130" s="105" t="str">
        <f>IF(B130&gt;0,INDEX('Population Data from Tx Census'!A130:E383,MATCH(A130,'Population Data from Tx Census'!A$8:E$261,0),5),"")</f>
        <v/>
      </c>
      <c r="D130" s="106" t="str">
        <f t="shared" si="2"/>
        <v/>
      </c>
      <c r="E130" s="106" t="str">
        <f t="shared" si="3"/>
        <v>No</v>
      </c>
    </row>
    <row r="131" spans="1:5" x14ac:dyDescent="0.2">
      <c r="A131" s="103" t="s">
        <v>77</v>
      </c>
      <c r="B131" s="104">
        <v>284</v>
      </c>
      <c r="C131" s="105">
        <f>'Population Data from Tx Census'!E177</f>
        <v>620443</v>
      </c>
      <c r="D131" s="106">
        <f t="shared" si="2"/>
        <v>4.5773745533433371E-4</v>
      </c>
      <c r="E131" s="106" t="str">
        <f t="shared" si="3"/>
        <v>No</v>
      </c>
    </row>
    <row r="132" spans="1:5" x14ac:dyDescent="0.2">
      <c r="A132" s="103" t="s">
        <v>1447</v>
      </c>
      <c r="B132" s="104">
        <v>0</v>
      </c>
      <c r="C132" s="105" t="str">
        <f>IF(B132&gt;0,INDEX('Population Data from Tx Census'!A132:E385,MATCH(A132,'Population Data from Tx Census'!A$8:E$261,0),5),"")</f>
        <v/>
      </c>
      <c r="D132" s="106" t="str">
        <f t="shared" si="2"/>
        <v/>
      </c>
      <c r="E132" s="106" t="str">
        <f t="shared" si="3"/>
        <v>No</v>
      </c>
    </row>
    <row r="133" spans="1:5" x14ac:dyDescent="0.2">
      <c r="A133" s="107" t="s">
        <v>1188</v>
      </c>
      <c r="B133" s="108">
        <v>14</v>
      </c>
      <c r="C133" s="109">
        <f>'Population Data from Tx Census'!E181</f>
        <v>64653</v>
      </c>
      <c r="D133" s="110">
        <f t="shared" si="2"/>
        <v>2.1654060909779901E-4</v>
      </c>
      <c r="E133" s="110" t="str">
        <f t="shared" si="3"/>
        <v>Yes</v>
      </c>
    </row>
    <row r="134" spans="1:5" x14ac:dyDescent="0.2">
      <c r="A134" s="103" t="s">
        <v>1480</v>
      </c>
      <c r="B134" s="104">
        <v>0</v>
      </c>
      <c r="C134" s="105" t="str">
        <f>IF(B134&gt;0,INDEX('Population Data from Tx Census'!A134:E387,MATCH(A134,'Population Data from Tx Census'!A$8:E$261,0),5),"")</f>
        <v/>
      </c>
      <c r="D134" s="106" t="str">
        <f t="shared" si="2"/>
        <v/>
      </c>
      <c r="E134" s="106" t="str">
        <f t="shared" si="3"/>
        <v>No</v>
      </c>
    </row>
    <row r="135" spans="1:5" x14ac:dyDescent="0.2">
      <c r="A135" s="103" t="s">
        <v>1784</v>
      </c>
      <c r="B135" s="104">
        <v>0</v>
      </c>
      <c r="C135" s="105" t="str">
        <f>IF(B135&gt;0,INDEX('Population Data from Tx Census'!A135:E388,MATCH(A135,'Population Data from Tx Census'!A$8:E$261,0),5),"")</f>
        <v/>
      </c>
      <c r="D135" s="106" t="str">
        <f t="shared" si="2"/>
        <v/>
      </c>
      <c r="E135" s="106" t="str">
        <f t="shared" si="3"/>
        <v>No</v>
      </c>
    </row>
    <row r="136" spans="1:5" x14ac:dyDescent="0.2">
      <c r="A136" s="107" t="s">
        <v>110</v>
      </c>
      <c r="B136" s="108">
        <v>127</v>
      </c>
      <c r="C136" s="109">
        <f>'Population Data from Tx Census'!E185</f>
        <v>353178</v>
      </c>
      <c r="D136" s="110">
        <f t="shared" si="2"/>
        <v>3.5959204706974951E-4</v>
      </c>
      <c r="E136" s="110" t="str">
        <f t="shared" si="3"/>
        <v>Yes</v>
      </c>
    </row>
    <row r="137" spans="1:5" x14ac:dyDescent="0.2">
      <c r="A137" s="103" t="s">
        <v>1549</v>
      </c>
      <c r="B137" s="104">
        <v>0</v>
      </c>
      <c r="C137" s="105" t="str">
        <f>IF(B137&gt;0,INDEX('Population Data from Tx Census'!A137:E390,MATCH(A137,'Population Data from Tx Census'!A$8:E$261,0),5),"")</f>
        <v/>
      </c>
      <c r="D137" s="106" t="str">
        <f t="shared" ref="D137:D190" si="4">IFERROR(B137/C137,"")</f>
        <v/>
      </c>
      <c r="E137" s="106" t="str">
        <f t="shared" ref="E137:E190" si="5">IF(D137&lt;$D$4,"Yes","No")</f>
        <v>No</v>
      </c>
    </row>
    <row r="138" spans="1:5" x14ac:dyDescent="0.2">
      <c r="A138" s="103" t="s">
        <v>1583</v>
      </c>
      <c r="B138" s="104">
        <v>0</v>
      </c>
      <c r="C138" s="105" t="str">
        <f>IF(B138&gt;0,INDEX('Population Data from Tx Census'!A138:E391,MATCH(A138,'Population Data from Tx Census'!A$8:E$261,0),5),"")</f>
        <v/>
      </c>
      <c r="D138" s="106" t="str">
        <f t="shared" si="4"/>
        <v/>
      </c>
      <c r="E138" s="106" t="str">
        <f t="shared" si="5"/>
        <v>No</v>
      </c>
    </row>
    <row r="139" spans="1:5" x14ac:dyDescent="0.2">
      <c r="A139" s="103" t="s">
        <v>253</v>
      </c>
      <c r="B139" s="104">
        <v>0</v>
      </c>
      <c r="C139" s="105" t="str">
        <f>IF(B139&gt;0,INDEX('Population Data from Tx Census'!A139:E392,MATCH(A139,'Population Data from Tx Census'!A$8:E$261,0),5),"")</f>
        <v/>
      </c>
      <c r="D139" s="106" t="str">
        <f t="shared" si="4"/>
        <v/>
      </c>
      <c r="E139" s="106" t="str">
        <f t="shared" si="5"/>
        <v>No</v>
      </c>
    </row>
    <row r="140" spans="1:5" x14ac:dyDescent="0.2">
      <c r="A140" s="107" t="s">
        <v>2316</v>
      </c>
      <c r="B140" s="108">
        <v>12</v>
      </c>
      <c r="C140" s="109">
        <f>'Population Data from Tx Census'!E191</f>
        <v>148222</v>
      </c>
      <c r="D140" s="111">
        <f t="shared" si="4"/>
        <v>8.09596416186531E-5</v>
      </c>
      <c r="E140" s="110" t="str">
        <f t="shared" si="5"/>
        <v>Yes</v>
      </c>
    </row>
    <row r="141" spans="1:5" x14ac:dyDescent="0.2">
      <c r="A141" s="103" t="s">
        <v>1616</v>
      </c>
      <c r="B141" s="104">
        <v>0</v>
      </c>
      <c r="C141" s="105" t="str">
        <f>IF(B141&gt;0,INDEX('Population Data from Tx Census'!A141:E394,MATCH(A141,'Population Data from Tx Census'!A$8:E$261,0),5),"")</f>
        <v/>
      </c>
      <c r="D141" s="106" t="str">
        <f t="shared" si="4"/>
        <v/>
      </c>
      <c r="E141" s="106" t="str">
        <f t="shared" si="5"/>
        <v>No</v>
      </c>
    </row>
    <row r="142" spans="1:5" x14ac:dyDescent="0.2">
      <c r="A142" s="103" t="s">
        <v>822</v>
      </c>
      <c r="B142" s="104">
        <v>0</v>
      </c>
      <c r="C142" s="105" t="str">
        <f>IF(B142&gt;0,INDEX('Population Data from Tx Census'!A142:E395,MATCH(A142,'Population Data from Tx Census'!A$8:E$261,0),5),"")</f>
        <v/>
      </c>
      <c r="D142" s="106" t="str">
        <f t="shared" si="4"/>
        <v/>
      </c>
      <c r="E142" s="106" t="str">
        <f t="shared" si="5"/>
        <v>No</v>
      </c>
    </row>
    <row r="143" spans="1:5" x14ac:dyDescent="0.2">
      <c r="A143" s="103" t="s">
        <v>1297</v>
      </c>
      <c r="B143" s="104">
        <v>0</v>
      </c>
      <c r="C143" s="105" t="str">
        <f>IF(B143&gt;0,INDEX('Population Data from Tx Census'!A143:E396,MATCH(A143,'Population Data from Tx Census'!A$8:E$261,0),5),"")</f>
        <v/>
      </c>
      <c r="D143" s="106" t="str">
        <f t="shared" si="4"/>
        <v/>
      </c>
      <c r="E143" s="106" t="str">
        <f t="shared" si="5"/>
        <v>No</v>
      </c>
    </row>
    <row r="144" spans="1:5" x14ac:dyDescent="0.2">
      <c r="A144" s="103" t="s">
        <v>235</v>
      </c>
      <c r="B144" s="104">
        <v>134</v>
      </c>
      <c r="C144" s="105">
        <f>'Population Data from Tx Census'!E195</f>
        <v>118525</v>
      </c>
      <c r="D144" s="106">
        <f t="shared" si="4"/>
        <v>1.1305631723265133E-3</v>
      </c>
      <c r="E144" s="106" t="str">
        <f t="shared" si="5"/>
        <v>No</v>
      </c>
    </row>
    <row r="145" spans="1:5" x14ac:dyDescent="0.2">
      <c r="A145" s="103" t="s">
        <v>4267</v>
      </c>
      <c r="B145" s="104">
        <v>0</v>
      </c>
      <c r="C145" s="105" t="str">
        <f>IF(B145&gt;0,INDEX('Population Data from Tx Census'!A145:E398,MATCH(A145,'Population Data from Tx Census'!A$8:E$261,0),5),"")</f>
        <v/>
      </c>
      <c r="D145" s="106" t="str">
        <f t="shared" si="4"/>
        <v/>
      </c>
      <c r="E145" s="106" t="str">
        <f t="shared" si="5"/>
        <v>No</v>
      </c>
    </row>
    <row r="146" spans="1:5" x14ac:dyDescent="0.2">
      <c r="A146" s="103" t="s">
        <v>1747</v>
      </c>
      <c r="B146" s="104">
        <v>0</v>
      </c>
      <c r="C146" s="105" t="str">
        <f>IF(B146&gt;0,INDEX('Population Data from Tx Census'!A146:E399,MATCH(A146,'Population Data from Tx Census'!A$8:E$261,0),5),"")</f>
        <v/>
      </c>
      <c r="D146" s="106" t="str">
        <f t="shared" si="4"/>
        <v/>
      </c>
      <c r="E146" s="106" t="str">
        <f t="shared" si="5"/>
        <v>No</v>
      </c>
    </row>
    <row r="147" spans="1:5" x14ac:dyDescent="0.2">
      <c r="A147" s="103" t="s">
        <v>1752</v>
      </c>
      <c r="B147" s="104">
        <v>0</v>
      </c>
      <c r="C147" s="105" t="str">
        <f>IF(B147&gt;0,INDEX('Population Data from Tx Census'!A147:E400,MATCH(A147,'Population Data from Tx Census'!A$8:E$261,0),5),"")</f>
        <v/>
      </c>
      <c r="D147" s="106" t="str">
        <f t="shared" si="4"/>
        <v/>
      </c>
      <c r="E147" s="106" t="str">
        <f t="shared" si="5"/>
        <v>No</v>
      </c>
    </row>
    <row r="148" spans="1:5" x14ac:dyDescent="0.2">
      <c r="A148" s="103" t="s">
        <v>1757</v>
      </c>
      <c r="B148" s="104">
        <v>0</v>
      </c>
      <c r="C148" s="105" t="str">
        <f>IF(B148&gt;0,INDEX('Population Data from Tx Census'!A148:E401,MATCH(A148,'Population Data from Tx Census'!A$8:E$261,0),5),"")</f>
        <v/>
      </c>
      <c r="D148" s="106" t="str">
        <f t="shared" si="4"/>
        <v/>
      </c>
      <c r="E148" s="106" t="str">
        <f t="shared" si="5"/>
        <v>No</v>
      </c>
    </row>
    <row r="149" spans="1:5" x14ac:dyDescent="0.2">
      <c r="A149" s="103" t="s">
        <v>1778</v>
      </c>
      <c r="B149" s="104">
        <v>0</v>
      </c>
      <c r="C149" s="105" t="str">
        <f>IF(B149&gt;0,INDEX('Population Data from Tx Census'!A149:E402,MATCH(A149,'Population Data from Tx Census'!A$8:E$261,0),5),"")</f>
        <v/>
      </c>
      <c r="D149" s="106" t="str">
        <f t="shared" si="4"/>
        <v/>
      </c>
      <c r="E149" s="106" t="str">
        <f t="shared" si="5"/>
        <v>No</v>
      </c>
    </row>
    <row r="150" spans="1:5" x14ac:dyDescent="0.2">
      <c r="A150" s="103" t="s">
        <v>98</v>
      </c>
      <c r="B150" s="104">
        <v>0</v>
      </c>
      <c r="C150" s="105" t="str">
        <f>IF(B150&gt;0,INDEX('Population Data from Tx Census'!A150:E403,MATCH(A150,'Population Data from Tx Census'!A$8:E$261,0),5),"")</f>
        <v/>
      </c>
      <c r="D150" s="106" t="str">
        <f t="shared" si="4"/>
        <v/>
      </c>
      <c r="E150" s="106" t="str">
        <f t="shared" si="5"/>
        <v>No</v>
      </c>
    </row>
    <row r="151" spans="1:5" x14ac:dyDescent="0.2">
      <c r="A151" s="103" t="s">
        <v>998</v>
      </c>
      <c r="B151" s="104">
        <v>0</v>
      </c>
      <c r="C151" s="105" t="str">
        <f>IF(B151&gt;0,INDEX('Population Data from Tx Census'!A151:E404,MATCH(A151,'Population Data from Tx Census'!A$8:E$261,0),5),"")</f>
        <v/>
      </c>
      <c r="D151" s="106" t="str">
        <f t="shared" si="4"/>
        <v/>
      </c>
      <c r="E151" s="106" t="str">
        <f t="shared" si="5"/>
        <v>No</v>
      </c>
    </row>
    <row r="152" spans="1:5" x14ac:dyDescent="0.2">
      <c r="A152" s="103" t="s">
        <v>1692</v>
      </c>
      <c r="B152" s="104">
        <v>0</v>
      </c>
      <c r="C152" s="105" t="str">
        <f>IF(B152&gt;0,INDEX('Population Data from Tx Census'!A152:E405,MATCH(A152,'Population Data from Tx Census'!A$8:E$261,0),5),"")</f>
        <v/>
      </c>
      <c r="D152" s="106" t="str">
        <f t="shared" si="4"/>
        <v/>
      </c>
      <c r="E152" s="106" t="str">
        <f t="shared" si="5"/>
        <v>No</v>
      </c>
    </row>
    <row r="153" spans="1:5" x14ac:dyDescent="0.2">
      <c r="A153" s="103" t="s">
        <v>1314</v>
      </c>
      <c r="B153" s="104">
        <v>0</v>
      </c>
      <c r="C153" s="105" t="str">
        <f>IF(B153&gt;0,INDEX('Population Data from Tx Census'!A153:E406,MATCH(A153,'Population Data from Tx Census'!A$8:E$261,0),5),"")</f>
        <v/>
      </c>
      <c r="D153" s="106" t="str">
        <f t="shared" si="4"/>
        <v/>
      </c>
      <c r="E153" s="106" t="str">
        <f t="shared" si="5"/>
        <v>No</v>
      </c>
    </row>
    <row r="154" spans="1:5" x14ac:dyDescent="0.2">
      <c r="A154" s="103" t="s">
        <v>1687</v>
      </c>
      <c r="B154" s="104">
        <v>0</v>
      </c>
      <c r="C154" s="105" t="str">
        <f>IF(B154&gt;0,INDEX('Population Data from Tx Census'!A154:E407,MATCH(A154,'Population Data from Tx Census'!A$8:E$261,0),5),"")</f>
        <v/>
      </c>
      <c r="D154" s="106" t="str">
        <f t="shared" si="4"/>
        <v/>
      </c>
      <c r="E154" s="106" t="str">
        <f t="shared" si="5"/>
        <v>No</v>
      </c>
    </row>
    <row r="155" spans="1:5" x14ac:dyDescent="0.2">
      <c r="A155" s="103" t="s">
        <v>1834</v>
      </c>
      <c r="B155" s="104">
        <v>0</v>
      </c>
      <c r="C155" s="105" t="str">
        <f>IF(B155&gt;0,INDEX('Population Data from Tx Census'!A155:E408,MATCH(A155,'Population Data from Tx Census'!A$8:E$261,0),5),"")</f>
        <v/>
      </c>
      <c r="D155" s="106" t="str">
        <f t="shared" si="4"/>
        <v/>
      </c>
      <c r="E155" s="106" t="str">
        <f t="shared" si="5"/>
        <v>No</v>
      </c>
    </row>
    <row r="156" spans="1:5" x14ac:dyDescent="0.2">
      <c r="A156" s="103" t="s">
        <v>512</v>
      </c>
      <c r="B156" s="104">
        <v>0</v>
      </c>
      <c r="C156" s="105" t="str">
        <f>IF(B156&gt;0,INDEX('Population Data from Tx Census'!A156:E409,MATCH(A156,'Population Data from Tx Census'!A$8:E$261,0),5),"")</f>
        <v/>
      </c>
      <c r="D156" s="106" t="str">
        <f t="shared" si="4"/>
        <v/>
      </c>
      <c r="E156" s="106" t="str">
        <f t="shared" si="5"/>
        <v>No</v>
      </c>
    </row>
    <row r="157" spans="1:5" x14ac:dyDescent="0.2">
      <c r="A157" s="103" t="s">
        <v>1918</v>
      </c>
      <c r="B157" s="104">
        <v>0</v>
      </c>
      <c r="C157" s="105" t="str">
        <f>IF(B157&gt;0,INDEX('Population Data from Tx Census'!A157:E410,MATCH(A157,'Population Data from Tx Census'!A$8:E$261,0),5),"")</f>
        <v/>
      </c>
      <c r="D157" s="106" t="str">
        <f t="shared" si="4"/>
        <v/>
      </c>
      <c r="E157" s="106" t="str">
        <f t="shared" si="5"/>
        <v>No</v>
      </c>
    </row>
    <row r="158" spans="1:5" x14ac:dyDescent="0.2">
      <c r="A158" s="103" t="s">
        <v>1992</v>
      </c>
      <c r="B158" s="104">
        <v>0</v>
      </c>
      <c r="C158" s="105" t="str">
        <f>IF(B158&gt;0,INDEX('Population Data from Tx Census'!A158:E411,MATCH(A158,'Population Data from Tx Census'!A$8:E$261,0),5),"")</f>
        <v/>
      </c>
      <c r="D158" s="106" t="str">
        <f t="shared" si="4"/>
        <v/>
      </c>
      <c r="E158" s="106" t="str">
        <f t="shared" si="5"/>
        <v>No</v>
      </c>
    </row>
    <row r="159" spans="1:5" x14ac:dyDescent="0.2">
      <c r="A159" s="103" t="s">
        <v>1998</v>
      </c>
      <c r="B159" s="104">
        <v>0</v>
      </c>
      <c r="C159" s="105" t="str">
        <f>IF(B159&gt;0,INDEX('Population Data from Tx Census'!A159:E412,MATCH(A159,'Population Data from Tx Census'!A$8:E$261,0),5),"")</f>
        <v/>
      </c>
      <c r="D159" s="106" t="str">
        <f t="shared" si="4"/>
        <v/>
      </c>
      <c r="E159" s="106" t="str">
        <f t="shared" si="5"/>
        <v>No</v>
      </c>
    </row>
    <row r="160" spans="1:5" x14ac:dyDescent="0.2">
      <c r="A160" s="103" t="s">
        <v>2010</v>
      </c>
      <c r="B160" s="104">
        <v>0</v>
      </c>
      <c r="C160" s="105" t="str">
        <f>IF(B160&gt;0,INDEX('Population Data from Tx Census'!A160:E413,MATCH(A160,'Population Data from Tx Census'!A$8:E$261,0),5),"")</f>
        <v/>
      </c>
      <c r="D160" s="106" t="str">
        <f t="shared" si="4"/>
        <v/>
      </c>
      <c r="E160" s="106" t="str">
        <f t="shared" si="5"/>
        <v>No</v>
      </c>
    </row>
    <row r="161" spans="1:5" x14ac:dyDescent="0.2">
      <c r="A161" s="103" t="s">
        <v>2021</v>
      </c>
      <c r="B161" s="104">
        <v>0</v>
      </c>
      <c r="C161" s="105" t="str">
        <f>IF(B161&gt;0,INDEX('Population Data from Tx Census'!A161:E414,MATCH(A161,'Population Data from Tx Census'!A$8:E$261,0),5),"")</f>
        <v/>
      </c>
      <c r="D161" s="106" t="str">
        <f t="shared" si="4"/>
        <v/>
      </c>
      <c r="E161" s="106" t="str">
        <f t="shared" si="5"/>
        <v>No</v>
      </c>
    </row>
    <row r="162" spans="1:5" x14ac:dyDescent="0.2">
      <c r="A162" s="103" t="s">
        <v>2032</v>
      </c>
      <c r="B162" s="104">
        <v>0</v>
      </c>
      <c r="C162" s="105" t="str">
        <f>IF(B162&gt;0,INDEX('Population Data from Tx Census'!A162:E415,MATCH(A162,'Population Data from Tx Census'!A$8:E$261,0),5),"")</f>
        <v/>
      </c>
      <c r="D162" s="106" t="str">
        <f t="shared" si="4"/>
        <v/>
      </c>
      <c r="E162" s="106" t="str">
        <f t="shared" si="5"/>
        <v>No</v>
      </c>
    </row>
    <row r="163" spans="1:5" x14ac:dyDescent="0.2">
      <c r="A163" s="107" t="s">
        <v>31</v>
      </c>
      <c r="B163" s="108">
        <v>671</v>
      </c>
      <c r="C163" s="109">
        <f>'Population Data from Tx Census'!E227</f>
        <v>2110640</v>
      </c>
      <c r="D163" s="110">
        <f t="shared" si="4"/>
        <v>3.1791305007012092E-4</v>
      </c>
      <c r="E163" s="110" t="str">
        <f t="shared" si="5"/>
        <v>Yes</v>
      </c>
    </row>
    <row r="164" spans="1:5" x14ac:dyDescent="0.2">
      <c r="A164" s="103" t="s">
        <v>518</v>
      </c>
      <c r="B164" s="104">
        <v>92</v>
      </c>
      <c r="C164" s="105">
        <f>'Population Data from Tx Census'!E228</f>
        <v>143208</v>
      </c>
      <c r="D164" s="106">
        <f t="shared" si="4"/>
        <v>6.4242221104966204E-4</v>
      </c>
      <c r="E164" s="106" t="str">
        <f t="shared" si="5"/>
        <v>No</v>
      </c>
    </row>
    <row r="165" spans="1:5" x14ac:dyDescent="0.2">
      <c r="A165" s="103" t="s">
        <v>2054</v>
      </c>
      <c r="B165" s="104">
        <v>0</v>
      </c>
      <c r="C165" s="105" t="str">
        <f>IF(B165&gt;0,INDEX('Population Data from Tx Census'!A165:E418,MATCH(A165,'Population Data from Tx Census'!A$8:E$261,0),5),"")</f>
        <v/>
      </c>
      <c r="D165" s="106" t="str">
        <f t="shared" si="4"/>
        <v/>
      </c>
      <c r="E165" s="106" t="str">
        <f t="shared" si="5"/>
        <v>No</v>
      </c>
    </row>
    <row r="166" spans="1:5" x14ac:dyDescent="0.2">
      <c r="A166" s="103" t="s">
        <v>2182</v>
      </c>
      <c r="B166" s="104">
        <v>0</v>
      </c>
      <c r="C166" s="105" t="str">
        <f>IF(B166&gt;0,INDEX('Population Data from Tx Census'!A166:E419,MATCH(A166,'Population Data from Tx Census'!A$8:E$261,0),5),"")</f>
        <v/>
      </c>
      <c r="D166" s="106" t="str">
        <f t="shared" si="4"/>
        <v/>
      </c>
      <c r="E166" s="106" t="str">
        <f t="shared" si="5"/>
        <v>No</v>
      </c>
    </row>
    <row r="167" spans="1:5" x14ac:dyDescent="0.2">
      <c r="A167" s="107" t="s">
        <v>2188</v>
      </c>
      <c r="B167" s="108">
        <v>11</v>
      </c>
      <c r="C167" s="109">
        <f>'Population Data from Tx Census'!E232</f>
        <v>31247</v>
      </c>
      <c r="D167" s="110">
        <f t="shared" si="4"/>
        <v>3.5203379524434344E-4</v>
      </c>
      <c r="E167" s="110" t="str">
        <f t="shared" si="5"/>
        <v>Yes</v>
      </c>
    </row>
    <row r="168" spans="1:5" x14ac:dyDescent="0.2">
      <c r="A168" s="103" t="s">
        <v>1881</v>
      </c>
      <c r="B168" s="104">
        <v>110</v>
      </c>
      <c r="C168" s="105">
        <f>'Population Data from Tx Census'!E233</f>
        <v>120003</v>
      </c>
      <c r="D168" s="106">
        <f t="shared" si="4"/>
        <v>9.166437505729023E-4</v>
      </c>
      <c r="E168" s="106" t="str">
        <f t="shared" si="5"/>
        <v>No</v>
      </c>
    </row>
    <row r="169" spans="1:5" x14ac:dyDescent="0.2">
      <c r="A169" s="107" t="s">
        <v>71</v>
      </c>
      <c r="B169" s="108">
        <v>373</v>
      </c>
      <c r="C169" s="109">
        <f>'Population Data from Tx Census'!E234</f>
        <v>1290188</v>
      </c>
      <c r="D169" s="110">
        <f t="shared" si="4"/>
        <v>2.8910515366752755E-4</v>
      </c>
      <c r="E169" s="110" t="str">
        <f t="shared" si="5"/>
        <v>Yes</v>
      </c>
    </row>
    <row r="170" spans="1:5" x14ac:dyDescent="0.2">
      <c r="A170" s="103" t="s">
        <v>511</v>
      </c>
      <c r="B170" s="104">
        <v>0</v>
      </c>
      <c r="C170" s="105" t="str">
        <f>IF(B170&gt;0,INDEX('Population Data from Tx Census'!A170:E423,MATCH(A170,'Population Data from Tx Census'!A$8:E$261,0),5),"")</f>
        <v/>
      </c>
      <c r="D170" s="106" t="str">
        <f t="shared" si="4"/>
        <v/>
      </c>
      <c r="E170" s="106" t="str">
        <f t="shared" si="5"/>
        <v>No</v>
      </c>
    </row>
    <row r="171" spans="1:5" x14ac:dyDescent="0.2">
      <c r="A171" s="103" t="s">
        <v>1240</v>
      </c>
      <c r="B171" s="104">
        <v>0</v>
      </c>
      <c r="C171" s="105" t="str">
        <f>IF(B171&gt;0,INDEX('Population Data from Tx Census'!A171:E424,MATCH(A171,'Population Data from Tx Census'!A$8:E$261,0),5),"")</f>
        <v/>
      </c>
      <c r="D171" s="106" t="str">
        <f t="shared" si="4"/>
        <v/>
      </c>
      <c r="E171" s="106" t="str">
        <f t="shared" si="5"/>
        <v>No</v>
      </c>
    </row>
    <row r="172" spans="1:5" x14ac:dyDescent="0.2">
      <c r="A172" s="103" t="s">
        <v>2248</v>
      </c>
      <c r="B172" s="104">
        <v>0</v>
      </c>
      <c r="C172" s="105" t="str">
        <f>IF(B172&gt;0,INDEX('Population Data from Tx Census'!A172:E425,MATCH(A172,'Population Data from Tx Census'!A$8:E$261,0),5),"")</f>
        <v/>
      </c>
      <c r="D172" s="106" t="str">
        <f t="shared" si="4"/>
        <v/>
      </c>
      <c r="E172" s="106" t="str">
        <f t="shared" si="5"/>
        <v>No</v>
      </c>
    </row>
    <row r="173" spans="1:5" x14ac:dyDescent="0.2">
      <c r="A173" s="103" t="s">
        <v>2254</v>
      </c>
      <c r="B173" s="104">
        <v>0</v>
      </c>
      <c r="C173" s="105" t="str">
        <f>IF(B173&gt;0,INDEX('Population Data from Tx Census'!A173:E426,MATCH(A173,'Population Data from Tx Census'!A$8:E$261,0),5),"")</f>
        <v/>
      </c>
      <c r="D173" s="106" t="str">
        <f t="shared" si="4"/>
        <v/>
      </c>
      <c r="E173" s="106" t="str">
        <f t="shared" si="5"/>
        <v>No</v>
      </c>
    </row>
    <row r="174" spans="1:5" x14ac:dyDescent="0.2">
      <c r="A174" s="107" t="s">
        <v>415</v>
      </c>
      <c r="B174" s="108">
        <v>26</v>
      </c>
      <c r="C174" s="109">
        <f>'Population Data from Tx Census'!E242</f>
        <v>91319</v>
      </c>
      <c r="D174" s="110">
        <f t="shared" si="4"/>
        <v>2.8471621458842083E-4</v>
      </c>
      <c r="E174" s="110" t="str">
        <f t="shared" si="5"/>
        <v>Yes</v>
      </c>
    </row>
    <row r="175" spans="1:5" x14ac:dyDescent="0.2">
      <c r="A175" s="103" t="s">
        <v>1058</v>
      </c>
      <c r="B175" s="104">
        <v>0</v>
      </c>
      <c r="C175" s="105" t="str">
        <f>IF(B175&gt;0,INDEX('Population Data from Tx Census'!A175:E428,MATCH(A175,'Population Data from Tx Census'!A$8:E$261,0),5),"")</f>
        <v/>
      </c>
      <c r="D175" s="106" t="str">
        <f t="shared" si="4"/>
        <v/>
      </c>
      <c r="E175" s="106" t="str">
        <f t="shared" si="5"/>
        <v>No</v>
      </c>
    </row>
    <row r="176" spans="1:5" x14ac:dyDescent="0.2">
      <c r="A176" s="103" t="s">
        <v>563</v>
      </c>
      <c r="B176" s="104">
        <v>0</v>
      </c>
      <c r="C176" s="105" t="str">
        <f>IF(B176&gt;0,INDEX('Population Data from Tx Census'!A176:E429,MATCH(A176,'Population Data from Tx Census'!A$8:E$261,0),5),"")</f>
        <v/>
      </c>
      <c r="D176" s="106" t="str">
        <f t="shared" si="4"/>
        <v/>
      </c>
      <c r="E176" s="106" t="str">
        <f t="shared" si="5"/>
        <v>No</v>
      </c>
    </row>
    <row r="177" spans="1:5" x14ac:dyDescent="0.2">
      <c r="A177" s="103" t="s">
        <v>2943</v>
      </c>
      <c r="B177" s="104">
        <v>0</v>
      </c>
      <c r="C177" s="105" t="str">
        <f>IF(B177&gt;0,INDEX('Population Data from Tx Census'!A177:E430,MATCH(A177,'Population Data from Tx Census'!A$8:E$261,0),5),"")</f>
        <v/>
      </c>
      <c r="D177" s="106" t="str">
        <f t="shared" si="4"/>
        <v/>
      </c>
      <c r="E177" s="106" t="str">
        <f t="shared" si="5"/>
        <v>No</v>
      </c>
    </row>
    <row r="178" spans="1:5" x14ac:dyDescent="0.2">
      <c r="A178" s="103" t="s">
        <v>1152</v>
      </c>
      <c r="B178" s="104">
        <v>0</v>
      </c>
      <c r="C178" s="105" t="str">
        <f>IF(B178&gt;0,INDEX('Population Data from Tx Census'!A178:E431,MATCH(A178,'Population Data from Tx Census'!A$8:E$261,0),5),"")</f>
        <v/>
      </c>
      <c r="D178" s="106" t="str">
        <f t="shared" si="4"/>
        <v/>
      </c>
      <c r="E178" s="106" t="str">
        <f t="shared" si="5"/>
        <v>No</v>
      </c>
    </row>
    <row r="179" spans="1:5" x14ac:dyDescent="0.2">
      <c r="A179" s="103" t="s">
        <v>694</v>
      </c>
      <c r="B179" s="104">
        <v>0</v>
      </c>
      <c r="C179" s="105" t="str">
        <f>IF(B179&gt;0,INDEX('Population Data from Tx Census'!A179:E432,MATCH(A179,'Population Data from Tx Census'!A$8:E$261,0),5),"")</f>
        <v/>
      </c>
      <c r="D179" s="106" t="str">
        <f t="shared" si="4"/>
        <v/>
      </c>
      <c r="E179" s="106" t="str">
        <f t="shared" si="5"/>
        <v>No</v>
      </c>
    </row>
    <row r="180" spans="1:5" x14ac:dyDescent="0.2">
      <c r="A180" s="103" t="s">
        <v>1534</v>
      </c>
      <c r="B180" s="104">
        <v>0</v>
      </c>
      <c r="C180" s="105" t="str">
        <f>IF(B180&gt;0,INDEX('Population Data from Tx Census'!A180:E433,MATCH(A180,'Population Data from Tx Census'!A$8:E$261,0),5),"")</f>
        <v/>
      </c>
      <c r="D180" s="106" t="str">
        <f t="shared" si="4"/>
        <v/>
      </c>
      <c r="E180" s="106" t="str">
        <f t="shared" si="5"/>
        <v>No</v>
      </c>
    </row>
    <row r="181" spans="1:5" x14ac:dyDescent="0.2">
      <c r="A181" s="103" t="s">
        <v>431</v>
      </c>
      <c r="B181" s="104">
        <v>96</v>
      </c>
      <c r="C181" s="105">
        <f>'Population Data from Tx Census'!E250</f>
        <v>129350</v>
      </c>
      <c r="D181" s="106">
        <f t="shared" si="4"/>
        <v>7.4217240046385775E-4</v>
      </c>
      <c r="E181" s="106" t="str">
        <f t="shared" si="5"/>
        <v>No</v>
      </c>
    </row>
    <row r="182" spans="1:5" x14ac:dyDescent="0.2">
      <c r="A182" s="103" t="s">
        <v>2334</v>
      </c>
      <c r="B182" s="104">
        <v>0</v>
      </c>
      <c r="C182" s="105" t="str">
        <f>IF(B182&gt;0,INDEX('Population Data from Tx Census'!A182:E435,MATCH(A182,'Population Data from Tx Census'!A$8:E$261,0),5),"")</f>
        <v/>
      </c>
      <c r="D182" s="106" t="str">
        <f t="shared" si="4"/>
        <v/>
      </c>
      <c r="E182" s="106" t="str">
        <f t="shared" si="5"/>
        <v>No</v>
      </c>
    </row>
    <row r="183" spans="1:5" x14ac:dyDescent="0.2">
      <c r="A183" s="107" t="s">
        <v>269</v>
      </c>
      <c r="B183" s="108">
        <v>190</v>
      </c>
      <c r="C183" s="109">
        <f>'Population Data from Tx Census'!E253</f>
        <v>609017</v>
      </c>
      <c r="D183" s="110">
        <f t="shared" si="4"/>
        <v>3.1197815496119158E-4</v>
      </c>
      <c r="E183" s="110" t="str">
        <f t="shared" si="5"/>
        <v>Yes</v>
      </c>
    </row>
    <row r="184" spans="1:5" x14ac:dyDescent="0.2">
      <c r="A184" s="103" t="s">
        <v>2340</v>
      </c>
      <c r="B184" s="104">
        <v>0</v>
      </c>
      <c r="C184" s="105" t="str">
        <f>IF(B184&gt;0,INDEX('Population Data from Tx Census'!A184:E437,MATCH(A184,'Population Data from Tx Census'!A$8:E$261,0),5),"")</f>
        <v/>
      </c>
      <c r="D184" s="106" t="str">
        <f t="shared" si="4"/>
        <v/>
      </c>
      <c r="E184" s="106" t="str">
        <f t="shared" si="5"/>
        <v>No</v>
      </c>
    </row>
    <row r="185" spans="1:5" x14ac:dyDescent="0.2">
      <c r="A185" s="103" t="s">
        <v>2346</v>
      </c>
      <c r="B185" s="104">
        <v>0</v>
      </c>
      <c r="C185" s="105" t="str">
        <f>IF(B185&gt;0,INDEX('Population Data from Tx Census'!A185:E438,MATCH(A185,'Population Data from Tx Census'!A$8:E$261,0),5),"")</f>
        <v/>
      </c>
      <c r="D185" s="106" t="str">
        <f t="shared" si="4"/>
        <v/>
      </c>
      <c r="E185" s="106" t="str">
        <f t="shared" si="5"/>
        <v>No</v>
      </c>
    </row>
    <row r="186" spans="1:5" x14ac:dyDescent="0.2">
      <c r="A186" s="107" t="s">
        <v>655</v>
      </c>
      <c r="B186" s="108">
        <v>20</v>
      </c>
      <c r="C186" s="109">
        <f>'Population Data from Tx Census'!E256</f>
        <v>68632</v>
      </c>
      <c r="D186" s="110">
        <f t="shared" si="4"/>
        <v>2.9140925515794383E-4</v>
      </c>
      <c r="E186" s="110" t="str">
        <f t="shared" si="5"/>
        <v>Yes</v>
      </c>
    </row>
    <row r="187" spans="1:5" x14ac:dyDescent="0.2">
      <c r="A187" s="103" t="s">
        <v>1461</v>
      </c>
      <c r="B187" s="104">
        <v>0</v>
      </c>
      <c r="C187" s="105" t="str">
        <f>IF(B187&gt;0,INDEX('Population Data from Tx Census'!A187:E440,MATCH(A187,'Population Data from Tx Census'!A$8:E$261,0),5),"")</f>
        <v/>
      </c>
      <c r="D187" s="106" t="str">
        <f t="shared" si="4"/>
        <v/>
      </c>
      <c r="E187" s="106" t="str">
        <f t="shared" si="5"/>
        <v>No</v>
      </c>
    </row>
    <row r="188" spans="1:5" x14ac:dyDescent="0.2">
      <c r="A188" s="103" t="s">
        <v>569</v>
      </c>
      <c r="B188" s="104">
        <v>0</v>
      </c>
      <c r="C188" s="105" t="str">
        <f>IF(B188&gt;0,INDEX('Population Data from Tx Census'!A188:E441,MATCH(A188,'Population Data from Tx Census'!A$8:E$261,0),5),"")</f>
        <v/>
      </c>
      <c r="D188" s="106" t="str">
        <f t="shared" si="4"/>
        <v/>
      </c>
      <c r="E188" s="106" t="str">
        <f t="shared" si="5"/>
        <v>No</v>
      </c>
    </row>
    <row r="189" spans="1:5" x14ac:dyDescent="0.2">
      <c r="A189" s="103" t="s">
        <v>847</v>
      </c>
      <c r="B189" s="104">
        <v>0</v>
      </c>
      <c r="C189" s="105" t="str">
        <f>IF(B189&gt;0,INDEX('Population Data from Tx Census'!A189:E442,MATCH(A189,'Population Data from Tx Census'!A$8:E$261,0),5),"")</f>
        <v/>
      </c>
      <c r="D189" s="106" t="str">
        <f t="shared" si="4"/>
        <v/>
      </c>
      <c r="E189" s="106" t="str">
        <f t="shared" si="5"/>
        <v>No</v>
      </c>
    </row>
    <row r="190" spans="1:5" x14ac:dyDescent="0.2">
      <c r="A190" s="30" t="s">
        <v>5276</v>
      </c>
      <c r="B190" s="37">
        <v>7150</v>
      </c>
      <c r="C190" s="31"/>
      <c r="D190" t="str">
        <f t="shared" si="4"/>
        <v/>
      </c>
      <c r="E190" t="str">
        <f t="shared" si="5"/>
        <v>No</v>
      </c>
    </row>
  </sheetData>
  <sheetProtection algorithmName="SHA-512" hashValue="pFdcCwBJHQPIW+GszCNyBwUNKHHZYce21qo8i9hbXFFO7wF69x+VK6VKKNBGiZ3jwjT4w702RFXfGG8Wm0MYxA==" saltValue="UJlMuyuz3MoH54DJY+rLBw==" spinCount="100000" sheet="1" objects="1" scenarios="1" sort="0" autoFilter="0"/>
  <autoFilter ref="A7:E190" xr:uid="{43D4E4D6-804C-4AE5-AF6A-A1318896C406}"/>
  <mergeCells count="2">
    <mergeCell ref="B4:C4"/>
    <mergeCell ref="A1:E1"/>
  </mergeCells>
  <printOptions horizontalCentered="1"/>
  <pageMargins left="0.25" right="0.25" top="0.75" bottom="0.75" header="0.3" footer="0.3"/>
  <pageSetup scale="85" orientation="landscape" r:id="rId2"/>
  <headerFooter>
    <oddHeader>&amp;LAddendum 4; Attachment 1; HHS RFA HHS0014956 Facility Eligibility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6c82d-602b-473b-b347-900e046777c0">
      <Terms xmlns="http://schemas.microsoft.com/office/infopath/2007/PartnerControls"/>
    </lcf76f155ced4ddcb4097134ff3c332f>
    <TaxCatchAll xmlns="d853a810-d2a2-4c28-9ad9-9100c9a22e04"/>
    <Project_x0020_ID xmlns="f366c82d-602b-473b-b347-900e046777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850AA233B2843A720BA9C6BA048A8" ma:contentTypeVersion="22" ma:contentTypeDescription="Create a new document." ma:contentTypeScope="" ma:versionID="907c844deefd7db4178779593fc518be">
  <xsd:schema xmlns:xsd="http://www.w3.org/2001/XMLSchema" xmlns:xs="http://www.w3.org/2001/XMLSchema" xmlns:p="http://schemas.microsoft.com/office/2006/metadata/properties" xmlns:ns2="92d3b7a5-8da5-4615-950f-0681d7046a28" xmlns:ns3="f366c82d-602b-473b-b347-900e046777c0" xmlns:ns4="d853a810-d2a2-4c28-9ad9-9100c9a22e04" targetNamespace="http://schemas.microsoft.com/office/2006/metadata/properties" ma:root="true" ma:fieldsID="9f08ca807ac3d6dbfb008cfc16cf62e8" ns2:_="" ns3:_="" ns4:_="">
    <xsd:import namespace="92d3b7a5-8da5-4615-950f-0681d7046a28"/>
    <xsd:import namespace="f366c82d-602b-473b-b347-900e046777c0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_x0020_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3b7a5-8da5-4615-950f-0681d7046a28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6c82d-602b-473b-b347-900e046777c0" elementFormDefault="qualified">
    <xsd:import namespace="http://schemas.microsoft.com/office/2006/documentManagement/types"/>
    <xsd:import namespace="http://schemas.microsoft.com/office/infopath/2007/PartnerControls"/>
    <xsd:element name="Project_x0020_ID" ma:index="7" nillable="true" ma:displayName="Project ID" ma:indexed="true" ma:internalName="Project_x0020_ID" ma:readOnly="fals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9fa8aef-99b7-4a50-8e86-c4659143bb48}" ma:internalName="TaxCatchAll" ma:showField="CatchAllData" ma:web="92d3b7a5-8da5-4615-950f-0681d704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4A384E1-40E2-4E48-BE75-C931F07CA1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4CFEF-9CE7-475F-9F21-FB6202B7137F}">
  <ds:schemaRefs>
    <ds:schemaRef ds:uri="http://schemas.microsoft.com/office/2006/metadata/properties"/>
    <ds:schemaRef ds:uri="http://schemas.microsoft.com/office/infopath/2007/PartnerControls"/>
    <ds:schemaRef ds:uri="f366c82d-602b-473b-b347-900e046777c0"/>
    <ds:schemaRef ds:uri="d853a810-d2a2-4c28-9ad9-9100c9a22e04"/>
  </ds:schemaRefs>
</ds:datastoreItem>
</file>

<file path=customXml/itemProps3.xml><?xml version="1.0" encoding="utf-8"?>
<ds:datastoreItem xmlns:ds="http://schemas.openxmlformats.org/officeDocument/2006/customXml" ds:itemID="{4E2A91FC-766B-4570-9995-D9939C46A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3b7a5-8da5-4615-950f-0681d7046a28"/>
    <ds:schemaRef ds:uri="f366c82d-602b-473b-b347-900e046777c0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C9078A-F7CB-4797-9AAB-652440DED7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Criteria 3.1 (2(b))</vt:lpstr>
      <vt:lpstr>Population Data from Tx Census</vt:lpstr>
      <vt:lpstr>Gen. &amp; Spec. Hosp 10.23 </vt:lpstr>
      <vt:lpstr>Psych Hospital 10.2.2023</vt:lpstr>
      <vt:lpstr>Licensed Psych Beds By County</vt:lpstr>
      <vt:lpstr>'Licensed Psych Beds By County'!Print_Area</vt:lpstr>
      <vt:lpstr>'Criteria 3.1 (2(b))'!Print_Titles</vt:lpstr>
      <vt:lpstr>'Population Data from Tx Census'!Print_Titles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Haschke,Jacqueline (HHSC)</dc:creator>
  <cp:keywords/>
  <dc:description/>
  <cp:lastModifiedBy>Sloane,Tiffany (HHSC)</cp:lastModifiedBy>
  <cp:revision/>
  <cp:lastPrinted>2024-11-05T20:24:40Z</cp:lastPrinted>
  <dcterms:created xsi:type="dcterms:W3CDTF">2023-08-16T14:36:18Z</dcterms:created>
  <dcterms:modified xsi:type="dcterms:W3CDTF">2024-11-15T16:15:52Z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0x010100D5E850AA233B2843A720BA9C6BA048A8</vt:lpwstr>
  </property>
</Properties>
</file>