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xhhs-my.sharepoint.com/personal/james_childers01_hhs_texas_gov/Documents/Analysis/SNAP ED/"/>
    </mc:Choice>
  </mc:AlternateContent>
  <xr:revisionPtr revIDLastSave="118" documentId="8_{4D6C0B33-3BE3-4137-B421-3EA5425B40E8}" xr6:coauthVersionLast="47" xr6:coauthVersionMax="47" xr10:uidLastSave="{C01E10A9-B518-4BA6-B229-FBDB852D2CB6}"/>
  <bookViews>
    <workbookView xWindow="-120" yWindow="-120" windowWidth="29040" windowHeight="15720" tabRatio="921" activeTab="1" xr2:uid="{00000000-000D-0000-FFFF-FFFF00000000}"/>
  </bookViews>
  <sheets>
    <sheet name="Cover Page" sheetId="74" r:id="rId1"/>
    <sheet name="BUDGET SUMMARY 1" sheetId="75" r:id="rId2"/>
    <sheet name="BUDGET SUMMARY 2" sheetId="27" state="hidden" r:id="rId3"/>
    <sheet name="Personnel_Salary_Benefits" sheetId="86" r:id="rId4"/>
    <sheet name="Travel_Long_Distance" sheetId="98" r:id="rId5"/>
    <sheet name="Travel_Local" sheetId="97" r:id="rId6"/>
    <sheet name="Nutrition Education Materials" sheetId="37" r:id="rId7"/>
    <sheet name="Noncap. Equip. &amp; Supplies" sheetId="99" r:id="rId8"/>
    <sheet name="Equip. &amp; Other Capital Expenses" sheetId="100" r:id="rId9"/>
    <sheet name="Building_Space Lease or Rental" sheetId="101" r:id="rId10"/>
    <sheet name="Cost of Pub. Own Bldg. Space" sheetId="102" r:id="rId11"/>
    <sheet name="Maintenance &amp; Repair" sheetId="103" r:id="rId12"/>
    <sheet name="Institut. Memb. &amp; Subscrip" sheetId="104" r:id="rId13"/>
    <sheet name="Contracts_subgrants_agreements" sheetId="32" r:id="rId14"/>
    <sheet name="Travel_Subgrants" sheetId="96" r:id="rId15"/>
    <sheet name="Indirect Cost" sheetId="43" r:id="rId16"/>
    <sheet name="Planned Program Income" sheetId="69" r:id="rId17"/>
    <sheet name="Data Validation List" sheetId="36" state="hidden" r:id="rId18"/>
  </sheets>
  <definedNames>
    <definedName name="_Toc184189252" localSheetId="9">'Building_Space Lease or Rental'!#REF!</definedName>
    <definedName name="_Toc184189252" localSheetId="10">'Cost of Pub. Own Bldg. Space'!#REF!</definedName>
    <definedName name="_Toc184189252" localSheetId="8">'Equip. &amp; Other Capital Expenses'!#REF!</definedName>
    <definedName name="_Toc184189252" localSheetId="12">'Institut. Memb. &amp; Subscrip'!#REF!</definedName>
    <definedName name="_Toc184189252" localSheetId="11">'Maintenance &amp; Repair'!#REF!</definedName>
    <definedName name="_Toc184189252" localSheetId="7">'Noncap. Equip. &amp; Supplies'!#REF!</definedName>
    <definedName name="_Toc184189252" localSheetId="6">'Nutrition Education Materials'!#REF!</definedName>
    <definedName name="_Toc532876951" localSheetId="3">Personnel_Salary_Benefits!#REF!</definedName>
    <definedName name="_Toc532876953" localSheetId="5">Travel_Local!$D$3</definedName>
    <definedName name="_Toc532876953" localSheetId="4">Travel_Long_Distance!$D$3</definedName>
    <definedName name="_Toc532876953" localSheetId="14">Travel_Subgrants!$D$3</definedName>
    <definedName name="_Toc532876955" localSheetId="9">'Building_Space Lease or Rental'!$A$4</definedName>
    <definedName name="_Toc532876955" localSheetId="10">'Cost of Pub. Own Bldg. Space'!$A$4</definedName>
    <definedName name="_Toc532876955" localSheetId="8">'Equip. &amp; Other Capital Expenses'!$A$4</definedName>
    <definedName name="_Toc532876955" localSheetId="12">'Institut. Memb. &amp; Subscrip'!$A$4</definedName>
    <definedName name="_Toc532876955" localSheetId="11">'Maintenance &amp; Repair'!$A$4</definedName>
    <definedName name="_Toc532876955" localSheetId="7">'Noncap. Equip. &amp; Supplies'!$A$4</definedName>
    <definedName name="_Toc532876955" localSheetId="6">'Nutrition Education Materials'!$A$4</definedName>
    <definedName name="_Toc536350900" localSheetId="13">Contracts_subgrants_agreements!$A$13</definedName>
    <definedName name="B_Base">#REF!</definedName>
    <definedName name="base">#REF!</definedName>
    <definedName name="base2" localSheetId="1">#REF!</definedName>
    <definedName name="base2">#REF!</definedName>
    <definedName name="base2." localSheetId="1">#REF!</definedName>
    <definedName name="base2.">#REF!</definedName>
    <definedName name="EstWorkshopCost" localSheetId="5">Travel_Local!#REF!</definedName>
    <definedName name="EstWorkshopCost" localSheetId="4">Travel_Long_Distance!#REF!</definedName>
    <definedName name="EstWorkshopCost" localSheetId="14">Travel_Subgrants!#REF!</definedName>
    <definedName name="fa" localSheetId="1">#REF!</definedName>
    <definedName name="fa">#REF!</definedName>
    <definedName name="formula_amount" localSheetId="1">#REF!</definedName>
    <definedName name="formula_amount">#REF!</definedName>
    <definedName name="GRBase" localSheetId="1">#REF!</definedName>
    <definedName name="GRBase">#REF!</definedName>
    <definedName name="grbase." localSheetId="1">#REF!</definedName>
    <definedName name="grbase.">#REF!</definedName>
    <definedName name="Text108" localSheetId="3">Personnel_Salary_Benefits!#REF!</definedName>
    <definedName name="Text109" localSheetId="3">Personnel_Salary_Benefits!#REF!</definedName>
    <definedName name="Text110" localSheetId="9">'Building_Space Lease or Rental'!#REF!</definedName>
    <definedName name="Text110" localSheetId="13">Contracts_subgrants_agreements!#REF!</definedName>
    <definedName name="Text110" localSheetId="10">'Cost of Pub. Own Bldg. Space'!#REF!</definedName>
    <definedName name="Text110" localSheetId="8">'Equip. &amp; Other Capital Expenses'!#REF!</definedName>
    <definedName name="Text110" localSheetId="12">'Institut. Memb. &amp; Subscrip'!#REF!</definedName>
    <definedName name="Text110" localSheetId="11">'Maintenance &amp; Repair'!#REF!</definedName>
    <definedName name="Text110" localSheetId="7">'Noncap. Equip. &amp; Supplies'!#REF!</definedName>
    <definedName name="Text110" localSheetId="6">'Nutrition Education Materials'!#REF!</definedName>
    <definedName name="Text110" localSheetId="3">Personnel_Salary_Benefits!#REF!</definedName>
    <definedName name="Text111" localSheetId="3">Personnel_Salary_Benefits!$A$10</definedName>
    <definedName name="Text113" localSheetId="3">Personnel_Salary_Benefits!#REF!</definedName>
    <definedName name="Text114" localSheetId="9">'Building_Space Lease or Rental'!#REF!</definedName>
    <definedName name="Text114" localSheetId="13">Contracts_subgrants_agreements!#REF!</definedName>
    <definedName name="Text114" localSheetId="10">'Cost of Pub. Own Bldg. Space'!#REF!</definedName>
    <definedName name="Text114" localSheetId="8">'Equip. &amp; Other Capital Expenses'!#REF!</definedName>
    <definedName name="Text114" localSheetId="12">'Institut. Memb. &amp; Subscrip'!#REF!</definedName>
    <definedName name="Text114" localSheetId="11">'Maintenance &amp; Repair'!#REF!</definedName>
    <definedName name="Text114" localSheetId="7">'Noncap. Equip. &amp; Supplies'!#REF!</definedName>
    <definedName name="Text114" localSheetId="6">'Nutrition Education Materials'!#REF!</definedName>
    <definedName name="Text114" localSheetId="3">Personnel_Salary_Benefits!#REF!</definedName>
    <definedName name="Text115" localSheetId="3">Personnel_Salary_Benefits!#REF!</definedName>
    <definedName name="Text116" localSheetId="3">Personnel_Salary_Benefits!#REF!</definedName>
    <definedName name="Text117" localSheetId="3">Personnel_Salary_Benefits!#REF!</definedName>
    <definedName name="Text123" localSheetId="5">Travel_Local!#REF!</definedName>
    <definedName name="Text123" localSheetId="4">Travel_Long_Distance!#REF!</definedName>
    <definedName name="Text123" localSheetId="14">Travel_Subgrants!#REF!</definedName>
    <definedName name="Text125" localSheetId="5">Travel_Local!#REF!</definedName>
    <definedName name="Text125" localSheetId="4">Travel_Long_Distance!#REF!</definedName>
    <definedName name="Text125" localSheetId="14">Travel_Subgrants!#REF!</definedName>
    <definedName name="Text126" localSheetId="5">Travel_Local!#REF!</definedName>
    <definedName name="Text126" localSheetId="4">Travel_Long_Distance!#REF!</definedName>
    <definedName name="Text126" localSheetId="14">Travel_Subgrants!#REF!</definedName>
    <definedName name="Text129" localSheetId="5">Travel_Local!#REF!</definedName>
    <definedName name="Text129" localSheetId="4">Travel_Long_Distance!#REF!</definedName>
    <definedName name="Text129" localSheetId="14">Travel_Subgrants!#REF!</definedName>
    <definedName name="Text130" localSheetId="9">'Building_Space Lease or Rental'!#REF!</definedName>
    <definedName name="Text130" localSheetId="10">'Cost of Pub. Own Bldg. Space'!#REF!</definedName>
    <definedName name="Text130" localSheetId="8">'Equip. &amp; Other Capital Expenses'!#REF!</definedName>
    <definedName name="Text130" localSheetId="12">'Institut. Memb. &amp; Subscrip'!#REF!</definedName>
    <definedName name="Text130" localSheetId="11">'Maintenance &amp; Repair'!#REF!</definedName>
    <definedName name="Text130" localSheetId="7">'Noncap. Equip. &amp; Supplies'!#REF!</definedName>
    <definedName name="Text130" localSheetId="6">'Nutrition Education Materials'!#REF!</definedName>
    <definedName name="Text131" localSheetId="13">Contracts_subgrants_agreements!#REF!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9" l="1"/>
  <c r="A1" i="96"/>
  <c r="A1" i="99"/>
  <c r="A1" i="86"/>
  <c r="A2" i="32"/>
  <c r="I222" i="32"/>
  <c r="I221" i="32"/>
  <c r="I220" i="32"/>
  <c r="I219" i="32"/>
  <c r="I218" i="32"/>
  <c r="I217" i="32"/>
  <c r="I216" i="32"/>
  <c r="I215" i="32"/>
  <c r="I214" i="32"/>
  <c r="I212" i="32"/>
  <c r="I210" i="32"/>
  <c r="I209" i="32"/>
  <c r="I208" i="32"/>
  <c r="I207" i="32"/>
  <c r="I206" i="32"/>
  <c r="I205" i="32"/>
  <c r="I204" i="32"/>
  <c r="I203" i="32"/>
  <c r="I202" i="32"/>
  <c r="I200" i="32"/>
  <c r="I198" i="32"/>
  <c r="I197" i="32"/>
  <c r="I196" i="32"/>
  <c r="I195" i="32"/>
  <c r="I194" i="32"/>
  <c r="I193" i="32"/>
  <c r="I192" i="32"/>
  <c r="I191" i="32"/>
  <c r="I190" i="32"/>
  <c r="I188" i="32"/>
  <c r="I186" i="32"/>
  <c r="I185" i="32"/>
  <c r="I184" i="32"/>
  <c r="I183" i="32"/>
  <c r="I182" i="32"/>
  <c r="I181" i="32"/>
  <c r="I180" i="32"/>
  <c r="I179" i="32"/>
  <c r="I178" i="32"/>
  <c r="I176" i="32"/>
  <c r="I174" i="32"/>
  <c r="I173" i="32"/>
  <c r="I172" i="32"/>
  <c r="I171" i="32"/>
  <c r="I170" i="32"/>
  <c r="I169" i="32"/>
  <c r="I168" i="32"/>
  <c r="I167" i="32"/>
  <c r="I166" i="32"/>
  <c r="I164" i="32"/>
  <c r="I162" i="32"/>
  <c r="I161" i="32"/>
  <c r="I160" i="32"/>
  <c r="I159" i="32"/>
  <c r="I158" i="32"/>
  <c r="I157" i="32"/>
  <c r="I156" i="32"/>
  <c r="I155" i="32"/>
  <c r="I154" i="32"/>
  <c r="I152" i="32"/>
  <c r="I150" i="32"/>
  <c r="I149" i="32"/>
  <c r="I148" i="32"/>
  <c r="I147" i="32"/>
  <c r="I146" i="32"/>
  <c r="I145" i="32"/>
  <c r="I144" i="32"/>
  <c r="I143" i="32"/>
  <c r="I142" i="32"/>
  <c r="I140" i="32"/>
  <c r="I138" i="32"/>
  <c r="I137" i="32"/>
  <c r="I136" i="32"/>
  <c r="I135" i="32"/>
  <c r="I134" i="32"/>
  <c r="I133" i="32"/>
  <c r="I132" i="32"/>
  <c r="I131" i="32"/>
  <c r="I130" i="32"/>
  <c r="I128" i="32"/>
  <c r="I126" i="32"/>
  <c r="I125" i="32"/>
  <c r="I124" i="32"/>
  <c r="I123" i="32"/>
  <c r="I122" i="32"/>
  <c r="I121" i="32"/>
  <c r="I120" i="32"/>
  <c r="I119" i="32"/>
  <c r="I118" i="32"/>
  <c r="I116" i="32"/>
  <c r="I114" i="32"/>
  <c r="I113" i="32"/>
  <c r="I112" i="32"/>
  <c r="I111" i="32"/>
  <c r="I110" i="32"/>
  <c r="I109" i="32"/>
  <c r="I108" i="32"/>
  <c r="I107" i="32"/>
  <c r="I106" i="32"/>
  <c r="I104" i="32"/>
  <c r="I102" i="32"/>
  <c r="I101" i="32"/>
  <c r="I100" i="32"/>
  <c r="I99" i="32"/>
  <c r="I98" i="32"/>
  <c r="I97" i="32"/>
  <c r="I96" i="32"/>
  <c r="I95" i="32"/>
  <c r="I94" i="32"/>
  <c r="I92" i="32"/>
  <c r="I90" i="32"/>
  <c r="I89" i="32"/>
  <c r="I88" i="32"/>
  <c r="I87" i="32"/>
  <c r="I86" i="32"/>
  <c r="I85" i="32"/>
  <c r="I84" i="32"/>
  <c r="I83" i="32"/>
  <c r="I82" i="32"/>
  <c r="I80" i="32"/>
  <c r="I78" i="32"/>
  <c r="I77" i="32"/>
  <c r="I76" i="32"/>
  <c r="I75" i="32"/>
  <c r="I74" i="32"/>
  <c r="I73" i="32"/>
  <c r="I72" i="32"/>
  <c r="I71" i="32"/>
  <c r="I70" i="32"/>
  <c r="I68" i="32"/>
  <c r="I66" i="32"/>
  <c r="I65" i="32"/>
  <c r="I64" i="32"/>
  <c r="I63" i="32"/>
  <c r="I62" i="32"/>
  <c r="I61" i="32"/>
  <c r="I60" i="32"/>
  <c r="I59" i="32"/>
  <c r="I58" i="32"/>
  <c r="I56" i="32"/>
  <c r="I54" i="32"/>
  <c r="I53" i="32"/>
  <c r="I52" i="32"/>
  <c r="I51" i="32"/>
  <c r="I50" i="32"/>
  <c r="I49" i="32"/>
  <c r="I48" i="32"/>
  <c r="I47" i="32"/>
  <c r="I46" i="32"/>
  <c r="I44" i="32"/>
  <c r="I41" i="32"/>
  <c r="I40" i="32"/>
  <c r="I39" i="32"/>
  <c r="I38" i="32"/>
  <c r="I37" i="32"/>
  <c r="I36" i="32"/>
  <c r="I35" i="32"/>
  <c r="I34" i="32"/>
  <c r="I32" i="32"/>
  <c r="I29" i="32"/>
  <c r="I28" i="32"/>
  <c r="I27" i="32"/>
  <c r="I26" i="32"/>
  <c r="I25" i="32"/>
  <c r="I24" i="32"/>
  <c r="I23" i="32"/>
  <c r="I22" i="32"/>
  <c r="I20" i="32"/>
  <c r="L5" i="98"/>
  <c r="L6" i="98"/>
  <c r="L7" i="98"/>
  <c r="L8" i="98"/>
  <c r="L9" i="98"/>
  <c r="L10" i="98"/>
  <c r="G13" i="104"/>
  <c r="G12" i="104"/>
  <c r="G12" i="100"/>
  <c r="F12" i="100"/>
  <c r="X11" i="86"/>
  <c r="M7" i="96"/>
  <c r="M8" i="96"/>
  <c r="M9" i="96"/>
  <c r="F167" i="96"/>
  <c r="F168" i="96"/>
  <c r="F169" i="96"/>
  <c r="E167" i="96"/>
  <c r="I167" i="96" s="1"/>
  <c r="G167" i="96" s="1"/>
  <c r="E168" i="96"/>
  <c r="I168" i="96" s="1"/>
  <c r="E169" i="96"/>
  <c r="I169" i="96" s="1"/>
  <c r="G169" i="96" s="1"/>
  <c r="I151" i="96"/>
  <c r="G151" i="96" s="1"/>
  <c r="I152" i="96"/>
  <c r="G152" i="96" s="1"/>
  <c r="I153" i="96"/>
  <c r="F151" i="96"/>
  <c r="F152" i="96"/>
  <c r="F153" i="96"/>
  <c r="E151" i="96"/>
  <c r="E152" i="96"/>
  <c r="E153" i="96"/>
  <c r="F135" i="96"/>
  <c r="F136" i="96"/>
  <c r="F137" i="96"/>
  <c r="E135" i="96"/>
  <c r="I135" i="96" s="1"/>
  <c r="G135" i="96" s="1"/>
  <c r="E136" i="96"/>
  <c r="I136" i="96" s="1"/>
  <c r="G136" i="96" s="1"/>
  <c r="E137" i="96"/>
  <c r="I137" i="96" s="1"/>
  <c r="G137" i="96" s="1"/>
  <c r="F120" i="96"/>
  <c r="F121" i="96"/>
  <c r="F122" i="96"/>
  <c r="E120" i="96"/>
  <c r="I120" i="96" s="1"/>
  <c r="G120" i="96" s="1"/>
  <c r="E121" i="96"/>
  <c r="I121" i="96" s="1"/>
  <c r="G121" i="96" s="1"/>
  <c r="E122" i="96"/>
  <c r="I122" i="96" s="1"/>
  <c r="G122" i="96" s="1"/>
  <c r="F104" i="96"/>
  <c r="F105" i="96"/>
  <c r="F106" i="96"/>
  <c r="E104" i="96"/>
  <c r="I104" i="96" s="1"/>
  <c r="G104" i="96" s="1"/>
  <c r="E105" i="96"/>
  <c r="I105" i="96" s="1"/>
  <c r="E106" i="96"/>
  <c r="I106" i="96" s="1"/>
  <c r="F88" i="96"/>
  <c r="F89" i="96"/>
  <c r="F90" i="96"/>
  <c r="E88" i="96"/>
  <c r="I88" i="96" s="1"/>
  <c r="E89" i="96"/>
  <c r="I89" i="96" s="1"/>
  <c r="G89" i="96" s="1"/>
  <c r="E90" i="96"/>
  <c r="I90" i="96" s="1"/>
  <c r="F72" i="96"/>
  <c r="F73" i="96"/>
  <c r="F74" i="96"/>
  <c r="E72" i="96"/>
  <c r="I72" i="96" s="1"/>
  <c r="E73" i="96"/>
  <c r="I73" i="96" s="1"/>
  <c r="G73" i="96" s="1"/>
  <c r="E74" i="96"/>
  <c r="I74" i="96" s="1"/>
  <c r="G74" i="96" s="1"/>
  <c r="F56" i="96"/>
  <c r="F57" i="96"/>
  <c r="F58" i="96"/>
  <c r="E56" i="96"/>
  <c r="E57" i="96"/>
  <c r="E58" i="96"/>
  <c r="I58" i="96" s="1"/>
  <c r="F40" i="96"/>
  <c r="F41" i="96"/>
  <c r="F42" i="96"/>
  <c r="E40" i="96"/>
  <c r="I40" i="96" s="1"/>
  <c r="G40" i="96" s="1"/>
  <c r="E41" i="96"/>
  <c r="I41" i="96" s="1"/>
  <c r="G41" i="96" s="1"/>
  <c r="E42" i="96"/>
  <c r="I42" i="96" s="1"/>
  <c r="G42" i="96" s="1"/>
  <c r="F24" i="96"/>
  <c r="F25" i="96"/>
  <c r="F26" i="96"/>
  <c r="E24" i="96"/>
  <c r="I24" i="96" s="1"/>
  <c r="G24" i="96" s="1"/>
  <c r="E25" i="96"/>
  <c r="E26" i="96"/>
  <c r="F23" i="97"/>
  <c r="F24" i="97"/>
  <c r="F25" i="97"/>
  <c r="E23" i="97"/>
  <c r="I23" i="97" s="1"/>
  <c r="E24" i="97"/>
  <c r="I24" i="97" s="1"/>
  <c r="E25" i="97"/>
  <c r="I25" i="97" s="1"/>
  <c r="I38" i="97"/>
  <c r="G38" i="97" s="1"/>
  <c r="I39" i="97"/>
  <c r="I40" i="97"/>
  <c r="G39" i="97"/>
  <c r="G40" i="97"/>
  <c r="F38" i="97"/>
  <c r="F39" i="97"/>
  <c r="F40" i="97"/>
  <c r="E38" i="97"/>
  <c r="E39" i="97"/>
  <c r="E40" i="97"/>
  <c r="I53" i="97"/>
  <c r="I54" i="97"/>
  <c r="I55" i="97"/>
  <c r="G55" i="97" s="1"/>
  <c r="G53" i="97"/>
  <c r="G54" i="97"/>
  <c r="F53" i="97"/>
  <c r="F54" i="97"/>
  <c r="F55" i="97"/>
  <c r="E53" i="97"/>
  <c r="E54" i="97"/>
  <c r="E55" i="97"/>
  <c r="I68" i="97"/>
  <c r="G68" i="97" s="1"/>
  <c r="I69" i="97"/>
  <c r="G69" i="97" s="1"/>
  <c r="I70" i="97"/>
  <c r="G70" i="97"/>
  <c r="F68" i="97"/>
  <c r="F69" i="97"/>
  <c r="F70" i="97"/>
  <c r="E68" i="97"/>
  <c r="E69" i="97"/>
  <c r="E70" i="97"/>
  <c r="I83" i="97"/>
  <c r="G83" i="97" s="1"/>
  <c r="I84" i="97"/>
  <c r="G84" i="97" s="1"/>
  <c r="I85" i="97"/>
  <c r="G85" i="97"/>
  <c r="F83" i="97"/>
  <c r="F84" i="97"/>
  <c r="F85" i="97"/>
  <c r="E83" i="97"/>
  <c r="E84" i="97"/>
  <c r="E85" i="97"/>
  <c r="I99" i="97"/>
  <c r="G99" i="97" s="1"/>
  <c r="I100" i="97"/>
  <c r="G100" i="97" s="1"/>
  <c r="F98" i="97"/>
  <c r="F99" i="97"/>
  <c r="F100" i="97"/>
  <c r="E98" i="97"/>
  <c r="I98" i="97" s="1"/>
  <c r="G98" i="97" s="1"/>
  <c r="E99" i="97"/>
  <c r="E100" i="97"/>
  <c r="I113" i="97"/>
  <c r="G113" i="97" s="1"/>
  <c r="I114" i="97"/>
  <c r="G114" i="97" s="1"/>
  <c r="I115" i="97"/>
  <c r="G115" i="97" s="1"/>
  <c r="F113" i="97"/>
  <c r="F114" i="97"/>
  <c r="F115" i="97"/>
  <c r="E113" i="97"/>
  <c r="E114" i="97"/>
  <c r="E115" i="97"/>
  <c r="I128" i="97"/>
  <c r="G128" i="97" s="1"/>
  <c r="I129" i="97"/>
  <c r="G129" i="97" s="1"/>
  <c r="I130" i="97"/>
  <c r="G130" i="97" s="1"/>
  <c r="F128" i="97"/>
  <c r="F129" i="97"/>
  <c r="F130" i="97"/>
  <c r="E128" i="97"/>
  <c r="E129" i="97"/>
  <c r="E130" i="97"/>
  <c r="I143" i="97"/>
  <c r="G143" i="97" s="1"/>
  <c r="I144" i="97"/>
  <c r="G144" i="97" s="1"/>
  <c r="I145" i="97"/>
  <c r="G145" i="97" s="1"/>
  <c r="F143" i="97"/>
  <c r="F144" i="97"/>
  <c r="F145" i="97"/>
  <c r="E143" i="97"/>
  <c r="E144" i="97"/>
  <c r="E145" i="97"/>
  <c r="I158" i="97"/>
  <c r="I159" i="97"/>
  <c r="I160" i="97"/>
  <c r="G160" i="97" s="1"/>
  <c r="G158" i="97"/>
  <c r="G159" i="97"/>
  <c r="F158" i="97"/>
  <c r="F159" i="97"/>
  <c r="F160" i="97"/>
  <c r="E158" i="97"/>
  <c r="E159" i="97"/>
  <c r="E160" i="97"/>
  <c r="E161" i="97"/>
  <c r="E37" i="97"/>
  <c r="F37" i="97"/>
  <c r="I158" i="98"/>
  <c r="I159" i="98"/>
  <c r="I160" i="98"/>
  <c r="I161" i="98"/>
  <c r="G158" i="98"/>
  <c r="G159" i="98"/>
  <c r="G160" i="98"/>
  <c r="G161" i="98"/>
  <c r="I143" i="98"/>
  <c r="I144" i="98"/>
  <c r="G144" i="98" s="1"/>
  <c r="I145" i="98"/>
  <c r="G145" i="98" s="1"/>
  <c r="I146" i="98"/>
  <c r="G146" i="98" s="1"/>
  <c r="G143" i="98"/>
  <c r="F143" i="98"/>
  <c r="F144" i="98"/>
  <c r="F145" i="98"/>
  <c r="F146" i="98"/>
  <c r="E143" i="98"/>
  <c r="E144" i="98"/>
  <c r="E145" i="98"/>
  <c r="I128" i="98"/>
  <c r="I129" i="98"/>
  <c r="I130" i="98"/>
  <c r="G130" i="98" s="1"/>
  <c r="G128" i="98"/>
  <c r="G129" i="98"/>
  <c r="F128" i="98"/>
  <c r="F129" i="98"/>
  <c r="F130" i="98"/>
  <c r="E128" i="98"/>
  <c r="E129" i="98"/>
  <c r="E130" i="98"/>
  <c r="I113" i="98"/>
  <c r="I114" i="98"/>
  <c r="I115" i="98"/>
  <c r="I116" i="98"/>
  <c r="G113" i="98"/>
  <c r="G114" i="98"/>
  <c r="G115" i="98"/>
  <c r="G116" i="98"/>
  <c r="F113" i="98"/>
  <c r="F114" i="98"/>
  <c r="F115" i="98"/>
  <c r="F116" i="98"/>
  <c r="E113" i="98"/>
  <c r="E114" i="98"/>
  <c r="E115" i="98"/>
  <c r="E116" i="98"/>
  <c r="F158" i="98"/>
  <c r="F159" i="98"/>
  <c r="F160" i="98"/>
  <c r="F161" i="98"/>
  <c r="E158" i="98"/>
  <c r="E159" i="98"/>
  <c r="E160" i="98"/>
  <c r="F99" i="98"/>
  <c r="F100" i="98"/>
  <c r="F101" i="98"/>
  <c r="E99" i="98"/>
  <c r="I99" i="98" s="1"/>
  <c r="E100" i="98"/>
  <c r="I100" i="98" s="1"/>
  <c r="G100" i="98" s="1"/>
  <c r="E101" i="98"/>
  <c r="I101" i="98" s="1"/>
  <c r="G101" i="98" s="1"/>
  <c r="F98" i="98"/>
  <c r="E98" i="98"/>
  <c r="I98" i="98" s="1"/>
  <c r="G98" i="98" s="1"/>
  <c r="E83" i="98"/>
  <c r="I83" i="98" s="1"/>
  <c r="G83" i="98" s="1"/>
  <c r="E84" i="98"/>
  <c r="I84" i="98" s="1"/>
  <c r="G84" i="98" s="1"/>
  <c r="E85" i="98"/>
  <c r="I85" i="98" s="1"/>
  <c r="G85" i="98" s="1"/>
  <c r="E86" i="98"/>
  <c r="I86" i="98" s="1"/>
  <c r="G86" i="98" s="1"/>
  <c r="F83" i="98"/>
  <c r="F84" i="98"/>
  <c r="F85" i="98"/>
  <c r="F86" i="98"/>
  <c r="I70" i="98"/>
  <c r="G70" i="98" s="1"/>
  <c r="I71" i="98"/>
  <c r="F68" i="98"/>
  <c r="F69" i="98"/>
  <c r="F70" i="98"/>
  <c r="F71" i="98"/>
  <c r="E68" i="98"/>
  <c r="I68" i="98" s="1"/>
  <c r="G68" i="98" s="1"/>
  <c r="E69" i="98"/>
  <c r="I69" i="98" s="1"/>
  <c r="G69" i="98" s="1"/>
  <c r="E70" i="98"/>
  <c r="E71" i="98"/>
  <c r="F53" i="98"/>
  <c r="F54" i="98"/>
  <c r="F55" i="98"/>
  <c r="F56" i="98"/>
  <c r="E53" i="98"/>
  <c r="I53" i="98" s="1"/>
  <c r="G53" i="98" s="1"/>
  <c r="E54" i="98"/>
  <c r="I54" i="98" s="1"/>
  <c r="G54" i="98" s="1"/>
  <c r="E55" i="98"/>
  <c r="I55" i="98" s="1"/>
  <c r="E56" i="98"/>
  <c r="I56" i="98" s="1"/>
  <c r="F37" i="98"/>
  <c r="F38" i="98"/>
  <c r="F39" i="98"/>
  <c r="E37" i="98"/>
  <c r="I37" i="98" s="1"/>
  <c r="G37" i="98" s="1"/>
  <c r="E38" i="98"/>
  <c r="I38" i="98" s="1"/>
  <c r="E39" i="98"/>
  <c r="I39" i="98" s="1"/>
  <c r="F21" i="98"/>
  <c r="F22" i="98"/>
  <c r="F23" i="98"/>
  <c r="F24" i="98"/>
  <c r="F25" i="98"/>
  <c r="F26" i="98"/>
  <c r="E21" i="98"/>
  <c r="I21" i="98" s="1"/>
  <c r="G21" i="98" s="1"/>
  <c r="E22" i="98"/>
  <c r="I22" i="98" s="1"/>
  <c r="G22" i="98" s="1"/>
  <c r="E23" i="98"/>
  <c r="I23" i="98" s="1"/>
  <c r="G23" i="98" s="1"/>
  <c r="E24" i="98"/>
  <c r="I24" i="98" s="1"/>
  <c r="G24" i="98" s="1"/>
  <c r="E25" i="98"/>
  <c r="I25" i="98" s="1"/>
  <c r="G25" i="98" s="1"/>
  <c r="AL12" i="86"/>
  <c r="AL13" i="86"/>
  <c r="AL15" i="86"/>
  <c r="AL16" i="86"/>
  <c r="AL17" i="86"/>
  <c r="AL18" i="86"/>
  <c r="AL19" i="86"/>
  <c r="AL20" i="86"/>
  <c r="AL21" i="86"/>
  <c r="AL22" i="86"/>
  <c r="AL23" i="86"/>
  <c r="AL24" i="86"/>
  <c r="AL25" i="86"/>
  <c r="AL26" i="86"/>
  <c r="AL27" i="86"/>
  <c r="AL28" i="86"/>
  <c r="AL29" i="86"/>
  <c r="AL30" i="86"/>
  <c r="AL31" i="86"/>
  <c r="AL32" i="86"/>
  <c r="AL33" i="86"/>
  <c r="AL34" i="86"/>
  <c r="AL35" i="86"/>
  <c r="AL36" i="86"/>
  <c r="AL37" i="86"/>
  <c r="AL38" i="86"/>
  <c r="AL39" i="86"/>
  <c r="AL40" i="86"/>
  <c r="AL41" i="86"/>
  <c r="AL42" i="86"/>
  <c r="AL43" i="86"/>
  <c r="AL44" i="86"/>
  <c r="AL45" i="86"/>
  <c r="AL46" i="86"/>
  <c r="AL47" i="86"/>
  <c r="AL48" i="86"/>
  <c r="AL49" i="86"/>
  <c r="AL50" i="86"/>
  <c r="AL51" i="86"/>
  <c r="AL52" i="86"/>
  <c r="AL53" i="86"/>
  <c r="AL54" i="86"/>
  <c r="AL55" i="86"/>
  <c r="AL56" i="86"/>
  <c r="AL57" i="86"/>
  <c r="AL58" i="86"/>
  <c r="AL59" i="86"/>
  <c r="AL60" i="86"/>
  <c r="AL61" i="86"/>
  <c r="AL62" i="86"/>
  <c r="AL63" i="86"/>
  <c r="AL64" i="86"/>
  <c r="AL65" i="86"/>
  <c r="AL66" i="86"/>
  <c r="AL67" i="86"/>
  <c r="AL68" i="86"/>
  <c r="AL69" i="86"/>
  <c r="AL70" i="86"/>
  <c r="AL71" i="86"/>
  <c r="AL72" i="86"/>
  <c r="AL73" i="86"/>
  <c r="AL74" i="86"/>
  <c r="AL75" i="86"/>
  <c r="AL76" i="86"/>
  <c r="AL77" i="86"/>
  <c r="AL78" i="86"/>
  <c r="AL79" i="86"/>
  <c r="AL80" i="86"/>
  <c r="AL81" i="86"/>
  <c r="AL82" i="86"/>
  <c r="AL83" i="86"/>
  <c r="AL84" i="86"/>
  <c r="AL85" i="86"/>
  <c r="AL86" i="86"/>
  <c r="AL87" i="86"/>
  <c r="AL88" i="86"/>
  <c r="AL89" i="86"/>
  <c r="AL90" i="86"/>
  <c r="AL91" i="86"/>
  <c r="AL92" i="86"/>
  <c r="AL93" i="86"/>
  <c r="AL94" i="86"/>
  <c r="AL95" i="86"/>
  <c r="AL96" i="86"/>
  <c r="AL97" i="86"/>
  <c r="AL98" i="86"/>
  <c r="AL99" i="86"/>
  <c r="AL100" i="86"/>
  <c r="AL101" i="86"/>
  <c r="AL102" i="86"/>
  <c r="AL103" i="86"/>
  <c r="AL104" i="86"/>
  <c r="AL105" i="86"/>
  <c r="AL106" i="86"/>
  <c r="AL107" i="86"/>
  <c r="AL108" i="86"/>
  <c r="AL109" i="86"/>
  <c r="B5" i="98"/>
  <c r="A2" i="104"/>
  <c r="A1" i="104"/>
  <c r="A2" i="103"/>
  <c r="A1" i="103"/>
  <c r="A2" i="101"/>
  <c r="A1" i="101"/>
  <c r="A2" i="100"/>
  <c r="A1" i="100"/>
  <c r="A2" i="99"/>
  <c r="E65" i="97"/>
  <c r="E66" i="97"/>
  <c r="E67" i="97"/>
  <c r="E71" i="97"/>
  <c r="G25" i="97" l="1"/>
  <c r="L9" i="97"/>
  <c r="G24" i="97"/>
  <c r="L8" i="97"/>
  <c r="G23" i="97"/>
  <c r="L7" i="97"/>
  <c r="I26" i="96"/>
  <c r="G26" i="96" s="1"/>
  <c r="I25" i="96"/>
  <c r="G25" i="96" s="1"/>
  <c r="I57" i="96"/>
  <c r="G57" i="96" s="1"/>
  <c r="I56" i="96"/>
  <c r="G56" i="96" s="1"/>
  <c r="G153" i="96"/>
  <c r="G58" i="96"/>
  <c r="G72" i="96"/>
  <c r="G106" i="96"/>
  <c r="G90" i="96"/>
  <c r="G105" i="96"/>
  <c r="G88" i="96"/>
  <c r="G168" i="96"/>
  <c r="I37" i="97"/>
  <c r="G37" i="97" s="1"/>
  <c r="G71" i="98"/>
  <c r="G55" i="98"/>
  <c r="G99" i="98"/>
  <c r="G56" i="98"/>
  <c r="G39" i="98"/>
  <c r="G38" i="98"/>
  <c r="M11" i="86"/>
  <c r="E32" i="69"/>
  <c r="E33" i="69"/>
  <c r="E34" i="69"/>
  <c r="E35" i="69"/>
  <c r="E36" i="69"/>
  <c r="E37" i="69"/>
  <c r="E38" i="69"/>
  <c r="E39" i="69"/>
  <c r="E40" i="69"/>
  <c r="E41" i="69"/>
  <c r="E42" i="69"/>
  <c r="E43" i="69"/>
  <c r="E44" i="69"/>
  <c r="E45" i="69"/>
  <c r="E46" i="69"/>
  <c r="E47" i="69"/>
  <c r="E48" i="69"/>
  <c r="E49" i="69"/>
  <c r="E50" i="69"/>
  <c r="E51" i="69"/>
  <c r="E52" i="69"/>
  <c r="E53" i="69"/>
  <c r="E54" i="69"/>
  <c r="E55" i="69"/>
  <c r="E56" i="69"/>
  <c r="E57" i="69"/>
  <c r="E58" i="69"/>
  <c r="E59" i="69"/>
  <c r="E60" i="69"/>
  <c r="E61" i="69"/>
  <c r="E62" i="69"/>
  <c r="E63" i="69"/>
  <c r="E64" i="69"/>
  <c r="E65" i="69"/>
  <c r="E12" i="69"/>
  <c r="L19" i="43"/>
  <c r="F161" i="97" l="1"/>
  <c r="I161" i="97"/>
  <c r="F157" i="97"/>
  <c r="E157" i="97"/>
  <c r="I157" i="97" s="1"/>
  <c r="F156" i="97"/>
  <c r="E156" i="97"/>
  <c r="I156" i="97" s="1"/>
  <c r="F155" i="97"/>
  <c r="E155" i="97"/>
  <c r="I155" i="97" s="1"/>
  <c r="F154" i="97"/>
  <c r="E154" i="97"/>
  <c r="I154" i="97" s="1"/>
  <c r="E161" i="98"/>
  <c r="F157" i="98"/>
  <c r="E157" i="98"/>
  <c r="I157" i="98" s="1"/>
  <c r="F156" i="98"/>
  <c r="E156" i="98"/>
  <c r="I156" i="98" s="1"/>
  <c r="F155" i="98"/>
  <c r="E155" i="98"/>
  <c r="F154" i="98"/>
  <c r="E154" i="98"/>
  <c r="E146" i="98"/>
  <c r="F142" i="98"/>
  <c r="E142" i="98"/>
  <c r="I142" i="98" s="1"/>
  <c r="F141" i="98"/>
  <c r="E141" i="98"/>
  <c r="F140" i="98"/>
  <c r="E140" i="98"/>
  <c r="I140" i="98" s="1"/>
  <c r="F139" i="98"/>
  <c r="E139" i="98"/>
  <c r="F131" i="98"/>
  <c r="E131" i="98"/>
  <c r="F127" i="98"/>
  <c r="E127" i="98"/>
  <c r="I127" i="98" s="1"/>
  <c r="F126" i="98"/>
  <c r="E126" i="98"/>
  <c r="I126" i="98" s="1"/>
  <c r="F125" i="98"/>
  <c r="E125" i="98"/>
  <c r="I125" i="98" s="1"/>
  <c r="F124" i="98"/>
  <c r="E124" i="98"/>
  <c r="F112" i="98"/>
  <c r="E112" i="98"/>
  <c r="I112" i="98" s="1"/>
  <c r="F111" i="98"/>
  <c r="E111" i="98"/>
  <c r="F110" i="98"/>
  <c r="E110" i="98"/>
  <c r="I110" i="98" s="1"/>
  <c r="F109" i="98"/>
  <c r="E109" i="98"/>
  <c r="I109" i="98" s="1"/>
  <c r="F97" i="98"/>
  <c r="E97" i="98"/>
  <c r="I97" i="98" s="1"/>
  <c r="F96" i="98"/>
  <c r="E96" i="98"/>
  <c r="F95" i="98"/>
  <c r="E95" i="98"/>
  <c r="I95" i="98" s="1"/>
  <c r="F94" i="98"/>
  <c r="E94" i="98"/>
  <c r="I94" i="98" s="1"/>
  <c r="F82" i="98"/>
  <c r="E82" i="98"/>
  <c r="I82" i="98" s="1"/>
  <c r="F81" i="98"/>
  <c r="E81" i="98"/>
  <c r="I81" i="98" s="1"/>
  <c r="G81" i="98" s="1"/>
  <c r="F80" i="98"/>
  <c r="E80" i="98"/>
  <c r="I80" i="98" s="1"/>
  <c r="F79" i="98"/>
  <c r="E79" i="98"/>
  <c r="I79" i="98" s="1"/>
  <c r="F67" i="98"/>
  <c r="E67" i="98"/>
  <c r="I67" i="98" s="1"/>
  <c r="F66" i="98"/>
  <c r="E66" i="98"/>
  <c r="F65" i="98"/>
  <c r="E65" i="98"/>
  <c r="I65" i="98" s="1"/>
  <c r="F64" i="98"/>
  <c r="E64" i="98"/>
  <c r="F52" i="98"/>
  <c r="E52" i="98"/>
  <c r="I52" i="98" s="1"/>
  <c r="F51" i="98"/>
  <c r="E51" i="98"/>
  <c r="I51" i="98" s="1"/>
  <c r="G51" i="98" s="1"/>
  <c r="F50" i="98"/>
  <c r="E50" i="98"/>
  <c r="I50" i="98" s="1"/>
  <c r="F49" i="98"/>
  <c r="E49" i="98"/>
  <c r="F41" i="98"/>
  <c r="E41" i="98"/>
  <c r="F40" i="98"/>
  <c r="E40" i="98"/>
  <c r="I40" i="98" s="1"/>
  <c r="F36" i="98"/>
  <c r="E36" i="98"/>
  <c r="I36" i="98" s="1"/>
  <c r="F35" i="98"/>
  <c r="E35" i="98"/>
  <c r="F34" i="98"/>
  <c r="E34" i="98"/>
  <c r="E147" i="98" l="1"/>
  <c r="E57" i="98"/>
  <c r="G36" i="98"/>
  <c r="E72" i="98"/>
  <c r="I66" i="98"/>
  <c r="G66" i="98" s="1"/>
  <c r="G95" i="98"/>
  <c r="I111" i="98"/>
  <c r="G111" i="98" s="1"/>
  <c r="I117" i="98"/>
  <c r="E132" i="98"/>
  <c r="G126" i="98"/>
  <c r="I155" i="98"/>
  <c r="G155" i="98" s="1"/>
  <c r="G156" i="98"/>
  <c r="E162" i="98"/>
  <c r="I141" i="98"/>
  <c r="G141" i="98" s="1"/>
  <c r="I162" i="97"/>
  <c r="E162" i="97"/>
  <c r="G156" i="97"/>
  <c r="G154" i="97"/>
  <c r="G157" i="97"/>
  <c r="G155" i="97"/>
  <c r="G161" i="97"/>
  <c r="G157" i="98"/>
  <c r="I154" i="98"/>
  <c r="G142" i="98"/>
  <c r="G140" i="98"/>
  <c r="I139" i="98"/>
  <c r="G127" i="98"/>
  <c r="I131" i="98"/>
  <c r="G131" i="98" s="1"/>
  <c r="I124" i="98"/>
  <c r="G124" i="98" s="1"/>
  <c r="G125" i="98"/>
  <c r="G112" i="98"/>
  <c r="G110" i="98"/>
  <c r="E117" i="98"/>
  <c r="G109" i="98"/>
  <c r="E102" i="98"/>
  <c r="I96" i="98"/>
  <c r="G94" i="98"/>
  <c r="G97" i="98"/>
  <c r="I87" i="98"/>
  <c r="E87" i="98"/>
  <c r="G79" i="98"/>
  <c r="G82" i="98"/>
  <c r="G80" i="98"/>
  <c r="G67" i="98"/>
  <c r="I64" i="98"/>
  <c r="G65" i="98"/>
  <c r="G52" i="98"/>
  <c r="I49" i="98"/>
  <c r="I57" i="98" s="1"/>
  <c r="G50" i="98"/>
  <c r="I34" i="98"/>
  <c r="G40" i="98"/>
  <c r="I35" i="98"/>
  <c r="G35" i="98" s="1"/>
  <c r="I41" i="98"/>
  <c r="E42" i="98"/>
  <c r="G41" i="98" l="1"/>
  <c r="I72" i="98"/>
  <c r="I147" i="98"/>
  <c r="G87" i="98"/>
  <c r="I102" i="98"/>
  <c r="I162" i="98"/>
  <c r="G162" i="97"/>
  <c r="G154" i="98"/>
  <c r="G162" i="98" s="1"/>
  <c r="G139" i="98"/>
  <c r="G147" i="98" s="1"/>
  <c r="I132" i="98"/>
  <c r="G132" i="98"/>
  <c r="G117" i="98"/>
  <c r="G96" i="98"/>
  <c r="G102" i="98" s="1"/>
  <c r="G64" i="98"/>
  <c r="G72" i="98" s="1"/>
  <c r="G49" i="98"/>
  <c r="G57" i="98" s="1"/>
  <c r="I42" i="98"/>
  <c r="G34" i="98"/>
  <c r="G42" i="98" l="1"/>
  <c r="G12" i="86"/>
  <c r="G13" i="86"/>
  <c r="G14" i="86"/>
  <c r="G15" i="86"/>
  <c r="G16" i="86"/>
  <c r="G17" i="86"/>
  <c r="G18" i="86"/>
  <c r="G19" i="86"/>
  <c r="G20" i="86"/>
  <c r="G21" i="86"/>
  <c r="G22" i="86"/>
  <c r="G23" i="86"/>
  <c r="G24" i="86"/>
  <c r="G25" i="86"/>
  <c r="G26" i="86"/>
  <c r="G27" i="86"/>
  <c r="G28" i="86"/>
  <c r="G29" i="86"/>
  <c r="G30" i="86"/>
  <c r="G31" i="86"/>
  <c r="G32" i="86"/>
  <c r="G33" i="86"/>
  <c r="G34" i="86"/>
  <c r="G35" i="86"/>
  <c r="G36" i="86"/>
  <c r="G37" i="86"/>
  <c r="G38" i="86"/>
  <c r="G39" i="86"/>
  <c r="G40" i="86"/>
  <c r="G41" i="86"/>
  <c r="G42" i="86"/>
  <c r="G43" i="86"/>
  <c r="G44" i="86"/>
  <c r="G45" i="86"/>
  <c r="G46" i="86"/>
  <c r="G47" i="86"/>
  <c r="G48" i="86"/>
  <c r="G49" i="86"/>
  <c r="G50" i="86"/>
  <c r="G51" i="86"/>
  <c r="G52" i="86"/>
  <c r="G53" i="86"/>
  <c r="G54" i="86"/>
  <c r="G55" i="86"/>
  <c r="G56" i="86"/>
  <c r="G57" i="86"/>
  <c r="G58" i="86"/>
  <c r="G59" i="86"/>
  <c r="G60" i="86"/>
  <c r="G61" i="86"/>
  <c r="G62" i="86"/>
  <c r="G63" i="86"/>
  <c r="G64" i="86"/>
  <c r="G65" i="86"/>
  <c r="G66" i="86"/>
  <c r="G67" i="86"/>
  <c r="G68" i="86"/>
  <c r="G69" i="86"/>
  <c r="G70" i="86"/>
  <c r="G71" i="86"/>
  <c r="G72" i="86"/>
  <c r="G73" i="86"/>
  <c r="G74" i="86"/>
  <c r="G75" i="86"/>
  <c r="G76" i="86"/>
  <c r="G77" i="86"/>
  <c r="G78" i="86"/>
  <c r="G79" i="86"/>
  <c r="G80" i="86"/>
  <c r="G81" i="86"/>
  <c r="G82" i="86"/>
  <c r="G83" i="86"/>
  <c r="G84" i="86"/>
  <c r="G85" i="86"/>
  <c r="G86" i="86"/>
  <c r="G87" i="86"/>
  <c r="G88" i="86"/>
  <c r="G89" i="86"/>
  <c r="G90" i="86"/>
  <c r="G91" i="86"/>
  <c r="G92" i="86"/>
  <c r="G93" i="86"/>
  <c r="G94" i="86"/>
  <c r="G95" i="86"/>
  <c r="G96" i="86"/>
  <c r="G97" i="86"/>
  <c r="G98" i="86"/>
  <c r="G99" i="86"/>
  <c r="G100" i="86"/>
  <c r="G101" i="86"/>
  <c r="G102" i="86"/>
  <c r="G103" i="86"/>
  <c r="G104" i="86"/>
  <c r="G105" i="86"/>
  <c r="G106" i="86"/>
  <c r="G107" i="86"/>
  <c r="G108" i="86"/>
  <c r="G109" i="86"/>
  <c r="H30" i="32" l="1"/>
  <c r="K44" i="32"/>
  <c r="G11" i="86"/>
  <c r="U11" i="86"/>
  <c r="F170" i="96" l="1"/>
  <c r="F166" i="96"/>
  <c r="F165" i="96"/>
  <c r="F164" i="96"/>
  <c r="F163" i="96"/>
  <c r="F154" i="96"/>
  <c r="F150" i="96"/>
  <c r="F149" i="96"/>
  <c r="F148" i="96"/>
  <c r="F147" i="96"/>
  <c r="F138" i="96"/>
  <c r="F134" i="96"/>
  <c r="F133" i="96"/>
  <c r="F132" i="96"/>
  <c r="F123" i="96"/>
  <c r="F119" i="96"/>
  <c r="F118" i="96"/>
  <c r="F117" i="96"/>
  <c r="F116" i="96"/>
  <c r="F107" i="96"/>
  <c r="F103" i="96"/>
  <c r="F102" i="96"/>
  <c r="F101" i="96"/>
  <c r="F100" i="96"/>
  <c r="F91" i="96"/>
  <c r="F87" i="96"/>
  <c r="F86" i="96"/>
  <c r="F85" i="96"/>
  <c r="F84" i="96"/>
  <c r="F75" i="96"/>
  <c r="F71" i="96"/>
  <c r="F70" i="96"/>
  <c r="F69" i="96"/>
  <c r="F68" i="96"/>
  <c r="F59" i="96"/>
  <c r="F55" i="96"/>
  <c r="F54" i="96"/>
  <c r="F53" i="96"/>
  <c r="F52" i="96"/>
  <c r="F43" i="96"/>
  <c r="F39" i="96"/>
  <c r="F38" i="96"/>
  <c r="F37" i="96"/>
  <c r="F36" i="96"/>
  <c r="F21" i="96"/>
  <c r="F22" i="96"/>
  <c r="F23" i="96"/>
  <c r="F27" i="96"/>
  <c r="F20" i="96"/>
  <c r="K222" i="32"/>
  <c r="H222" i="32"/>
  <c r="K221" i="32"/>
  <c r="H221" i="32"/>
  <c r="K220" i="32"/>
  <c r="H220" i="32"/>
  <c r="K219" i="32"/>
  <c r="H219" i="32"/>
  <c r="K218" i="32"/>
  <c r="H218" i="32"/>
  <c r="K217" i="32"/>
  <c r="H217" i="32"/>
  <c r="K216" i="32"/>
  <c r="H216" i="32"/>
  <c r="K215" i="32"/>
  <c r="H215" i="32"/>
  <c r="K214" i="32"/>
  <c r="H214" i="32"/>
  <c r="J213" i="32"/>
  <c r="K212" i="32"/>
  <c r="G213" i="32" s="1"/>
  <c r="K213" i="32" s="1"/>
  <c r="H212" i="32"/>
  <c r="K210" i="32"/>
  <c r="H210" i="32"/>
  <c r="K209" i="32"/>
  <c r="H209" i="32"/>
  <c r="K208" i="32"/>
  <c r="H208" i="32"/>
  <c r="K207" i="32"/>
  <c r="H207" i="32"/>
  <c r="K206" i="32"/>
  <c r="H206" i="32"/>
  <c r="K205" i="32"/>
  <c r="H205" i="32"/>
  <c r="K204" i="32"/>
  <c r="H204" i="32"/>
  <c r="K203" i="32"/>
  <c r="H203" i="32"/>
  <c r="K202" i="32"/>
  <c r="H202" i="32"/>
  <c r="J201" i="32"/>
  <c r="K200" i="32"/>
  <c r="H200" i="32"/>
  <c r="K198" i="32"/>
  <c r="H198" i="32"/>
  <c r="K197" i="32"/>
  <c r="H197" i="32"/>
  <c r="K196" i="32"/>
  <c r="H196" i="32"/>
  <c r="K195" i="32"/>
  <c r="H195" i="32"/>
  <c r="K194" i="32"/>
  <c r="H194" i="32"/>
  <c r="K193" i="32"/>
  <c r="H193" i="32"/>
  <c r="K192" i="32"/>
  <c r="H192" i="32"/>
  <c r="K191" i="32"/>
  <c r="H191" i="32"/>
  <c r="K190" i="32"/>
  <c r="H190" i="32"/>
  <c r="J189" i="32"/>
  <c r="K188" i="32"/>
  <c r="G189" i="32" s="1"/>
  <c r="K189" i="32" s="1"/>
  <c r="H188" i="32"/>
  <c r="K186" i="32"/>
  <c r="H186" i="32"/>
  <c r="K185" i="32"/>
  <c r="H185" i="32"/>
  <c r="K184" i="32"/>
  <c r="H184" i="32"/>
  <c r="K183" i="32"/>
  <c r="H183" i="32"/>
  <c r="K182" i="32"/>
  <c r="H182" i="32"/>
  <c r="K181" i="32"/>
  <c r="H181" i="32"/>
  <c r="K180" i="32"/>
  <c r="H180" i="32"/>
  <c r="K179" i="32"/>
  <c r="H179" i="32"/>
  <c r="K178" i="32"/>
  <c r="H178" i="32"/>
  <c r="J177" i="32"/>
  <c r="K176" i="32"/>
  <c r="H176" i="32"/>
  <c r="K174" i="32"/>
  <c r="H174" i="32"/>
  <c r="K173" i="32"/>
  <c r="H173" i="32"/>
  <c r="K172" i="32"/>
  <c r="H172" i="32"/>
  <c r="K171" i="32"/>
  <c r="H171" i="32"/>
  <c r="K170" i="32"/>
  <c r="H170" i="32"/>
  <c r="K169" i="32"/>
  <c r="H169" i="32"/>
  <c r="K168" i="32"/>
  <c r="H168" i="32"/>
  <c r="K167" i="32"/>
  <c r="H167" i="32"/>
  <c r="K166" i="32"/>
  <c r="H166" i="32"/>
  <c r="J165" i="32"/>
  <c r="K164" i="32"/>
  <c r="H164" i="32"/>
  <c r="K162" i="32"/>
  <c r="H162" i="32"/>
  <c r="K161" i="32"/>
  <c r="H161" i="32"/>
  <c r="K160" i="32"/>
  <c r="H160" i="32"/>
  <c r="K159" i="32"/>
  <c r="H159" i="32"/>
  <c r="K158" i="32"/>
  <c r="H158" i="32"/>
  <c r="K157" i="32"/>
  <c r="H157" i="32"/>
  <c r="K156" i="32"/>
  <c r="H156" i="32"/>
  <c r="K155" i="32"/>
  <c r="H155" i="32"/>
  <c r="K154" i="32"/>
  <c r="H154" i="32"/>
  <c r="J153" i="32"/>
  <c r="K152" i="32"/>
  <c r="H152" i="32"/>
  <c r="K150" i="32"/>
  <c r="H150" i="32"/>
  <c r="K149" i="32"/>
  <c r="H149" i="32"/>
  <c r="K148" i="32"/>
  <c r="H148" i="32"/>
  <c r="K147" i="32"/>
  <c r="H147" i="32"/>
  <c r="K146" i="32"/>
  <c r="H146" i="32"/>
  <c r="K145" i="32"/>
  <c r="H145" i="32"/>
  <c r="K144" i="32"/>
  <c r="H144" i="32"/>
  <c r="K143" i="32"/>
  <c r="H143" i="32"/>
  <c r="K142" i="32"/>
  <c r="H142" i="32"/>
  <c r="J141" i="32"/>
  <c r="K140" i="32"/>
  <c r="G141" i="32" s="1"/>
  <c r="K141" i="32" s="1"/>
  <c r="H140" i="32"/>
  <c r="K138" i="32"/>
  <c r="H138" i="32"/>
  <c r="K137" i="32"/>
  <c r="H137" i="32"/>
  <c r="K136" i="32"/>
  <c r="H136" i="32"/>
  <c r="K135" i="32"/>
  <c r="H135" i="32"/>
  <c r="K134" i="32"/>
  <c r="H134" i="32"/>
  <c r="K133" i="32"/>
  <c r="H133" i="32"/>
  <c r="K132" i="32"/>
  <c r="H132" i="32"/>
  <c r="K131" i="32"/>
  <c r="H131" i="32"/>
  <c r="K130" i="32"/>
  <c r="H130" i="32"/>
  <c r="J129" i="32"/>
  <c r="K128" i="32"/>
  <c r="G129" i="32" s="1"/>
  <c r="K129" i="32" s="1"/>
  <c r="H128" i="32"/>
  <c r="K126" i="32"/>
  <c r="H126" i="32"/>
  <c r="K125" i="32"/>
  <c r="H125" i="32"/>
  <c r="K124" i="32"/>
  <c r="H124" i="32"/>
  <c r="K123" i="32"/>
  <c r="H123" i="32"/>
  <c r="K122" i="32"/>
  <c r="H122" i="32"/>
  <c r="K121" i="32"/>
  <c r="H121" i="32"/>
  <c r="K120" i="32"/>
  <c r="H120" i="32"/>
  <c r="K119" i="32"/>
  <c r="H119" i="32"/>
  <c r="K118" i="32"/>
  <c r="H118" i="32"/>
  <c r="J117" i="32"/>
  <c r="K116" i="32"/>
  <c r="G117" i="32" s="1"/>
  <c r="K117" i="32" s="1"/>
  <c r="H116" i="32"/>
  <c r="K114" i="32"/>
  <c r="H114" i="32"/>
  <c r="K113" i="32"/>
  <c r="H113" i="32"/>
  <c r="K112" i="32"/>
  <c r="H112" i="32"/>
  <c r="K111" i="32"/>
  <c r="H111" i="32"/>
  <c r="K110" i="32"/>
  <c r="H110" i="32"/>
  <c r="K109" i="32"/>
  <c r="H109" i="32"/>
  <c r="K108" i="32"/>
  <c r="H108" i="32"/>
  <c r="K107" i="32"/>
  <c r="H107" i="32"/>
  <c r="K106" i="32"/>
  <c r="H106" i="32"/>
  <c r="J105" i="32"/>
  <c r="K104" i="32"/>
  <c r="G105" i="32" s="1"/>
  <c r="K105" i="32" s="1"/>
  <c r="H104" i="32"/>
  <c r="K102" i="32"/>
  <c r="H102" i="32"/>
  <c r="K101" i="32"/>
  <c r="H101" i="32"/>
  <c r="K100" i="32"/>
  <c r="H100" i="32"/>
  <c r="K99" i="32"/>
  <c r="H99" i="32"/>
  <c r="K98" i="32"/>
  <c r="H98" i="32"/>
  <c r="K97" i="32"/>
  <c r="H97" i="32"/>
  <c r="K96" i="32"/>
  <c r="H96" i="32"/>
  <c r="K95" i="32"/>
  <c r="H95" i="32"/>
  <c r="K94" i="32"/>
  <c r="H94" i="32"/>
  <c r="J93" i="32"/>
  <c r="K92" i="32"/>
  <c r="H92" i="32"/>
  <c r="K90" i="32"/>
  <c r="H90" i="32"/>
  <c r="K89" i="32"/>
  <c r="H89" i="32"/>
  <c r="K88" i="32"/>
  <c r="H88" i="32"/>
  <c r="K87" i="32"/>
  <c r="H87" i="32"/>
  <c r="K86" i="32"/>
  <c r="H86" i="32"/>
  <c r="K85" i="32"/>
  <c r="H85" i="32"/>
  <c r="K84" i="32"/>
  <c r="H84" i="32"/>
  <c r="K83" i="32"/>
  <c r="H83" i="32"/>
  <c r="K82" i="32"/>
  <c r="H82" i="32"/>
  <c r="J81" i="32"/>
  <c r="K80" i="32"/>
  <c r="H80" i="32"/>
  <c r="K78" i="32"/>
  <c r="H78" i="32"/>
  <c r="K77" i="32"/>
  <c r="H77" i="32"/>
  <c r="K76" i="32"/>
  <c r="H76" i="32"/>
  <c r="K75" i="32"/>
  <c r="H75" i="32"/>
  <c r="K74" i="32"/>
  <c r="H74" i="32"/>
  <c r="K73" i="32"/>
  <c r="H73" i="32"/>
  <c r="K72" i="32"/>
  <c r="H72" i="32"/>
  <c r="K71" i="32"/>
  <c r="H71" i="32"/>
  <c r="K70" i="32"/>
  <c r="H70" i="32"/>
  <c r="J69" i="32"/>
  <c r="K68" i="32"/>
  <c r="G69" i="32" s="1"/>
  <c r="K69" i="32" s="1"/>
  <c r="H68" i="32"/>
  <c r="K66" i="32"/>
  <c r="H66" i="32"/>
  <c r="K65" i="32"/>
  <c r="H65" i="32"/>
  <c r="K64" i="32"/>
  <c r="H64" i="32"/>
  <c r="K63" i="32"/>
  <c r="H63" i="32"/>
  <c r="K62" i="32"/>
  <c r="H62" i="32"/>
  <c r="K61" i="32"/>
  <c r="H61" i="32"/>
  <c r="K60" i="32"/>
  <c r="H60" i="32"/>
  <c r="K59" i="32"/>
  <c r="H59" i="32"/>
  <c r="K58" i="32"/>
  <c r="H58" i="32"/>
  <c r="J57" i="32"/>
  <c r="K56" i="32"/>
  <c r="G57" i="32" s="1"/>
  <c r="K57" i="32" s="1"/>
  <c r="H56" i="32"/>
  <c r="K54" i="32"/>
  <c r="H54" i="32"/>
  <c r="K53" i="32"/>
  <c r="H53" i="32"/>
  <c r="K52" i="32"/>
  <c r="H52" i="32"/>
  <c r="K51" i="32"/>
  <c r="H51" i="32"/>
  <c r="K50" i="32"/>
  <c r="H50" i="32"/>
  <c r="K49" i="32"/>
  <c r="H49" i="32"/>
  <c r="K48" i="32"/>
  <c r="H48" i="32"/>
  <c r="K47" i="32"/>
  <c r="H47" i="32"/>
  <c r="K46" i="32"/>
  <c r="H46" i="32"/>
  <c r="J45" i="32"/>
  <c r="G45" i="32"/>
  <c r="K45" i="32" s="1"/>
  <c r="H44" i="32"/>
  <c r="K42" i="32"/>
  <c r="H42" i="32"/>
  <c r="I42" i="32" s="1"/>
  <c r="K41" i="32"/>
  <c r="H41" i="32"/>
  <c r="K40" i="32"/>
  <c r="H40" i="32"/>
  <c r="K39" i="32"/>
  <c r="H39" i="32"/>
  <c r="K38" i="32"/>
  <c r="H38" i="32"/>
  <c r="K37" i="32"/>
  <c r="H37" i="32"/>
  <c r="K36" i="32"/>
  <c r="H36" i="32"/>
  <c r="K35" i="32"/>
  <c r="H35" i="32"/>
  <c r="K34" i="32"/>
  <c r="H34" i="32"/>
  <c r="J33" i="32"/>
  <c r="K32" i="32"/>
  <c r="H32" i="32"/>
  <c r="H23" i="32"/>
  <c r="H24" i="32"/>
  <c r="H25" i="32"/>
  <c r="H26" i="32"/>
  <c r="H27" i="32"/>
  <c r="H28" i="32"/>
  <c r="H29" i="32"/>
  <c r="H22" i="32"/>
  <c r="H20" i="32"/>
  <c r="K22" i="32"/>
  <c r="K23" i="32"/>
  <c r="K24" i="32"/>
  <c r="K25" i="32"/>
  <c r="K26" i="32"/>
  <c r="K27" i="32"/>
  <c r="K28" i="32"/>
  <c r="K29" i="32"/>
  <c r="K30" i="32"/>
  <c r="K20" i="32"/>
  <c r="G21" i="32" s="1"/>
  <c r="K21" i="32" s="1"/>
  <c r="L22" i="43"/>
  <c r="L45" i="104"/>
  <c r="J45" i="104"/>
  <c r="H45" i="104"/>
  <c r="G45" i="104"/>
  <c r="F45" i="104"/>
  <c r="G44" i="104"/>
  <c r="F44" i="104"/>
  <c r="L44" i="104" s="1"/>
  <c r="J44" i="104" s="1"/>
  <c r="L43" i="104"/>
  <c r="J43" i="104" s="1"/>
  <c r="G43" i="104"/>
  <c r="F43" i="104"/>
  <c r="H43" i="104" s="1"/>
  <c r="G42" i="104"/>
  <c r="F42" i="104"/>
  <c r="L42" i="104" s="1"/>
  <c r="J42" i="104" s="1"/>
  <c r="G41" i="104"/>
  <c r="F41" i="104"/>
  <c r="L41" i="104" s="1"/>
  <c r="G40" i="104"/>
  <c r="F40" i="104"/>
  <c r="L40" i="104" s="1"/>
  <c r="G39" i="104"/>
  <c r="F39" i="104"/>
  <c r="L39" i="104" s="1"/>
  <c r="J39" i="104" s="1"/>
  <c r="L38" i="104"/>
  <c r="J38" i="104" s="1"/>
  <c r="G38" i="104"/>
  <c r="F38" i="104"/>
  <c r="L37" i="104"/>
  <c r="J37" i="104"/>
  <c r="H37" i="104"/>
  <c r="G37" i="104"/>
  <c r="F37" i="104"/>
  <c r="L36" i="104"/>
  <c r="J36" i="104" s="1"/>
  <c r="G36" i="104"/>
  <c r="F36" i="104"/>
  <c r="L35" i="104"/>
  <c r="J35" i="104" s="1"/>
  <c r="G35" i="104"/>
  <c r="F35" i="104"/>
  <c r="H35" i="104" s="1"/>
  <c r="G34" i="104"/>
  <c r="F34" i="104"/>
  <c r="L34" i="104" s="1"/>
  <c r="J34" i="104" s="1"/>
  <c r="G33" i="104"/>
  <c r="F33" i="104"/>
  <c r="L33" i="104" s="1"/>
  <c r="J33" i="104" s="1"/>
  <c r="G32" i="104"/>
  <c r="F32" i="104"/>
  <c r="L32" i="104" s="1"/>
  <c r="G31" i="104"/>
  <c r="F31" i="104"/>
  <c r="L31" i="104" s="1"/>
  <c r="J31" i="104" s="1"/>
  <c r="L30" i="104"/>
  <c r="J30" i="104" s="1"/>
  <c r="G30" i="104"/>
  <c r="F30" i="104"/>
  <c r="L29" i="104"/>
  <c r="J29" i="104"/>
  <c r="H29" i="104"/>
  <c r="G29" i="104"/>
  <c r="F29" i="104"/>
  <c r="L28" i="104"/>
  <c r="J28" i="104" s="1"/>
  <c r="G28" i="104"/>
  <c r="F28" i="104"/>
  <c r="L27" i="104"/>
  <c r="J27" i="104" s="1"/>
  <c r="G27" i="104"/>
  <c r="F27" i="104"/>
  <c r="H27" i="104" s="1"/>
  <c r="G26" i="104"/>
  <c r="F26" i="104"/>
  <c r="L26" i="104" s="1"/>
  <c r="J26" i="104" s="1"/>
  <c r="G25" i="104"/>
  <c r="F25" i="104"/>
  <c r="L25" i="104" s="1"/>
  <c r="G24" i="104"/>
  <c r="F24" i="104"/>
  <c r="L24" i="104" s="1"/>
  <c r="G23" i="104"/>
  <c r="F23" i="104"/>
  <c r="L23" i="104" s="1"/>
  <c r="J23" i="104" s="1"/>
  <c r="L22" i="104"/>
  <c r="J22" i="104" s="1"/>
  <c r="G22" i="104"/>
  <c r="F22" i="104"/>
  <c r="L21" i="104"/>
  <c r="J21" i="104"/>
  <c r="H21" i="104"/>
  <c r="G21" i="104"/>
  <c r="F21" i="104"/>
  <c r="L20" i="104"/>
  <c r="J20" i="104" s="1"/>
  <c r="G20" i="104"/>
  <c r="F20" i="104"/>
  <c r="L19" i="104"/>
  <c r="J19" i="104" s="1"/>
  <c r="G19" i="104"/>
  <c r="F19" i="104"/>
  <c r="H19" i="104" s="1"/>
  <c r="G18" i="104"/>
  <c r="F18" i="104"/>
  <c r="L18" i="104" s="1"/>
  <c r="J18" i="104" s="1"/>
  <c r="G17" i="104"/>
  <c r="F17" i="104"/>
  <c r="L17" i="104" s="1"/>
  <c r="G16" i="104"/>
  <c r="F16" i="104"/>
  <c r="L16" i="104" s="1"/>
  <c r="G15" i="104"/>
  <c r="F15" i="104"/>
  <c r="L15" i="104" s="1"/>
  <c r="J15" i="104" s="1"/>
  <c r="L14" i="104"/>
  <c r="J14" i="104" s="1"/>
  <c r="G14" i="104"/>
  <c r="F14" i="104"/>
  <c r="F13" i="104"/>
  <c r="L13" i="104" s="1"/>
  <c r="F12" i="104"/>
  <c r="F46" i="104" s="1"/>
  <c r="C6" i="104"/>
  <c r="G45" i="103"/>
  <c r="F45" i="103"/>
  <c r="L45" i="103" s="1"/>
  <c r="G44" i="103"/>
  <c r="F44" i="103"/>
  <c r="L44" i="103" s="1"/>
  <c r="J44" i="103" s="1"/>
  <c r="L43" i="103"/>
  <c r="H43" i="103" s="1"/>
  <c r="J43" i="103"/>
  <c r="G43" i="103"/>
  <c r="F43" i="103"/>
  <c r="G42" i="103"/>
  <c r="F42" i="103"/>
  <c r="L41" i="103"/>
  <c r="J41" i="103" s="1"/>
  <c r="G41" i="103"/>
  <c r="F41" i="103"/>
  <c r="L40" i="103"/>
  <c r="J40" i="103"/>
  <c r="H40" i="103"/>
  <c r="G40" i="103"/>
  <c r="F40" i="103"/>
  <c r="G39" i="103"/>
  <c r="F39" i="103"/>
  <c r="L39" i="103" s="1"/>
  <c r="J39" i="103" s="1"/>
  <c r="L38" i="103"/>
  <c r="J38" i="103" s="1"/>
  <c r="G38" i="103"/>
  <c r="F38" i="103"/>
  <c r="G37" i="103"/>
  <c r="F37" i="103"/>
  <c r="L37" i="103" s="1"/>
  <c r="G36" i="103"/>
  <c r="F36" i="103"/>
  <c r="L36" i="103" s="1"/>
  <c r="J36" i="103" s="1"/>
  <c r="L35" i="103"/>
  <c r="H35" i="103" s="1"/>
  <c r="J35" i="103"/>
  <c r="G35" i="103"/>
  <c r="F35" i="103"/>
  <c r="G34" i="103"/>
  <c r="F34" i="103"/>
  <c r="L34" i="103" s="1"/>
  <c r="J34" i="103" s="1"/>
  <c r="L33" i="103"/>
  <c r="J33" i="103" s="1"/>
  <c r="G33" i="103"/>
  <c r="F33" i="103"/>
  <c r="L32" i="103"/>
  <c r="J32" i="103"/>
  <c r="H32" i="103"/>
  <c r="G32" i="103"/>
  <c r="F32" i="103"/>
  <c r="G31" i="103"/>
  <c r="F31" i="103"/>
  <c r="L31" i="103" s="1"/>
  <c r="J31" i="103" s="1"/>
  <c r="L30" i="103"/>
  <c r="J30" i="103" s="1"/>
  <c r="G30" i="103"/>
  <c r="F30" i="103"/>
  <c r="G29" i="103"/>
  <c r="F29" i="103"/>
  <c r="L29" i="103" s="1"/>
  <c r="G28" i="103"/>
  <c r="F28" i="103"/>
  <c r="L28" i="103" s="1"/>
  <c r="J28" i="103" s="1"/>
  <c r="L27" i="103"/>
  <c r="H27" i="103" s="1"/>
  <c r="J27" i="103"/>
  <c r="G27" i="103"/>
  <c r="F27" i="103"/>
  <c r="G26" i="103"/>
  <c r="F26" i="103"/>
  <c r="L26" i="103" s="1"/>
  <c r="J26" i="103" s="1"/>
  <c r="L25" i="103"/>
  <c r="J25" i="103" s="1"/>
  <c r="G25" i="103"/>
  <c r="F25" i="103"/>
  <c r="L24" i="103"/>
  <c r="J24" i="103"/>
  <c r="H24" i="103"/>
  <c r="G24" i="103"/>
  <c r="F24" i="103"/>
  <c r="G23" i="103"/>
  <c r="F23" i="103"/>
  <c r="L23" i="103" s="1"/>
  <c r="J23" i="103" s="1"/>
  <c r="L22" i="103"/>
  <c r="J22" i="103" s="1"/>
  <c r="G22" i="103"/>
  <c r="F22" i="103"/>
  <c r="G21" i="103"/>
  <c r="F21" i="103"/>
  <c r="L21" i="103" s="1"/>
  <c r="G20" i="103"/>
  <c r="F20" i="103"/>
  <c r="L20" i="103" s="1"/>
  <c r="J20" i="103" s="1"/>
  <c r="L19" i="103"/>
  <c r="H19" i="103" s="1"/>
  <c r="J19" i="103"/>
  <c r="G19" i="103"/>
  <c r="F19" i="103"/>
  <c r="G18" i="103"/>
  <c r="F18" i="103"/>
  <c r="L18" i="103" s="1"/>
  <c r="J18" i="103" s="1"/>
  <c r="L17" i="103"/>
  <c r="J17" i="103" s="1"/>
  <c r="G17" i="103"/>
  <c r="F17" i="103"/>
  <c r="L16" i="103"/>
  <c r="J16" i="103"/>
  <c r="H16" i="103"/>
  <c r="G16" i="103"/>
  <c r="F16" i="103"/>
  <c r="G15" i="103"/>
  <c r="F15" i="103"/>
  <c r="L15" i="103" s="1"/>
  <c r="J15" i="103" s="1"/>
  <c r="L14" i="103"/>
  <c r="J14" i="103" s="1"/>
  <c r="G14" i="103"/>
  <c r="F14" i="103"/>
  <c r="G13" i="103"/>
  <c r="F13" i="103"/>
  <c r="L13" i="103" s="1"/>
  <c r="G12" i="103"/>
  <c r="F12" i="103"/>
  <c r="L12" i="103" s="1"/>
  <c r="C6" i="103"/>
  <c r="G45" i="102"/>
  <c r="F45" i="102"/>
  <c r="L45" i="102" s="1"/>
  <c r="G44" i="102"/>
  <c r="F44" i="102"/>
  <c r="L44" i="102" s="1"/>
  <c r="J44" i="102" s="1"/>
  <c r="L43" i="102"/>
  <c r="J43" i="102" s="1"/>
  <c r="G43" i="102"/>
  <c r="F43" i="102"/>
  <c r="L42" i="102"/>
  <c r="J42" i="102" s="1"/>
  <c r="H42" i="102"/>
  <c r="G42" i="102"/>
  <c r="F42" i="102"/>
  <c r="L41" i="102"/>
  <c r="J41" i="102" s="1"/>
  <c r="G41" i="102"/>
  <c r="F41" i="102"/>
  <c r="H41" i="102" s="1"/>
  <c r="L40" i="102"/>
  <c r="J40" i="102"/>
  <c r="G40" i="102"/>
  <c r="F40" i="102"/>
  <c r="H40" i="102" s="1"/>
  <c r="G39" i="102"/>
  <c r="F39" i="102"/>
  <c r="L39" i="102" s="1"/>
  <c r="J39" i="102" s="1"/>
  <c r="G38" i="102"/>
  <c r="F38" i="102"/>
  <c r="L38" i="102" s="1"/>
  <c r="G37" i="102"/>
  <c r="F37" i="102"/>
  <c r="L37" i="102" s="1"/>
  <c r="G36" i="102"/>
  <c r="F36" i="102"/>
  <c r="L36" i="102" s="1"/>
  <c r="J36" i="102" s="1"/>
  <c r="L35" i="102"/>
  <c r="J35" i="102" s="1"/>
  <c r="G35" i="102"/>
  <c r="F35" i="102"/>
  <c r="L34" i="102"/>
  <c r="J34" i="102" s="1"/>
  <c r="H34" i="102"/>
  <c r="G34" i="102"/>
  <c r="F34" i="102"/>
  <c r="L33" i="102"/>
  <c r="J33" i="102" s="1"/>
  <c r="G33" i="102"/>
  <c r="F33" i="102"/>
  <c r="H33" i="102" s="1"/>
  <c r="L32" i="102"/>
  <c r="J32" i="102"/>
  <c r="G32" i="102"/>
  <c r="F32" i="102"/>
  <c r="H32" i="102" s="1"/>
  <c r="G31" i="102"/>
  <c r="F31" i="102"/>
  <c r="L31" i="102" s="1"/>
  <c r="J31" i="102" s="1"/>
  <c r="G30" i="102"/>
  <c r="F30" i="102"/>
  <c r="G29" i="102"/>
  <c r="F29" i="102"/>
  <c r="L29" i="102" s="1"/>
  <c r="G28" i="102"/>
  <c r="F28" i="102"/>
  <c r="L28" i="102" s="1"/>
  <c r="J28" i="102" s="1"/>
  <c r="L27" i="102"/>
  <c r="J27" i="102" s="1"/>
  <c r="G27" i="102"/>
  <c r="F27" i="102"/>
  <c r="L26" i="102"/>
  <c r="J26" i="102" s="1"/>
  <c r="H26" i="102"/>
  <c r="G26" i="102"/>
  <c r="F26" i="102"/>
  <c r="L25" i="102"/>
  <c r="J25" i="102" s="1"/>
  <c r="G25" i="102"/>
  <c r="F25" i="102"/>
  <c r="H25" i="102" s="1"/>
  <c r="L24" i="102"/>
  <c r="J24" i="102"/>
  <c r="G24" i="102"/>
  <c r="F24" i="102"/>
  <c r="H24" i="102" s="1"/>
  <c r="G23" i="102"/>
  <c r="F23" i="102"/>
  <c r="L23" i="102" s="1"/>
  <c r="J23" i="102" s="1"/>
  <c r="G22" i="102"/>
  <c r="F22" i="102"/>
  <c r="G21" i="102"/>
  <c r="F21" i="102"/>
  <c r="L21" i="102" s="1"/>
  <c r="G20" i="102"/>
  <c r="F20" i="102"/>
  <c r="L20" i="102" s="1"/>
  <c r="J20" i="102" s="1"/>
  <c r="L19" i="102"/>
  <c r="J19" i="102" s="1"/>
  <c r="G19" i="102"/>
  <c r="F19" i="102"/>
  <c r="L18" i="102"/>
  <c r="J18" i="102" s="1"/>
  <c r="H18" i="102"/>
  <c r="G18" i="102"/>
  <c r="F18" i="102"/>
  <c r="L17" i="102"/>
  <c r="J17" i="102" s="1"/>
  <c r="G17" i="102"/>
  <c r="F17" i="102"/>
  <c r="H17" i="102" s="1"/>
  <c r="L16" i="102"/>
  <c r="J16" i="102"/>
  <c r="G16" i="102"/>
  <c r="F16" i="102"/>
  <c r="H16" i="102" s="1"/>
  <c r="G15" i="102"/>
  <c r="F15" i="102"/>
  <c r="L15" i="102" s="1"/>
  <c r="J15" i="102" s="1"/>
  <c r="G14" i="102"/>
  <c r="F14" i="102"/>
  <c r="G13" i="102"/>
  <c r="F13" i="102"/>
  <c r="L13" i="102" s="1"/>
  <c r="G12" i="102"/>
  <c r="F12" i="102"/>
  <c r="L12" i="102" s="1"/>
  <c r="C6" i="102"/>
  <c r="A2" i="102"/>
  <c r="A1" i="102"/>
  <c r="G45" i="101"/>
  <c r="F45" i="101"/>
  <c r="L45" i="101" s="1"/>
  <c r="G44" i="101"/>
  <c r="F44" i="101"/>
  <c r="L44" i="101" s="1"/>
  <c r="J44" i="101" s="1"/>
  <c r="L43" i="101"/>
  <c r="H43" i="101" s="1"/>
  <c r="G43" i="101"/>
  <c r="F43" i="101"/>
  <c r="G42" i="101"/>
  <c r="F42" i="101"/>
  <c r="L42" i="101" s="1"/>
  <c r="J42" i="101" s="1"/>
  <c r="G41" i="101"/>
  <c r="F41" i="101"/>
  <c r="G40" i="101"/>
  <c r="F40" i="101"/>
  <c r="L40" i="101" s="1"/>
  <c r="J40" i="101" s="1"/>
  <c r="G39" i="101"/>
  <c r="F39" i="101"/>
  <c r="L39" i="101" s="1"/>
  <c r="J39" i="101" s="1"/>
  <c r="G38" i="101"/>
  <c r="F38" i="101"/>
  <c r="G37" i="101"/>
  <c r="F37" i="101"/>
  <c r="L37" i="101" s="1"/>
  <c r="G36" i="101"/>
  <c r="F36" i="101"/>
  <c r="L36" i="101" s="1"/>
  <c r="J36" i="101" s="1"/>
  <c r="G35" i="101"/>
  <c r="F35" i="101"/>
  <c r="L35" i="101" s="1"/>
  <c r="H35" i="101" s="1"/>
  <c r="L34" i="101"/>
  <c r="J34" i="101" s="1"/>
  <c r="G34" i="101"/>
  <c r="F34" i="101"/>
  <c r="G33" i="101"/>
  <c r="F33" i="101"/>
  <c r="G32" i="101"/>
  <c r="F32" i="101"/>
  <c r="L32" i="101" s="1"/>
  <c r="J32" i="101" s="1"/>
  <c r="G31" i="101"/>
  <c r="F31" i="101"/>
  <c r="L31" i="101" s="1"/>
  <c r="J31" i="101" s="1"/>
  <c r="G30" i="101"/>
  <c r="F30" i="101"/>
  <c r="L30" i="101" s="1"/>
  <c r="J30" i="101" s="1"/>
  <c r="G29" i="101"/>
  <c r="F29" i="101"/>
  <c r="L29" i="101" s="1"/>
  <c r="G28" i="101"/>
  <c r="F28" i="101"/>
  <c r="L28" i="101" s="1"/>
  <c r="J28" i="101" s="1"/>
  <c r="G27" i="101"/>
  <c r="F27" i="101"/>
  <c r="L27" i="101" s="1"/>
  <c r="H27" i="101" s="1"/>
  <c r="G26" i="101"/>
  <c r="F26" i="101"/>
  <c r="L26" i="101" s="1"/>
  <c r="J26" i="101" s="1"/>
  <c r="G25" i="101"/>
  <c r="F25" i="101"/>
  <c r="G24" i="101"/>
  <c r="F24" i="101"/>
  <c r="L24" i="101" s="1"/>
  <c r="J24" i="101" s="1"/>
  <c r="G23" i="101"/>
  <c r="F23" i="101"/>
  <c r="L23" i="101" s="1"/>
  <c r="J23" i="101" s="1"/>
  <c r="G22" i="101"/>
  <c r="F22" i="101"/>
  <c r="G21" i="101"/>
  <c r="F21" i="101"/>
  <c r="L21" i="101" s="1"/>
  <c r="G20" i="101"/>
  <c r="F20" i="101"/>
  <c r="L20" i="101" s="1"/>
  <c r="G19" i="101"/>
  <c r="F19" i="101"/>
  <c r="L19" i="101" s="1"/>
  <c r="H19" i="101" s="1"/>
  <c r="G18" i="101"/>
  <c r="F18" i="101"/>
  <c r="L18" i="101" s="1"/>
  <c r="J18" i="101" s="1"/>
  <c r="L17" i="101"/>
  <c r="J17" i="101"/>
  <c r="G17" i="101"/>
  <c r="F17" i="101"/>
  <c r="G16" i="101"/>
  <c r="F16" i="101"/>
  <c r="L16" i="101" s="1"/>
  <c r="J16" i="101" s="1"/>
  <c r="G15" i="101"/>
  <c r="F15" i="101"/>
  <c r="L15" i="101" s="1"/>
  <c r="J15" i="101" s="1"/>
  <c r="G14" i="101"/>
  <c r="F14" i="101"/>
  <c r="G13" i="101"/>
  <c r="F13" i="101"/>
  <c r="L13" i="101" s="1"/>
  <c r="L12" i="101"/>
  <c r="H12" i="101" s="1"/>
  <c r="G12" i="101"/>
  <c r="F12" i="101"/>
  <c r="C6" i="101"/>
  <c r="G45" i="100"/>
  <c r="F45" i="100"/>
  <c r="L45" i="100" s="1"/>
  <c r="G44" i="100"/>
  <c r="F44" i="100"/>
  <c r="L44" i="100" s="1"/>
  <c r="L43" i="100"/>
  <c r="H43" i="100" s="1"/>
  <c r="J43" i="100"/>
  <c r="G43" i="100"/>
  <c r="F43" i="100"/>
  <c r="G42" i="100"/>
  <c r="F42" i="100"/>
  <c r="L42" i="100" s="1"/>
  <c r="J42" i="100" s="1"/>
  <c r="L41" i="100"/>
  <c r="J41" i="100" s="1"/>
  <c r="G41" i="100"/>
  <c r="F41" i="100"/>
  <c r="H41" i="100" s="1"/>
  <c r="L40" i="100"/>
  <c r="J40" i="100"/>
  <c r="H40" i="100"/>
  <c r="G40" i="100"/>
  <c r="F40" i="100"/>
  <c r="G39" i="100"/>
  <c r="F39" i="100"/>
  <c r="L39" i="100" s="1"/>
  <c r="J39" i="100" s="1"/>
  <c r="L38" i="100"/>
  <c r="J38" i="100" s="1"/>
  <c r="G38" i="100"/>
  <c r="F38" i="100"/>
  <c r="H38" i="100" s="1"/>
  <c r="G37" i="100"/>
  <c r="F37" i="100"/>
  <c r="L37" i="100" s="1"/>
  <c r="G36" i="100"/>
  <c r="F36" i="100"/>
  <c r="L36" i="100" s="1"/>
  <c r="L35" i="100"/>
  <c r="H35" i="100" s="1"/>
  <c r="J35" i="100"/>
  <c r="G35" i="100"/>
  <c r="F35" i="100"/>
  <c r="G34" i="100"/>
  <c r="F34" i="100"/>
  <c r="L34" i="100" s="1"/>
  <c r="J34" i="100" s="1"/>
  <c r="L33" i="100"/>
  <c r="J33" i="100" s="1"/>
  <c r="G33" i="100"/>
  <c r="F33" i="100"/>
  <c r="H33" i="100" s="1"/>
  <c r="L32" i="100"/>
  <c r="J32" i="100"/>
  <c r="H32" i="100"/>
  <c r="G32" i="100"/>
  <c r="F32" i="100"/>
  <c r="G31" i="100"/>
  <c r="F31" i="100"/>
  <c r="L31" i="100" s="1"/>
  <c r="J31" i="100" s="1"/>
  <c r="L30" i="100"/>
  <c r="J30" i="100" s="1"/>
  <c r="G30" i="100"/>
  <c r="F30" i="100"/>
  <c r="H30" i="100" s="1"/>
  <c r="G29" i="100"/>
  <c r="F29" i="100"/>
  <c r="L29" i="100" s="1"/>
  <c r="G28" i="100"/>
  <c r="F28" i="100"/>
  <c r="L28" i="100" s="1"/>
  <c r="L27" i="100"/>
  <c r="H27" i="100" s="1"/>
  <c r="J27" i="100"/>
  <c r="G27" i="100"/>
  <c r="F27" i="100"/>
  <c r="G26" i="100"/>
  <c r="F26" i="100"/>
  <c r="L26" i="100" s="1"/>
  <c r="J26" i="100" s="1"/>
  <c r="L25" i="100"/>
  <c r="J25" i="100" s="1"/>
  <c r="G25" i="100"/>
  <c r="F25" i="100"/>
  <c r="H25" i="100" s="1"/>
  <c r="G24" i="100"/>
  <c r="F24" i="100"/>
  <c r="L24" i="100" s="1"/>
  <c r="G23" i="100"/>
  <c r="F23" i="100"/>
  <c r="L23" i="100" s="1"/>
  <c r="J23" i="100" s="1"/>
  <c r="L22" i="100"/>
  <c r="J22" i="100" s="1"/>
  <c r="G22" i="100"/>
  <c r="F22" i="100"/>
  <c r="H22" i="100" s="1"/>
  <c r="G21" i="100"/>
  <c r="F21" i="100"/>
  <c r="L21" i="100" s="1"/>
  <c r="G20" i="100"/>
  <c r="F20" i="100"/>
  <c r="L20" i="100" s="1"/>
  <c r="L19" i="100"/>
  <c r="H19" i="100" s="1"/>
  <c r="J19" i="100"/>
  <c r="G19" i="100"/>
  <c r="F19" i="100"/>
  <c r="G18" i="100"/>
  <c r="F18" i="100"/>
  <c r="L18" i="100" s="1"/>
  <c r="J18" i="100" s="1"/>
  <c r="L17" i="100"/>
  <c r="J17" i="100" s="1"/>
  <c r="G17" i="100"/>
  <c r="F17" i="100"/>
  <c r="H17" i="100" s="1"/>
  <c r="G16" i="100"/>
  <c r="F16" i="100"/>
  <c r="L16" i="100" s="1"/>
  <c r="G15" i="100"/>
  <c r="F15" i="100"/>
  <c r="L15" i="100" s="1"/>
  <c r="J15" i="100" s="1"/>
  <c r="L14" i="100"/>
  <c r="J14" i="100" s="1"/>
  <c r="G14" i="100"/>
  <c r="F14" i="100"/>
  <c r="H14" i="100" s="1"/>
  <c r="G13" i="100"/>
  <c r="F13" i="100"/>
  <c r="L13" i="100" s="1"/>
  <c r="L12" i="100"/>
  <c r="C6" i="100"/>
  <c r="G45" i="99"/>
  <c r="F45" i="99"/>
  <c r="L45" i="99" s="1"/>
  <c r="J45" i="99" s="1"/>
  <c r="L44" i="99"/>
  <c r="J44" i="99" s="1"/>
  <c r="G44" i="99"/>
  <c r="F44" i="99"/>
  <c r="G43" i="99"/>
  <c r="F43" i="99"/>
  <c r="L43" i="99" s="1"/>
  <c r="G42" i="99"/>
  <c r="F42" i="99"/>
  <c r="L42" i="99" s="1"/>
  <c r="J42" i="99" s="1"/>
  <c r="L41" i="99"/>
  <c r="J41" i="99"/>
  <c r="G41" i="99"/>
  <c r="F41" i="99"/>
  <c r="H41" i="99" s="1"/>
  <c r="G40" i="99"/>
  <c r="F40" i="99"/>
  <c r="L40" i="99" s="1"/>
  <c r="L39" i="99"/>
  <c r="J39" i="99"/>
  <c r="H39" i="99"/>
  <c r="G39" i="99"/>
  <c r="F39" i="99"/>
  <c r="L38" i="99"/>
  <c r="J38" i="99" s="1"/>
  <c r="G38" i="99"/>
  <c r="F38" i="99"/>
  <c r="G37" i="99"/>
  <c r="F37" i="99"/>
  <c r="L37" i="99" s="1"/>
  <c r="J37" i="99" s="1"/>
  <c r="L36" i="99"/>
  <c r="J36" i="99" s="1"/>
  <c r="G36" i="99"/>
  <c r="F36" i="99"/>
  <c r="G35" i="99"/>
  <c r="F35" i="99"/>
  <c r="L35" i="99" s="1"/>
  <c r="G34" i="99"/>
  <c r="F34" i="99"/>
  <c r="L34" i="99" s="1"/>
  <c r="J34" i="99" s="1"/>
  <c r="L33" i="99"/>
  <c r="J33" i="99"/>
  <c r="G33" i="99"/>
  <c r="F33" i="99"/>
  <c r="H33" i="99" s="1"/>
  <c r="G32" i="99"/>
  <c r="F32" i="99"/>
  <c r="L32" i="99" s="1"/>
  <c r="L31" i="99"/>
  <c r="J31" i="99"/>
  <c r="H31" i="99"/>
  <c r="G31" i="99"/>
  <c r="F31" i="99"/>
  <c r="L30" i="99"/>
  <c r="J30" i="99" s="1"/>
  <c r="G30" i="99"/>
  <c r="F30" i="99"/>
  <c r="G29" i="99"/>
  <c r="F29" i="99"/>
  <c r="L29" i="99" s="1"/>
  <c r="J29" i="99" s="1"/>
  <c r="L28" i="99"/>
  <c r="J28" i="99" s="1"/>
  <c r="G28" i="99"/>
  <c r="F28" i="99"/>
  <c r="G27" i="99"/>
  <c r="F27" i="99"/>
  <c r="L27" i="99" s="1"/>
  <c r="G26" i="99"/>
  <c r="F26" i="99"/>
  <c r="L26" i="99" s="1"/>
  <c r="J26" i="99" s="1"/>
  <c r="L25" i="99"/>
  <c r="J25" i="99"/>
  <c r="G25" i="99"/>
  <c r="F25" i="99"/>
  <c r="H25" i="99" s="1"/>
  <c r="G24" i="99"/>
  <c r="F24" i="99"/>
  <c r="L24" i="99" s="1"/>
  <c r="L23" i="99"/>
  <c r="J23" i="99"/>
  <c r="H23" i="99"/>
  <c r="G23" i="99"/>
  <c r="F23" i="99"/>
  <c r="L22" i="99"/>
  <c r="J22" i="99" s="1"/>
  <c r="G22" i="99"/>
  <c r="F22" i="99"/>
  <c r="G21" i="99"/>
  <c r="F21" i="99"/>
  <c r="L21" i="99" s="1"/>
  <c r="J21" i="99" s="1"/>
  <c r="L20" i="99"/>
  <c r="J20" i="99" s="1"/>
  <c r="G20" i="99"/>
  <c r="F20" i="99"/>
  <c r="G19" i="99"/>
  <c r="F19" i="99"/>
  <c r="L19" i="99" s="1"/>
  <c r="G18" i="99"/>
  <c r="F18" i="99"/>
  <c r="L18" i="99" s="1"/>
  <c r="J18" i="99" s="1"/>
  <c r="L17" i="99"/>
  <c r="J17" i="99"/>
  <c r="G17" i="99"/>
  <c r="F17" i="99"/>
  <c r="H17" i="99" s="1"/>
  <c r="G16" i="99"/>
  <c r="F16" i="99"/>
  <c r="L16" i="99" s="1"/>
  <c r="L15" i="99"/>
  <c r="J15" i="99"/>
  <c r="H15" i="99"/>
  <c r="G15" i="99"/>
  <c r="F15" i="99"/>
  <c r="L14" i="99"/>
  <c r="J14" i="99" s="1"/>
  <c r="G14" i="99"/>
  <c r="F14" i="99"/>
  <c r="H14" i="99" s="1"/>
  <c r="G13" i="99"/>
  <c r="F13" i="99"/>
  <c r="L13" i="99" s="1"/>
  <c r="J13" i="99" s="1"/>
  <c r="G12" i="99"/>
  <c r="F12" i="99"/>
  <c r="F46" i="99" s="1"/>
  <c r="C6" i="99"/>
  <c r="AF22" i="86"/>
  <c r="AF23" i="86"/>
  <c r="AF24" i="86"/>
  <c r="AF25" i="86"/>
  <c r="AF26" i="86"/>
  <c r="AF27" i="86"/>
  <c r="AF28" i="86"/>
  <c r="AF29" i="86"/>
  <c r="AF30" i="86"/>
  <c r="AF31" i="86"/>
  <c r="AF32" i="86"/>
  <c r="AF33" i="86"/>
  <c r="AF34" i="86"/>
  <c r="AF35" i="86"/>
  <c r="AF36" i="86"/>
  <c r="AF37" i="86"/>
  <c r="AF38" i="86"/>
  <c r="AF39" i="86"/>
  <c r="AF40" i="86"/>
  <c r="AF41" i="86"/>
  <c r="AF42" i="86"/>
  <c r="AF43" i="86"/>
  <c r="AF44" i="86"/>
  <c r="AF45" i="86"/>
  <c r="AF46" i="86"/>
  <c r="AF47" i="86"/>
  <c r="AF48" i="86"/>
  <c r="AF49" i="86"/>
  <c r="AF50" i="86"/>
  <c r="AF51" i="86"/>
  <c r="AF52" i="86"/>
  <c r="AF53" i="86"/>
  <c r="AF54" i="86"/>
  <c r="AF55" i="86"/>
  <c r="AF56" i="86"/>
  <c r="AF57" i="86"/>
  <c r="AF58" i="86"/>
  <c r="AF59" i="86"/>
  <c r="AF60" i="86"/>
  <c r="AF61" i="86"/>
  <c r="AF62" i="86"/>
  <c r="AF63" i="86"/>
  <c r="AF64" i="86"/>
  <c r="AF65" i="86"/>
  <c r="AF66" i="86"/>
  <c r="AF67" i="86"/>
  <c r="AF68" i="86"/>
  <c r="AF69" i="86"/>
  <c r="AF70" i="86"/>
  <c r="AF71" i="86"/>
  <c r="AF72" i="86"/>
  <c r="AF73" i="86"/>
  <c r="AF74" i="86"/>
  <c r="AF75" i="86"/>
  <c r="AF76" i="86"/>
  <c r="AF77" i="86"/>
  <c r="AF78" i="86"/>
  <c r="AF79" i="86"/>
  <c r="AF80" i="86"/>
  <c r="AF81" i="86"/>
  <c r="AF82" i="86"/>
  <c r="AF83" i="86"/>
  <c r="AF84" i="86"/>
  <c r="AF85" i="86"/>
  <c r="AF86" i="86"/>
  <c r="AF87" i="86"/>
  <c r="AF88" i="86"/>
  <c r="AF89" i="86"/>
  <c r="AF90" i="86"/>
  <c r="AF91" i="86"/>
  <c r="AF92" i="86"/>
  <c r="AF93" i="86"/>
  <c r="AF94" i="86"/>
  <c r="AF95" i="86"/>
  <c r="AF96" i="86"/>
  <c r="AF97" i="86"/>
  <c r="AF98" i="86"/>
  <c r="AF99" i="86"/>
  <c r="AF100" i="86"/>
  <c r="AF101" i="86"/>
  <c r="AF102" i="86"/>
  <c r="AF103" i="86"/>
  <c r="AF104" i="86"/>
  <c r="AF105" i="86"/>
  <c r="AF106" i="86"/>
  <c r="AF107" i="86"/>
  <c r="AF108" i="86"/>
  <c r="AF109" i="86"/>
  <c r="AF12" i="86"/>
  <c r="AF13" i="86"/>
  <c r="AF14" i="86"/>
  <c r="AF15" i="86"/>
  <c r="AF16" i="86"/>
  <c r="AF17" i="86"/>
  <c r="AF18" i="86"/>
  <c r="AF19" i="86"/>
  <c r="AF20" i="86"/>
  <c r="AF21" i="86"/>
  <c r="G13" i="37"/>
  <c r="G14" i="37"/>
  <c r="G15" i="37"/>
  <c r="G16" i="37"/>
  <c r="G17" i="37"/>
  <c r="G18" i="37"/>
  <c r="G19" i="37"/>
  <c r="G20" i="37"/>
  <c r="G21" i="37"/>
  <c r="G22" i="37"/>
  <c r="G23" i="37"/>
  <c r="G24" i="37"/>
  <c r="G25" i="37"/>
  <c r="G26" i="37"/>
  <c r="G27" i="37"/>
  <c r="G28" i="37"/>
  <c r="G29" i="37"/>
  <c r="G30" i="37"/>
  <c r="G31" i="37"/>
  <c r="G32" i="37"/>
  <c r="G33" i="37"/>
  <c r="G34" i="37"/>
  <c r="G35" i="37"/>
  <c r="G36" i="37"/>
  <c r="G37" i="37"/>
  <c r="G38" i="37"/>
  <c r="G39" i="37"/>
  <c r="G40" i="37"/>
  <c r="G41" i="37"/>
  <c r="G42" i="37"/>
  <c r="G43" i="37"/>
  <c r="G44" i="37"/>
  <c r="G45" i="37"/>
  <c r="G12" i="37"/>
  <c r="E26" i="98"/>
  <c r="F20" i="98"/>
  <c r="E20" i="98"/>
  <c r="F19" i="98"/>
  <c r="E19" i="98"/>
  <c r="A2" i="98"/>
  <c r="A1" i="98"/>
  <c r="F146" i="97"/>
  <c r="E146" i="97"/>
  <c r="F142" i="97"/>
  <c r="E142" i="97"/>
  <c r="F141" i="97"/>
  <c r="E141" i="97"/>
  <c r="F140" i="97"/>
  <c r="E140" i="97"/>
  <c r="F139" i="97"/>
  <c r="E139" i="97"/>
  <c r="F131" i="97"/>
  <c r="E131" i="97"/>
  <c r="F127" i="97"/>
  <c r="E127" i="97"/>
  <c r="F126" i="97"/>
  <c r="E126" i="97"/>
  <c r="F125" i="97"/>
  <c r="E125" i="97"/>
  <c r="F124" i="97"/>
  <c r="E124" i="97"/>
  <c r="F116" i="97"/>
  <c r="E116" i="97"/>
  <c r="F112" i="97"/>
  <c r="E112" i="97"/>
  <c r="F111" i="97"/>
  <c r="E111" i="97"/>
  <c r="F110" i="97"/>
  <c r="E110" i="97"/>
  <c r="F109" i="97"/>
  <c r="E109" i="97"/>
  <c r="F101" i="97"/>
  <c r="E101" i="97"/>
  <c r="F97" i="97"/>
  <c r="E97" i="97"/>
  <c r="F96" i="97"/>
  <c r="E96" i="97"/>
  <c r="F95" i="97"/>
  <c r="E95" i="97"/>
  <c r="F94" i="97"/>
  <c r="E94" i="97"/>
  <c r="F86" i="97"/>
  <c r="E86" i="97"/>
  <c r="F82" i="97"/>
  <c r="E82" i="97"/>
  <c r="F81" i="97"/>
  <c r="E81" i="97"/>
  <c r="F80" i="97"/>
  <c r="E80" i="97"/>
  <c r="F79" i="97"/>
  <c r="E79" i="97"/>
  <c r="F71" i="97"/>
  <c r="F67" i="97"/>
  <c r="F66" i="97"/>
  <c r="F65" i="97"/>
  <c r="F64" i="97"/>
  <c r="E64" i="97"/>
  <c r="F56" i="97"/>
  <c r="E56" i="97"/>
  <c r="F52" i="97"/>
  <c r="E52" i="97"/>
  <c r="F51" i="97"/>
  <c r="E51" i="97"/>
  <c r="F50" i="97"/>
  <c r="E50" i="97"/>
  <c r="F49" i="97"/>
  <c r="E49" i="97"/>
  <c r="F41" i="97"/>
  <c r="E41" i="97"/>
  <c r="F36" i="97"/>
  <c r="E36" i="97"/>
  <c r="F35" i="97"/>
  <c r="E35" i="97"/>
  <c r="F34" i="97"/>
  <c r="E34" i="97"/>
  <c r="F26" i="97"/>
  <c r="E26" i="97"/>
  <c r="F22" i="97"/>
  <c r="E22" i="97"/>
  <c r="F21" i="97"/>
  <c r="E21" i="97"/>
  <c r="F20" i="97"/>
  <c r="E20" i="97"/>
  <c r="F19" i="97"/>
  <c r="E19" i="97"/>
  <c r="B5" i="97"/>
  <c r="A2" i="97"/>
  <c r="A1" i="97"/>
  <c r="U12" i="86"/>
  <c r="U13" i="86"/>
  <c r="U14" i="86"/>
  <c r="U15" i="86"/>
  <c r="U16" i="86"/>
  <c r="U17" i="86"/>
  <c r="U18" i="86"/>
  <c r="U19" i="86"/>
  <c r="U20" i="86"/>
  <c r="U21" i="86"/>
  <c r="U22" i="86"/>
  <c r="U23" i="86"/>
  <c r="U24" i="86"/>
  <c r="U25" i="86"/>
  <c r="U26" i="86"/>
  <c r="U27" i="86"/>
  <c r="U28" i="86"/>
  <c r="U29" i="86"/>
  <c r="U30" i="86"/>
  <c r="U31" i="86"/>
  <c r="U32" i="86"/>
  <c r="U33" i="86"/>
  <c r="U34" i="86"/>
  <c r="U35" i="86"/>
  <c r="U36" i="86"/>
  <c r="U37" i="86"/>
  <c r="U38" i="86"/>
  <c r="U39" i="86"/>
  <c r="U40" i="86"/>
  <c r="U41" i="86"/>
  <c r="U42" i="86"/>
  <c r="U43" i="86"/>
  <c r="U44" i="86"/>
  <c r="U45" i="86"/>
  <c r="U46" i="86"/>
  <c r="U47" i="86"/>
  <c r="U48" i="86"/>
  <c r="U49" i="86"/>
  <c r="U50" i="86"/>
  <c r="U51" i="86"/>
  <c r="U52" i="86"/>
  <c r="U53" i="86"/>
  <c r="U54" i="86"/>
  <c r="U55" i="86"/>
  <c r="U56" i="86"/>
  <c r="U57" i="86"/>
  <c r="U58" i="86"/>
  <c r="U59" i="86"/>
  <c r="U60" i="86"/>
  <c r="U61" i="86"/>
  <c r="U62" i="86"/>
  <c r="U63" i="86"/>
  <c r="U64" i="86"/>
  <c r="U65" i="86"/>
  <c r="U66" i="86"/>
  <c r="U67" i="86"/>
  <c r="U68" i="86"/>
  <c r="U69" i="86"/>
  <c r="U70" i="86"/>
  <c r="U71" i="86"/>
  <c r="U72" i="86"/>
  <c r="U73" i="86"/>
  <c r="U74" i="86"/>
  <c r="U75" i="86"/>
  <c r="U76" i="86"/>
  <c r="U77" i="86"/>
  <c r="U78" i="86"/>
  <c r="U79" i="86"/>
  <c r="U80" i="86"/>
  <c r="U81" i="86"/>
  <c r="U82" i="86"/>
  <c r="U83" i="86"/>
  <c r="U84" i="86"/>
  <c r="U85" i="86"/>
  <c r="U86" i="86"/>
  <c r="U87" i="86"/>
  <c r="U88" i="86"/>
  <c r="U89" i="86"/>
  <c r="U90" i="86"/>
  <c r="U91" i="86"/>
  <c r="U92" i="86"/>
  <c r="U93" i="86"/>
  <c r="U94" i="86"/>
  <c r="U95" i="86"/>
  <c r="U96" i="86"/>
  <c r="U97" i="86"/>
  <c r="U98" i="86"/>
  <c r="U99" i="86"/>
  <c r="U100" i="86"/>
  <c r="U101" i="86"/>
  <c r="U102" i="86"/>
  <c r="U103" i="86"/>
  <c r="U104" i="86"/>
  <c r="U105" i="86"/>
  <c r="U106" i="86"/>
  <c r="U107" i="86"/>
  <c r="U108" i="86"/>
  <c r="U109" i="86"/>
  <c r="I26" i="98" l="1"/>
  <c r="L12" i="104"/>
  <c r="L46" i="104" s="1"/>
  <c r="J20" i="101"/>
  <c r="H20" i="101"/>
  <c r="F46" i="101"/>
  <c r="H44" i="101"/>
  <c r="H36" i="101"/>
  <c r="L41" i="101"/>
  <c r="J41" i="101" s="1"/>
  <c r="H25" i="101"/>
  <c r="H28" i="101"/>
  <c r="L33" i="101"/>
  <c r="J33" i="101" s="1"/>
  <c r="H17" i="101"/>
  <c r="L25" i="101"/>
  <c r="J25" i="101" s="1"/>
  <c r="E27" i="98"/>
  <c r="O4" i="32"/>
  <c r="O8" i="32"/>
  <c r="O10" i="32"/>
  <c r="O6" i="32"/>
  <c r="O5" i="32"/>
  <c r="O9" i="32"/>
  <c r="O7" i="32"/>
  <c r="O11" i="32"/>
  <c r="O13" i="32"/>
  <c r="O2" i="32"/>
  <c r="I101" i="97"/>
  <c r="G101" i="97" s="1"/>
  <c r="I65" i="97"/>
  <c r="G65" i="97" s="1"/>
  <c r="I96" i="97"/>
  <c r="G96" i="97" s="1"/>
  <c r="I35" i="97"/>
  <c r="G35" i="97"/>
  <c r="I66" i="97"/>
  <c r="G66" i="97" s="1"/>
  <c r="I97" i="97"/>
  <c r="G97" i="97" s="1"/>
  <c r="I131" i="97"/>
  <c r="G131" i="97" s="1"/>
  <c r="I139" i="97"/>
  <c r="G139" i="97" s="1"/>
  <c r="I34" i="97"/>
  <c r="G34" i="97" s="1"/>
  <c r="I127" i="97"/>
  <c r="G127" i="97" s="1"/>
  <c r="I36" i="97"/>
  <c r="G36" i="97" s="1"/>
  <c r="I140" i="97"/>
  <c r="G140" i="97" s="1"/>
  <c r="I110" i="97"/>
  <c r="G110" i="97" s="1"/>
  <c r="I49" i="97"/>
  <c r="G49" i="97" s="1"/>
  <c r="I80" i="97"/>
  <c r="G80" i="97" s="1"/>
  <c r="I111" i="97"/>
  <c r="G111" i="97" s="1"/>
  <c r="I142" i="97"/>
  <c r="G142" i="97"/>
  <c r="I67" i="97"/>
  <c r="G67" i="97" s="1"/>
  <c r="I19" i="97"/>
  <c r="G19" i="97" s="1"/>
  <c r="I50" i="97"/>
  <c r="G50" i="97" s="1"/>
  <c r="I81" i="97"/>
  <c r="G81" i="97" s="1"/>
  <c r="I112" i="97"/>
  <c r="G112" i="97" s="1"/>
  <c r="I146" i="97"/>
  <c r="G146" i="97" s="1"/>
  <c r="I109" i="97"/>
  <c r="G109" i="97" s="1"/>
  <c r="I79" i="97"/>
  <c r="G79" i="97" s="1"/>
  <c r="I20" i="97"/>
  <c r="I51" i="97"/>
  <c r="G51" i="97"/>
  <c r="I82" i="97"/>
  <c r="G82" i="97" s="1"/>
  <c r="I116" i="97"/>
  <c r="G116" i="97" s="1"/>
  <c r="I52" i="97"/>
  <c r="G52" i="97" s="1"/>
  <c r="I86" i="97"/>
  <c r="G86" i="97" s="1"/>
  <c r="I124" i="97"/>
  <c r="G124" i="97" s="1"/>
  <c r="I21" i="97"/>
  <c r="I22" i="97"/>
  <c r="I56" i="97"/>
  <c r="G56" i="97" s="1"/>
  <c r="I94" i="97"/>
  <c r="G94" i="97" s="1"/>
  <c r="I125" i="97"/>
  <c r="G125" i="97" s="1"/>
  <c r="I71" i="97"/>
  <c r="G71" i="97" s="1"/>
  <c r="I41" i="97"/>
  <c r="G41" i="97"/>
  <c r="I141" i="97"/>
  <c r="G141" i="97" s="1"/>
  <c r="I26" i="97"/>
  <c r="L10" i="97" s="1"/>
  <c r="I64" i="97"/>
  <c r="G64" i="97" s="1"/>
  <c r="I95" i="97"/>
  <c r="G95" i="97" s="1"/>
  <c r="I126" i="97"/>
  <c r="G126" i="97" s="1"/>
  <c r="I19" i="98"/>
  <c r="G19" i="98" s="1"/>
  <c r="I20" i="98"/>
  <c r="L4" i="98" s="1"/>
  <c r="K67" i="32"/>
  <c r="K199" i="32"/>
  <c r="K139" i="32"/>
  <c r="K151" i="32"/>
  <c r="K79" i="32"/>
  <c r="G201" i="32"/>
  <c r="K201" i="32" s="1"/>
  <c r="K211" i="32" s="1"/>
  <c r="G177" i="32"/>
  <c r="K177" i="32" s="1"/>
  <c r="K187" i="32" s="1"/>
  <c r="G165" i="32"/>
  <c r="K165" i="32" s="1"/>
  <c r="K175" i="32" s="1"/>
  <c r="G153" i="32"/>
  <c r="K153" i="32" s="1"/>
  <c r="K163" i="32" s="1"/>
  <c r="K127" i="32"/>
  <c r="K115" i="32"/>
  <c r="G93" i="32"/>
  <c r="K93" i="32" s="1"/>
  <c r="K103" i="32" s="1"/>
  <c r="G81" i="32"/>
  <c r="K81" i="32" s="1"/>
  <c r="K91" i="32" s="1"/>
  <c r="K55" i="32"/>
  <c r="G33" i="32"/>
  <c r="K33" i="32" s="1"/>
  <c r="K43" i="32" s="1"/>
  <c r="J13" i="104"/>
  <c r="H13" i="104"/>
  <c r="J16" i="104"/>
  <c r="H16" i="104"/>
  <c r="J25" i="104"/>
  <c r="H25" i="104"/>
  <c r="J17" i="104"/>
  <c r="H17" i="104"/>
  <c r="J40" i="104"/>
  <c r="H40" i="104"/>
  <c r="J32" i="104"/>
  <c r="H32" i="104"/>
  <c r="J41" i="104"/>
  <c r="H41" i="104"/>
  <c r="J24" i="104"/>
  <c r="H24" i="104"/>
  <c r="H18" i="104"/>
  <c r="H26" i="104"/>
  <c r="H34" i="104"/>
  <c r="H42" i="104"/>
  <c r="H15" i="104"/>
  <c r="H23" i="104"/>
  <c r="H31" i="104"/>
  <c r="H39" i="104"/>
  <c r="H12" i="104"/>
  <c r="H20" i="104"/>
  <c r="H28" i="104"/>
  <c r="H36" i="104"/>
  <c r="H44" i="104"/>
  <c r="H33" i="104"/>
  <c r="H14" i="104"/>
  <c r="H22" i="104"/>
  <c r="H30" i="104"/>
  <c r="H38" i="104"/>
  <c r="J12" i="103"/>
  <c r="H21" i="103"/>
  <c r="J21" i="103"/>
  <c r="H13" i="103"/>
  <c r="J13" i="103"/>
  <c r="H29" i="103"/>
  <c r="J29" i="103"/>
  <c r="H45" i="103"/>
  <c r="J45" i="103"/>
  <c r="H37" i="103"/>
  <c r="J37" i="103"/>
  <c r="H18" i="103"/>
  <c r="H34" i="103"/>
  <c r="H15" i="103"/>
  <c r="H23" i="103"/>
  <c r="H31" i="103"/>
  <c r="H39" i="103"/>
  <c r="H26" i="103"/>
  <c r="H12" i="103"/>
  <c r="H20" i="103"/>
  <c r="H28" i="103"/>
  <c r="H36" i="103"/>
  <c r="L42" i="103"/>
  <c r="J42" i="103" s="1"/>
  <c r="H44" i="103"/>
  <c r="F46" i="103"/>
  <c r="H17" i="103"/>
  <c r="H25" i="103"/>
  <c r="H33" i="103"/>
  <c r="H41" i="103"/>
  <c r="H14" i="103"/>
  <c r="H22" i="103"/>
  <c r="H30" i="103"/>
  <c r="H38" i="103"/>
  <c r="H30" i="102"/>
  <c r="H13" i="102"/>
  <c r="J13" i="102"/>
  <c r="H22" i="102"/>
  <c r="J45" i="102"/>
  <c r="H45" i="102"/>
  <c r="H14" i="102"/>
  <c r="H37" i="102"/>
  <c r="J37" i="102"/>
  <c r="J29" i="102"/>
  <c r="H29" i="102"/>
  <c r="H38" i="102"/>
  <c r="J38" i="102"/>
  <c r="J12" i="102"/>
  <c r="J21" i="102"/>
  <c r="H21" i="102"/>
  <c r="H19" i="102"/>
  <c r="H27" i="102"/>
  <c r="H35" i="102"/>
  <c r="H43" i="102"/>
  <c r="L14" i="102"/>
  <c r="J14" i="102" s="1"/>
  <c r="L22" i="102"/>
  <c r="J22" i="102" s="1"/>
  <c r="L30" i="102"/>
  <c r="J30" i="102" s="1"/>
  <c r="H15" i="102"/>
  <c r="H23" i="102"/>
  <c r="H31" i="102"/>
  <c r="H39" i="102"/>
  <c r="H12" i="102"/>
  <c r="H28" i="102"/>
  <c r="H36" i="102"/>
  <c r="H44" i="102"/>
  <c r="F46" i="102"/>
  <c r="H20" i="102"/>
  <c r="H21" i="101"/>
  <c r="J21" i="101"/>
  <c r="H37" i="101"/>
  <c r="J37" i="101"/>
  <c r="H29" i="101"/>
  <c r="J29" i="101"/>
  <c r="H13" i="101"/>
  <c r="J13" i="101"/>
  <c r="H45" i="101"/>
  <c r="J45" i="101"/>
  <c r="H30" i="101"/>
  <c r="L14" i="101"/>
  <c r="J14" i="101" s="1"/>
  <c r="H16" i="101"/>
  <c r="J19" i="101"/>
  <c r="L22" i="101"/>
  <c r="J22" i="101" s="1"/>
  <c r="H24" i="101"/>
  <c r="J27" i="101"/>
  <c r="H32" i="101"/>
  <c r="J35" i="101"/>
  <c r="L38" i="101"/>
  <c r="J38" i="101" s="1"/>
  <c r="H40" i="101"/>
  <c r="J43" i="101"/>
  <c r="H18" i="101"/>
  <c r="H26" i="101"/>
  <c r="H34" i="101"/>
  <c r="H42" i="101"/>
  <c r="H15" i="101"/>
  <c r="H23" i="101"/>
  <c r="H31" i="101"/>
  <c r="H39" i="101"/>
  <c r="J12" i="101"/>
  <c r="L12" i="99"/>
  <c r="L46" i="99" s="1"/>
  <c r="J28" i="100"/>
  <c r="H28" i="100"/>
  <c r="J16" i="100"/>
  <c r="H16" i="100"/>
  <c r="H37" i="100"/>
  <c r="J37" i="100"/>
  <c r="H13" i="100"/>
  <c r="J13" i="100"/>
  <c r="H29" i="100"/>
  <c r="J29" i="100"/>
  <c r="J24" i="100"/>
  <c r="H24" i="100"/>
  <c r="H21" i="100"/>
  <c r="J21" i="100"/>
  <c r="J44" i="100"/>
  <c r="H44" i="100"/>
  <c r="L46" i="100"/>
  <c r="J12" i="100"/>
  <c r="J46" i="100" s="1"/>
  <c r="H12" i="100"/>
  <c r="J45" i="100"/>
  <c r="H45" i="100"/>
  <c r="J20" i="100"/>
  <c r="H20" i="100"/>
  <c r="J36" i="100"/>
  <c r="H36" i="100"/>
  <c r="H18" i="100"/>
  <c r="H26" i="100"/>
  <c r="H34" i="100"/>
  <c r="H42" i="100"/>
  <c r="H15" i="100"/>
  <c r="H23" i="100"/>
  <c r="H31" i="100"/>
  <c r="H39" i="100"/>
  <c r="F46" i="100"/>
  <c r="H40" i="99"/>
  <c r="J40" i="99"/>
  <c r="H43" i="99"/>
  <c r="J43" i="99"/>
  <c r="H24" i="99"/>
  <c r="J24" i="99"/>
  <c r="H27" i="99"/>
  <c r="J27" i="99"/>
  <c r="J16" i="99"/>
  <c r="H16" i="99"/>
  <c r="H19" i="99"/>
  <c r="J19" i="99"/>
  <c r="H32" i="99"/>
  <c r="J32" i="99"/>
  <c r="H35" i="99"/>
  <c r="J35" i="99"/>
  <c r="H13" i="99"/>
  <c r="H21" i="99"/>
  <c r="H29" i="99"/>
  <c r="H37" i="99"/>
  <c r="H45" i="99"/>
  <c r="H18" i="99"/>
  <c r="H26" i="99"/>
  <c r="H34" i="99"/>
  <c r="H42" i="99"/>
  <c r="H12" i="99"/>
  <c r="H20" i="99"/>
  <c r="H28" i="99"/>
  <c r="H36" i="99"/>
  <c r="H44" i="99"/>
  <c r="J12" i="99"/>
  <c r="J46" i="99" s="1"/>
  <c r="H22" i="99"/>
  <c r="H30" i="99"/>
  <c r="H38" i="99"/>
  <c r="G26" i="98" l="1"/>
  <c r="J12" i="104"/>
  <c r="J46" i="104" s="1"/>
  <c r="H14" i="101"/>
  <c r="H33" i="101"/>
  <c r="H41" i="101"/>
  <c r="L12" i="43"/>
  <c r="C19" i="75"/>
  <c r="L11" i="43"/>
  <c r="C18" i="75"/>
  <c r="O3" i="32"/>
  <c r="C23" i="75"/>
  <c r="L16" i="43"/>
  <c r="L3" i="97"/>
  <c r="L6" i="97"/>
  <c r="G22" i="97"/>
  <c r="L5" i="97"/>
  <c r="G21" i="97"/>
  <c r="L4" i="97"/>
  <c r="G20" i="97"/>
  <c r="G26" i="97"/>
  <c r="G20" i="98"/>
  <c r="L3" i="98"/>
  <c r="I27" i="98"/>
  <c r="H46" i="104"/>
  <c r="J46" i="103"/>
  <c r="H42" i="103"/>
  <c r="H46" i="103" s="1"/>
  <c r="L46" i="103"/>
  <c r="J46" i="102"/>
  <c r="L46" i="102"/>
  <c r="H46" i="102"/>
  <c r="H46" i="101"/>
  <c r="L46" i="101"/>
  <c r="H38" i="101"/>
  <c r="J46" i="101"/>
  <c r="H22" i="101"/>
  <c r="H46" i="100"/>
  <c r="H46" i="99"/>
  <c r="G27" i="98" l="1"/>
  <c r="L12" i="98"/>
  <c r="C15" i="75" s="1"/>
  <c r="L15" i="43"/>
  <c r="C22" i="75"/>
  <c r="C20" i="75"/>
  <c r="L13" i="43"/>
  <c r="C21" i="75"/>
  <c r="L14" i="43"/>
  <c r="I57" i="97"/>
  <c r="G57" i="97"/>
  <c r="I117" i="97"/>
  <c r="G117" i="97"/>
  <c r="L8" i="43" l="1"/>
  <c r="G102" i="97"/>
  <c r="I102" i="97"/>
  <c r="I147" i="97"/>
  <c r="I132" i="97"/>
  <c r="G42" i="97"/>
  <c r="G132" i="97"/>
  <c r="I87" i="97"/>
  <c r="G87" i="97"/>
  <c r="I72" i="97"/>
  <c r="G72" i="97"/>
  <c r="I42" i="97"/>
  <c r="I27" i="97"/>
  <c r="L12" i="97"/>
  <c r="G27" i="97"/>
  <c r="G147" i="97"/>
  <c r="L9" i="43" l="1"/>
  <c r="C16" i="75"/>
  <c r="L7" i="43" l="1"/>
  <c r="I30" i="32" l="1"/>
  <c r="J21" i="32"/>
  <c r="E170" i="96"/>
  <c r="I170" i="96" s="1"/>
  <c r="G170" i="96" s="1"/>
  <c r="E166" i="96"/>
  <c r="E165" i="96"/>
  <c r="E164" i="96"/>
  <c r="E163" i="96"/>
  <c r="E154" i="96"/>
  <c r="E150" i="96"/>
  <c r="E149" i="96"/>
  <c r="E148" i="96"/>
  <c r="I148" i="96" s="1"/>
  <c r="G148" i="96" s="1"/>
  <c r="E147" i="96"/>
  <c r="E138" i="96"/>
  <c r="E134" i="96"/>
  <c r="I134" i="96" s="1"/>
  <c r="G134" i="96" s="1"/>
  <c r="E133" i="96"/>
  <c r="E132" i="96"/>
  <c r="E123" i="96"/>
  <c r="I123" i="96" s="1"/>
  <c r="G123" i="96" s="1"/>
  <c r="E119" i="96"/>
  <c r="E118" i="96"/>
  <c r="E117" i="96"/>
  <c r="E116" i="96"/>
  <c r="E107" i="96"/>
  <c r="E103" i="96"/>
  <c r="I103" i="96" s="1"/>
  <c r="G103" i="96" s="1"/>
  <c r="E102" i="96"/>
  <c r="E101" i="96"/>
  <c r="I101" i="96" s="1"/>
  <c r="G101" i="96" s="1"/>
  <c r="E100" i="96"/>
  <c r="E91" i="96"/>
  <c r="E87" i="96"/>
  <c r="E86" i="96"/>
  <c r="I86" i="96" s="1"/>
  <c r="G86" i="96" s="1"/>
  <c r="E85" i="96"/>
  <c r="E84" i="96"/>
  <c r="E75" i="96"/>
  <c r="I75" i="96" s="1"/>
  <c r="G75" i="96" s="1"/>
  <c r="E71" i="96"/>
  <c r="E70" i="96"/>
  <c r="E69" i="96"/>
  <c r="E68" i="96"/>
  <c r="E59" i="96"/>
  <c r="E55" i="96"/>
  <c r="I55" i="96" s="1"/>
  <c r="G55" i="96" s="1"/>
  <c r="E54" i="96"/>
  <c r="I54" i="96" s="1"/>
  <c r="G54" i="96" s="1"/>
  <c r="E53" i="96"/>
  <c r="I53" i="96" s="1"/>
  <c r="G53" i="96" s="1"/>
  <c r="E52" i="96"/>
  <c r="E43" i="96"/>
  <c r="I43" i="96" s="1"/>
  <c r="G43" i="96" s="1"/>
  <c r="E39" i="96"/>
  <c r="E38" i="96"/>
  <c r="I38" i="96" s="1"/>
  <c r="G38" i="96" s="1"/>
  <c r="E37" i="96"/>
  <c r="I37" i="96" s="1"/>
  <c r="G37" i="96" s="1"/>
  <c r="E36" i="96"/>
  <c r="E27" i="96"/>
  <c r="E23" i="96"/>
  <c r="E22" i="96"/>
  <c r="E21" i="96"/>
  <c r="E20" i="96"/>
  <c r="I20" i="96" l="1"/>
  <c r="G20" i="96" s="1"/>
  <c r="I87" i="96"/>
  <c r="G87" i="96" s="1"/>
  <c r="I85" i="96"/>
  <c r="G85" i="96" s="1"/>
  <c r="I70" i="96"/>
  <c r="G70" i="96" s="1"/>
  <c r="I71" i="96"/>
  <c r="G71" i="96"/>
  <c r="I147" i="96"/>
  <c r="G147" i="96" s="1"/>
  <c r="I84" i="96"/>
  <c r="G84" i="96" s="1"/>
  <c r="I150" i="96"/>
  <c r="G150" i="96" s="1"/>
  <c r="I163" i="96"/>
  <c r="I91" i="96"/>
  <c r="G91" i="96" s="1"/>
  <c r="I23" i="96"/>
  <c r="G23" i="96" s="1"/>
  <c r="I36" i="96"/>
  <c r="G36" i="96" s="1"/>
  <c r="I107" i="96"/>
  <c r="G107" i="96" s="1"/>
  <c r="I116" i="96"/>
  <c r="G116" i="96" s="1"/>
  <c r="I68" i="96"/>
  <c r="G68" i="96"/>
  <c r="I69" i="96"/>
  <c r="G69" i="96" s="1"/>
  <c r="I138" i="96"/>
  <c r="G138" i="96" s="1"/>
  <c r="I154" i="96"/>
  <c r="G154" i="96" s="1"/>
  <c r="I165" i="96"/>
  <c r="G165" i="96" s="1"/>
  <c r="I27" i="96"/>
  <c r="G27" i="96" s="1"/>
  <c r="I39" i="96"/>
  <c r="G39" i="96" s="1"/>
  <c r="I117" i="96"/>
  <c r="G117" i="96" s="1"/>
  <c r="I132" i="96"/>
  <c r="G132" i="96" s="1"/>
  <c r="I149" i="96"/>
  <c r="G149" i="96" s="1"/>
  <c r="I21" i="96"/>
  <c r="G21" i="96" s="1"/>
  <c r="I22" i="96"/>
  <c r="G22" i="96" s="1"/>
  <c r="I164" i="96"/>
  <c r="G164" i="96" s="1"/>
  <c r="I100" i="96"/>
  <c r="G100" i="96" s="1"/>
  <c r="I166" i="96"/>
  <c r="G166" i="96" s="1"/>
  <c r="I102" i="96"/>
  <c r="G102" i="96" s="1"/>
  <c r="I52" i="96"/>
  <c r="G52" i="96" s="1"/>
  <c r="I118" i="96"/>
  <c r="G118" i="96" s="1"/>
  <c r="I119" i="96"/>
  <c r="G119" i="96" s="1"/>
  <c r="I59" i="96"/>
  <c r="G59" i="96" s="1"/>
  <c r="I133" i="96"/>
  <c r="G133" i="96" s="1"/>
  <c r="K31" i="32"/>
  <c r="E171" i="96"/>
  <c r="E155" i="96"/>
  <c r="E139" i="96"/>
  <c r="E124" i="96"/>
  <c r="E108" i="96"/>
  <c r="E92" i="96"/>
  <c r="E76" i="96"/>
  <c r="E60" i="96"/>
  <c r="E44" i="96"/>
  <c r="G44" i="96" l="1"/>
  <c r="I171" i="96"/>
  <c r="G60" i="96"/>
  <c r="I60" i="96"/>
  <c r="I108" i="96"/>
  <c r="G139" i="96"/>
  <c r="G108" i="96"/>
  <c r="I92" i="96"/>
  <c r="G92" i="96"/>
  <c r="I76" i="96"/>
  <c r="G155" i="96"/>
  <c r="I155" i="96"/>
  <c r="G163" i="96"/>
  <c r="G171" i="96" s="1"/>
  <c r="G76" i="96"/>
  <c r="G124" i="96"/>
  <c r="I124" i="96"/>
  <c r="I139" i="96"/>
  <c r="I44" i="96"/>
  <c r="F13" i="37"/>
  <c r="L13" i="37" s="1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35" i="37"/>
  <c r="F36" i="37"/>
  <c r="F37" i="37"/>
  <c r="F38" i="37"/>
  <c r="F39" i="37"/>
  <c r="F40" i="37"/>
  <c r="F41" i="37"/>
  <c r="F42" i="37"/>
  <c r="F43" i="37"/>
  <c r="F44" i="37"/>
  <c r="F45" i="37"/>
  <c r="F12" i="37"/>
  <c r="L32" i="37" l="1"/>
  <c r="J32" i="37" s="1"/>
  <c r="L41" i="37"/>
  <c r="J41" i="37" s="1"/>
  <c r="L33" i="37"/>
  <c r="J33" i="37" s="1"/>
  <c r="H25" i="37"/>
  <c r="L25" i="37"/>
  <c r="J25" i="37" s="1"/>
  <c r="L17" i="37"/>
  <c r="J17" i="37" s="1"/>
  <c r="L39" i="37"/>
  <c r="J39" i="37" s="1"/>
  <c r="L38" i="37"/>
  <c r="J38" i="37" s="1"/>
  <c r="H30" i="37"/>
  <c r="L30" i="37"/>
  <c r="J30" i="37" s="1"/>
  <c r="L22" i="37"/>
  <c r="J22" i="37" s="1"/>
  <c r="L14" i="37"/>
  <c r="J14" i="37" s="1"/>
  <c r="L24" i="37"/>
  <c r="J24" i="37" s="1"/>
  <c r="H15" i="37"/>
  <c r="L15" i="37"/>
  <c r="J15" i="37" s="1"/>
  <c r="L45" i="37"/>
  <c r="J45" i="37" s="1"/>
  <c r="L37" i="37"/>
  <c r="J37" i="37" s="1"/>
  <c r="L29" i="37"/>
  <c r="J29" i="37" s="1"/>
  <c r="H21" i="37"/>
  <c r="L21" i="37"/>
  <c r="J21" i="37" s="1"/>
  <c r="H13" i="37"/>
  <c r="J13" i="37"/>
  <c r="L40" i="37"/>
  <c r="J40" i="37" s="1"/>
  <c r="L31" i="37"/>
  <c r="J31" i="37" s="1"/>
  <c r="L44" i="37"/>
  <c r="J44" i="37" s="1"/>
  <c r="L36" i="37"/>
  <c r="J36" i="37" s="1"/>
  <c r="L28" i="37"/>
  <c r="J28" i="37" s="1"/>
  <c r="H28" i="37"/>
  <c r="L20" i="37"/>
  <c r="J20" i="37" s="1"/>
  <c r="H20" i="37"/>
  <c r="H16" i="37"/>
  <c r="L16" i="37"/>
  <c r="J16" i="37" s="1"/>
  <c r="L23" i="37"/>
  <c r="J23" i="37" s="1"/>
  <c r="L43" i="37"/>
  <c r="J43" i="37" s="1"/>
  <c r="L35" i="37"/>
  <c r="J35" i="37" s="1"/>
  <c r="H27" i="37"/>
  <c r="L27" i="37"/>
  <c r="J27" i="37" s="1"/>
  <c r="L19" i="37"/>
  <c r="J19" i="37" s="1"/>
  <c r="L12" i="37"/>
  <c r="J12" i="37" s="1"/>
  <c r="L42" i="37"/>
  <c r="J42" i="37" s="1"/>
  <c r="H34" i="37"/>
  <c r="L34" i="37"/>
  <c r="J34" i="37" s="1"/>
  <c r="L26" i="37"/>
  <c r="J26" i="37" s="1"/>
  <c r="L18" i="37"/>
  <c r="J18" i="37" s="1"/>
  <c r="H44" i="37" l="1"/>
  <c r="H42" i="37"/>
  <c r="H35" i="37"/>
  <c r="H31" i="37"/>
  <c r="H29" i="37"/>
  <c r="H24" i="37"/>
  <c r="H38" i="37"/>
  <c r="H33" i="37"/>
  <c r="H18" i="37"/>
  <c r="H12" i="37"/>
  <c r="H43" i="37"/>
  <c r="H40" i="37"/>
  <c r="H37" i="37"/>
  <c r="H14" i="37"/>
  <c r="H39" i="37"/>
  <c r="H41" i="37"/>
  <c r="H26" i="37"/>
  <c r="H19" i="37"/>
  <c r="H23" i="37"/>
  <c r="H36" i="37"/>
  <c r="H45" i="37"/>
  <c r="H22" i="37"/>
  <c r="H17" i="37"/>
  <c r="H32" i="37"/>
  <c r="K223" i="32"/>
  <c r="D48" i="43" l="1"/>
  <c r="I223" i="32" l="1"/>
  <c r="I211" i="32"/>
  <c r="I199" i="32"/>
  <c r="I175" i="32"/>
  <c r="I163" i="32"/>
  <c r="I151" i="32"/>
  <c r="I115" i="32"/>
  <c r="I103" i="32"/>
  <c r="I79" i="32"/>
  <c r="I67" i="32"/>
  <c r="I55" i="32"/>
  <c r="B5" i="96"/>
  <c r="A2" i="96"/>
  <c r="I187" i="32" l="1"/>
  <c r="I139" i="32"/>
  <c r="I127" i="32"/>
  <c r="I91" i="32"/>
  <c r="G31" i="32"/>
  <c r="E28" i="96"/>
  <c r="I43" i="32" l="1"/>
  <c r="I31" i="32"/>
  <c r="M4" i="96" l="1"/>
  <c r="M10" i="96"/>
  <c r="M5" i="96" l="1"/>
  <c r="M6" i="96"/>
  <c r="I28" i="96"/>
  <c r="M3" i="96"/>
  <c r="M12" i="96" l="1"/>
  <c r="O12" i="32" s="1"/>
  <c r="H110" i="86" l="1"/>
  <c r="G28" i="96" l="1"/>
  <c r="F46" i="37" l="1"/>
  <c r="M12" i="86"/>
  <c r="N12" i="86"/>
  <c r="M13" i="86"/>
  <c r="N13" i="86"/>
  <c r="M14" i="86"/>
  <c r="N14" i="86"/>
  <c r="M15" i="86"/>
  <c r="N15" i="86"/>
  <c r="M16" i="86"/>
  <c r="N16" i="86"/>
  <c r="M17" i="86"/>
  <c r="N17" i="86"/>
  <c r="M18" i="86"/>
  <c r="N18" i="86"/>
  <c r="M19" i="86"/>
  <c r="N19" i="86"/>
  <c r="M20" i="86"/>
  <c r="N20" i="86"/>
  <c r="M21" i="86"/>
  <c r="N21" i="86"/>
  <c r="M22" i="86"/>
  <c r="N22" i="86"/>
  <c r="M23" i="86"/>
  <c r="N23" i="86"/>
  <c r="M24" i="86"/>
  <c r="N24" i="86"/>
  <c r="M25" i="86"/>
  <c r="N25" i="86"/>
  <c r="M26" i="86"/>
  <c r="N26" i="86"/>
  <c r="M27" i="86"/>
  <c r="N27" i="86"/>
  <c r="M28" i="86"/>
  <c r="N28" i="86"/>
  <c r="M29" i="86"/>
  <c r="N29" i="86"/>
  <c r="M30" i="86"/>
  <c r="N30" i="86"/>
  <c r="M31" i="86"/>
  <c r="N31" i="86"/>
  <c r="M32" i="86"/>
  <c r="N32" i="86"/>
  <c r="M33" i="86"/>
  <c r="N33" i="86"/>
  <c r="M34" i="86"/>
  <c r="N34" i="86"/>
  <c r="M35" i="86"/>
  <c r="N35" i="86"/>
  <c r="M36" i="86"/>
  <c r="N36" i="86"/>
  <c r="M37" i="86"/>
  <c r="N37" i="86"/>
  <c r="M38" i="86"/>
  <c r="N38" i="86"/>
  <c r="M39" i="86"/>
  <c r="N39" i="86"/>
  <c r="M40" i="86"/>
  <c r="N40" i="86"/>
  <c r="M41" i="86"/>
  <c r="N41" i="86"/>
  <c r="M42" i="86"/>
  <c r="N42" i="86"/>
  <c r="M43" i="86"/>
  <c r="N43" i="86"/>
  <c r="M44" i="86"/>
  <c r="N44" i="86"/>
  <c r="M45" i="86"/>
  <c r="N45" i="86"/>
  <c r="M46" i="86"/>
  <c r="N46" i="86"/>
  <c r="M47" i="86"/>
  <c r="N47" i="86"/>
  <c r="M48" i="86"/>
  <c r="N48" i="86"/>
  <c r="M49" i="86"/>
  <c r="N49" i="86"/>
  <c r="M50" i="86"/>
  <c r="N50" i="86"/>
  <c r="M51" i="86"/>
  <c r="N51" i="86"/>
  <c r="M52" i="86"/>
  <c r="N52" i="86"/>
  <c r="M53" i="86"/>
  <c r="N53" i="86"/>
  <c r="M54" i="86"/>
  <c r="N54" i="86"/>
  <c r="M55" i="86"/>
  <c r="N55" i="86"/>
  <c r="M56" i="86"/>
  <c r="N56" i="86"/>
  <c r="M57" i="86"/>
  <c r="N57" i="86"/>
  <c r="M58" i="86"/>
  <c r="N58" i="86"/>
  <c r="M59" i="86"/>
  <c r="N59" i="86"/>
  <c r="M60" i="86"/>
  <c r="N60" i="86"/>
  <c r="M61" i="86"/>
  <c r="N61" i="86"/>
  <c r="M62" i="86"/>
  <c r="N62" i="86"/>
  <c r="M63" i="86"/>
  <c r="N63" i="86"/>
  <c r="M64" i="86"/>
  <c r="N64" i="86"/>
  <c r="M65" i="86"/>
  <c r="N65" i="86"/>
  <c r="M66" i="86"/>
  <c r="N66" i="86"/>
  <c r="M67" i="86"/>
  <c r="N67" i="86"/>
  <c r="M68" i="86"/>
  <c r="N68" i="86"/>
  <c r="M69" i="86"/>
  <c r="N69" i="86"/>
  <c r="M70" i="86"/>
  <c r="N70" i="86"/>
  <c r="M71" i="86"/>
  <c r="N71" i="86"/>
  <c r="M72" i="86"/>
  <c r="N72" i="86"/>
  <c r="M73" i="86"/>
  <c r="N73" i="86"/>
  <c r="M74" i="86"/>
  <c r="N74" i="86"/>
  <c r="M75" i="86"/>
  <c r="N75" i="86"/>
  <c r="M76" i="86"/>
  <c r="N76" i="86"/>
  <c r="M77" i="86"/>
  <c r="N77" i="86"/>
  <c r="M78" i="86"/>
  <c r="N78" i="86"/>
  <c r="M79" i="86"/>
  <c r="N79" i="86"/>
  <c r="M80" i="86"/>
  <c r="N80" i="86"/>
  <c r="M81" i="86"/>
  <c r="N81" i="86"/>
  <c r="M82" i="86"/>
  <c r="N82" i="86"/>
  <c r="M83" i="86"/>
  <c r="N83" i="86"/>
  <c r="M84" i="86"/>
  <c r="N84" i="86"/>
  <c r="M85" i="86"/>
  <c r="N85" i="86"/>
  <c r="M86" i="86"/>
  <c r="N86" i="86"/>
  <c r="M87" i="86"/>
  <c r="N87" i="86"/>
  <c r="M88" i="86"/>
  <c r="N88" i="86"/>
  <c r="M89" i="86"/>
  <c r="N89" i="86"/>
  <c r="M90" i="86"/>
  <c r="N90" i="86"/>
  <c r="M91" i="86"/>
  <c r="N91" i="86"/>
  <c r="M92" i="86"/>
  <c r="N92" i="86"/>
  <c r="M93" i="86"/>
  <c r="N93" i="86"/>
  <c r="M94" i="86"/>
  <c r="N94" i="86"/>
  <c r="M95" i="86"/>
  <c r="N95" i="86"/>
  <c r="M96" i="86"/>
  <c r="N96" i="86"/>
  <c r="M97" i="86"/>
  <c r="N97" i="86"/>
  <c r="M98" i="86"/>
  <c r="N98" i="86"/>
  <c r="M99" i="86"/>
  <c r="N99" i="86"/>
  <c r="M100" i="86"/>
  <c r="N100" i="86"/>
  <c r="M101" i="86"/>
  <c r="N101" i="86"/>
  <c r="M102" i="86"/>
  <c r="N102" i="86"/>
  <c r="M103" i="86"/>
  <c r="N103" i="86"/>
  <c r="M104" i="86"/>
  <c r="N104" i="86"/>
  <c r="M105" i="86"/>
  <c r="N105" i="86"/>
  <c r="M106" i="86"/>
  <c r="N106" i="86"/>
  <c r="M107" i="86"/>
  <c r="N107" i="86"/>
  <c r="M108" i="86"/>
  <c r="N108" i="86"/>
  <c r="M109" i="86"/>
  <c r="N109" i="86"/>
  <c r="Z12" i="86"/>
  <c r="AG12" i="86" s="1"/>
  <c r="Z13" i="86"/>
  <c r="AG13" i="86" s="1"/>
  <c r="Z14" i="86"/>
  <c r="AG14" i="86" s="1"/>
  <c r="Z15" i="86"/>
  <c r="AG15" i="86" s="1"/>
  <c r="Z16" i="86"/>
  <c r="Z17" i="86"/>
  <c r="AG17" i="86" s="1"/>
  <c r="Z18" i="86"/>
  <c r="AG18" i="86" s="1"/>
  <c r="Z19" i="86"/>
  <c r="AG19" i="86" s="1"/>
  <c r="Z20" i="86"/>
  <c r="AG20" i="86" s="1"/>
  <c r="Z21" i="86"/>
  <c r="AG21" i="86" s="1"/>
  <c r="Z22" i="86"/>
  <c r="Z23" i="86"/>
  <c r="Z24" i="86"/>
  <c r="Z25" i="86"/>
  <c r="Z26" i="86"/>
  <c r="AG26" i="86" s="1"/>
  <c r="Z27" i="86"/>
  <c r="AG27" i="86" s="1"/>
  <c r="Z28" i="86"/>
  <c r="Z29" i="86"/>
  <c r="Z30" i="86"/>
  <c r="Z31" i="86"/>
  <c r="Z32" i="86"/>
  <c r="AG32" i="86" s="1"/>
  <c r="Z33" i="86"/>
  <c r="AG33" i="86" s="1"/>
  <c r="Z34" i="86"/>
  <c r="Z35" i="86"/>
  <c r="Z36" i="86"/>
  <c r="AG36" i="86" s="1"/>
  <c r="Z37" i="86"/>
  <c r="Z38" i="86"/>
  <c r="AG38" i="86" s="1"/>
  <c r="Z39" i="86"/>
  <c r="AG39" i="86" s="1"/>
  <c r="Z40" i="86"/>
  <c r="Z41" i="86"/>
  <c r="AG41" i="86" s="1"/>
  <c r="Z42" i="86"/>
  <c r="AG42" i="86" s="1"/>
  <c r="Z43" i="86"/>
  <c r="Z44" i="86"/>
  <c r="AG44" i="86" s="1"/>
  <c r="Z45" i="86"/>
  <c r="AG45" i="86" s="1"/>
  <c r="Z46" i="86"/>
  <c r="Z47" i="86"/>
  <c r="Z48" i="86"/>
  <c r="Z49" i="86"/>
  <c r="AG49" i="86" s="1"/>
  <c r="Z50" i="86"/>
  <c r="Z51" i="86"/>
  <c r="AG51" i="86" s="1"/>
  <c r="Z52" i="86"/>
  <c r="Z53" i="86"/>
  <c r="Z54" i="86"/>
  <c r="Z55" i="86"/>
  <c r="Z56" i="86"/>
  <c r="AG56" i="86" s="1"/>
  <c r="Z57" i="86"/>
  <c r="AG57" i="86" s="1"/>
  <c r="Z58" i="86"/>
  <c r="Z59" i="86"/>
  <c r="Z60" i="86"/>
  <c r="Z61" i="86"/>
  <c r="Z62" i="86"/>
  <c r="Z63" i="86"/>
  <c r="Z64" i="86"/>
  <c r="Z65" i="86"/>
  <c r="AG65" i="86" s="1"/>
  <c r="Z66" i="86"/>
  <c r="Z67" i="86"/>
  <c r="Z68" i="86"/>
  <c r="AG68" i="86" s="1"/>
  <c r="Z69" i="86"/>
  <c r="AG69" i="86" s="1"/>
  <c r="Z70" i="86"/>
  <c r="Z71" i="86"/>
  <c r="Z72" i="86"/>
  <c r="Z73" i="86"/>
  <c r="Z74" i="86"/>
  <c r="Z75" i="86"/>
  <c r="Z76" i="86"/>
  <c r="Z77" i="86"/>
  <c r="AG77" i="86" s="1"/>
  <c r="Z78" i="86"/>
  <c r="Z79" i="86"/>
  <c r="Z80" i="86"/>
  <c r="Z81" i="86"/>
  <c r="AG81" i="86" s="1"/>
  <c r="Z82" i="86"/>
  <c r="Z83" i="86"/>
  <c r="Z84" i="86"/>
  <c r="Z85" i="86"/>
  <c r="Z86" i="86"/>
  <c r="Z87" i="86"/>
  <c r="Z88" i="86"/>
  <c r="Z89" i="86"/>
  <c r="AG89" i="86" s="1"/>
  <c r="Z90" i="86"/>
  <c r="Z91" i="86"/>
  <c r="Z92" i="86"/>
  <c r="AG92" i="86" s="1"/>
  <c r="Z93" i="86"/>
  <c r="Z94" i="86"/>
  <c r="Z95" i="86"/>
  <c r="Z96" i="86"/>
  <c r="Z97" i="86"/>
  <c r="Z98" i="86"/>
  <c r="Z99" i="86"/>
  <c r="AG99" i="86" s="1"/>
  <c r="Z100" i="86"/>
  <c r="Z101" i="86"/>
  <c r="Z102" i="86"/>
  <c r="Z103" i="86"/>
  <c r="Z104" i="86"/>
  <c r="AG104" i="86" s="1"/>
  <c r="Z105" i="86"/>
  <c r="AG105" i="86" s="1"/>
  <c r="Z106" i="86"/>
  <c r="Z107" i="86"/>
  <c r="Z108" i="86"/>
  <c r="Z109" i="86"/>
  <c r="Z11" i="86"/>
  <c r="AF11" i="86"/>
  <c r="N11" i="86"/>
  <c r="B6" i="86"/>
  <c r="A2" i="86"/>
  <c r="O64" i="86" l="1"/>
  <c r="O65" i="86"/>
  <c r="O53" i="86"/>
  <c r="P53" i="86" s="1"/>
  <c r="O104" i="86"/>
  <c r="O79" i="86"/>
  <c r="O69" i="86"/>
  <c r="Q69" i="86" s="1"/>
  <c r="O66" i="86"/>
  <c r="Q66" i="86" s="1"/>
  <c r="O61" i="86"/>
  <c r="Q61" i="86" s="1"/>
  <c r="X102" i="86"/>
  <c r="AC102" i="86" s="1"/>
  <c r="X90" i="86"/>
  <c r="AC90" i="86" s="1"/>
  <c r="X78" i="86"/>
  <c r="AC78" i="86" s="1"/>
  <c r="X66" i="86"/>
  <c r="AC66" i="86" s="1"/>
  <c r="X54" i="86"/>
  <c r="AC54" i="86" s="1"/>
  <c r="X42" i="86"/>
  <c r="X30" i="86"/>
  <c r="AC30" i="86" s="1"/>
  <c r="X18" i="86"/>
  <c r="AC18" i="86" s="1"/>
  <c r="X101" i="86"/>
  <c r="AC101" i="86" s="1"/>
  <c r="X89" i="86"/>
  <c r="AC89" i="86" s="1"/>
  <c r="X53" i="86"/>
  <c r="AC53" i="86" s="1"/>
  <c r="X41" i="86"/>
  <c r="AI41" i="86" s="1"/>
  <c r="X29" i="86"/>
  <c r="AC29" i="86" s="1"/>
  <c r="X17" i="86"/>
  <c r="O95" i="86"/>
  <c r="P95" i="86" s="1"/>
  <c r="X76" i="86"/>
  <c r="AC76" i="86" s="1"/>
  <c r="X64" i="86"/>
  <c r="AC64" i="86" s="1"/>
  <c r="X52" i="86"/>
  <c r="AC52" i="86" s="1"/>
  <c r="X99" i="86"/>
  <c r="AI99" i="86" s="1"/>
  <c r="X87" i="86"/>
  <c r="AC87" i="86" s="1"/>
  <c r="X75" i="86"/>
  <c r="AC75" i="86" s="1"/>
  <c r="X27" i="86"/>
  <c r="AC27" i="86" s="1"/>
  <c r="X15" i="86"/>
  <c r="X98" i="86"/>
  <c r="AC98" i="86" s="1"/>
  <c r="AB86" i="86"/>
  <c r="X74" i="86"/>
  <c r="X50" i="86"/>
  <c r="AC50" i="86" s="1"/>
  <c r="X38" i="86"/>
  <c r="AC38" i="86" s="1"/>
  <c r="X26" i="86"/>
  <c r="O56" i="86"/>
  <c r="P56" i="86" s="1"/>
  <c r="X97" i="86"/>
  <c r="AC97" i="86" s="1"/>
  <c r="X85" i="86"/>
  <c r="AC85" i="86" s="1"/>
  <c r="X73" i="86"/>
  <c r="AC73" i="86" s="1"/>
  <c r="X61" i="86"/>
  <c r="AC61" i="86" s="1"/>
  <c r="X49" i="86"/>
  <c r="AI49" i="86" s="1"/>
  <c r="X37" i="86"/>
  <c r="V37" i="86" s="1"/>
  <c r="X25" i="86"/>
  <c r="AC25" i="86" s="1"/>
  <c r="X13" i="86"/>
  <c r="O103" i="86"/>
  <c r="Q103" i="86" s="1"/>
  <c r="X108" i="86"/>
  <c r="V108" i="86" s="1"/>
  <c r="AB72" i="86"/>
  <c r="X60" i="86"/>
  <c r="AC60" i="86" s="1"/>
  <c r="X48" i="86"/>
  <c r="AC48" i="86" s="1"/>
  <c r="AH36" i="86"/>
  <c r="X12" i="86"/>
  <c r="X95" i="86"/>
  <c r="AC95" i="86" s="1"/>
  <c r="X83" i="86"/>
  <c r="AC83" i="86" s="1"/>
  <c r="X71" i="86"/>
  <c r="AC71" i="86" s="1"/>
  <c r="X23" i="86"/>
  <c r="AC23" i="86" s="1"/>
  <c r="X106" i="86"/>
  <c r="AC106" i="86" s="1"/>
  <c r="X94" i="86"/>
  <c r="AB70" i="86"/>
  <c r="X46" i="86"/>
  <c r="AC46" i="86" s="1"/>
  <c r="X34" i="86"/>
  <c r="AC34" i="86" s="1"/>
  <c r="X22" i="86"/>
  <c r="AC22" i="86" s="1"/>
  <c r="X69" i="86"/>
  <c r="AI69" i="86" s="1"/>
  <c r="X57" i="86"/>
  <c r="AC57" i="86" s="1"/>
  <c r="X45" i="86"/>
  <c r="AI45" i="86" s="1"/>
  <c r="X92" i="86"/>
  <c r="AI92" i="86" s="1"/>
  <c r="X80" i="86"/>
  <c r="AC80" i="86" s="1"/>
  <c r="X68" i="86"/>
  <c r="AC68" i="86" s="1"/>
  <c r="AB44" i="86"/>
  <c r="X20" i="86"/>
  <c r="AC20" i="86" s="1"/>
  <c r="X103" i="86"/>
  <c r="AC103" i="86" s="1"/>
  <c r="X79" i="86"/>
  <c r="AC79" i="86" s="1"/>
  <c r="X31" i="86"/>
  <c r="AC31" i="86" s="1"/>
  <c r="X19" i="86"/>
  <c r="O92" i="86"/>
  <c r="O91" i="86"/>
  <c r="P91" i="86" s="1"/>
  <c r="O32" i="86"/>
  <c r="P32" i="86" s="1"/>
  <c r="O59" i="86"/>
  <c r="P59" i="86" s="1"/>
  <c r="O43" i="86"/>
  <c r="O73" i="86"/>
  <c r="P73" i="86" s="1"/>
  <c r="O108" i="86"/>
  <c r="P108" i="86" s="1"/>
  <c r="O105" i="86"/>
  <c r="Q105" i="86" s="1"/>
  <c r="O48" i="86"/>
  <c r="Q48" i="86" s="1"/>
  <c r="O76" i="86"/>
  <c r="P76" i="86" s="1"/>
  <c r="O36" i="86"/>
  <c r="O67" i="86"/>
  <c r="P67" i="86" s="1"/>
  <c r="O31" i="86"/>
  <c r="O19" i="86"/>
  <c r="P19" i="86" s="1"/>
  <c r="O33" i="86"/>
  <c r="P33" i="86" s="1"/>
  <c r="O40" i="86"/>
  <c r="Q40" i="86" s="1"/>
  <c r="O37" i="86"/>
  <c r="Q37" i="86" s="1"/>
  <c r="O84" i="86"/>
  <c r="P84" i="86" s="1"/>
  <c r="O101" i="86"/>
  <c r="Q101" i="86" s="1"/>
  <c r="O98" i="86"/>
  <c r="P98" i="86" s="1"/>
  <c r="O24" i="86"/>
  <c r="Q24" i="86" s="1"/>
  <c r="O41" i="86"/>
  <c r="Q41" i="86" s="1"/>
  <c r="O71" i="86"/>
  <c r="P71" i="86" s="1"/>
  <c r="O55" i="86"/>
  <c r="P55" i="86" s="1"/>
  <c r="O102" i="86"/>
  <c r="Q102" i="86" s="1"/>
  <c r="O62" i="86"/>
  <c r="P62" i="86" s="1"/>
  <c r="O80" i="86"/>
  <c r="P80" i="86" s="1"/>
  <c r="O88" i="86"/>
  <c r="P88" i="86" s="1"/>
  <c r="O74" i="86"/>
  <c r="P74" i="86" s="1"/>
  <c r="O27" i="86"/>
  <c r="P27" i="86" s="1"/>
  <c r="O21" i="86"/>
  <c r="P21" i="86" s="1"/>
  <c r="O72" i="86"/>
  <c r="P72" i="86" s="1"/>
  <c r="O52" i="86"/>
  <c r="P52" i="86" s="1"/>
  <c r="O35" i="86"/>
  <c r="P35" i="86" s="1"/>
  <c r="O15" i="86"/>
  <c r="P15" i="86" s="1"/>
  <c r="O12" i="86"/>
  <c r="Q12" i="86" s="1"/>
  <c r="O60" i="86"/>
  <c r="Q60" i="86" s="1"/>
  <c r="O29" i="86"/>
  <c r="P29" i="86" s="1"/>
  <c r="O39" i="86"/>
  <c r="P39" i="86" s="1"/>
  <c r="O100" i="86"/>
  <c r="Q100" i="86" s="1"/>
  <c r="O63" i="86"/>
  <c r="Q63" i="86" s="1"/>
  <c r="O47" i="86"/>
  <c r="P47" i="86" s="1"/>
  <c r="O86" i="86"/>
  <c r="P86" i="86" s="1"/>
  <c r="Q65" i="86"/>
  <c r="O97" i="86"/>
  <c r="O45" i="86"/>
  <c r="Q45" i="86" s="1"/>
  <c r="O26" i="86"/>
  <c r="Q26" i="86" s="1"/>
  <c r="O87" i="86"/>
  <c r="P87" i="86" s="1"/>
  <c r="O23" i="86"/>
  <c r="P23" i="86" s="1"/>
  <c r="O20" i="86"/>
  <c r="P20" i="86" s="1"/>
  <c r="O96" i="86"/>
  <c r="P96" i="86" s="1"/>
  <c r="O54" i="86"/>
  <c r="P54" i="86" s="1"/>
  <c r="O51" i="86"/>
  <c r="P51" i="86" s="1"/>
  <c r="O93" i="86"/>
  <c r="P93" i="86" s="1"/>
  <c r="O17" i="86"/>
  <c r="P17" i="86" s="1"/>
  <c r="O50" i="86"/>
  <c r="P50" i="86" s="1"/>
  <c r="O28" i="86"/>
  <c r="P28" i="86" s="1"/>
  <c r="O78" i="86"/>
  <c r="P78" i="86" s="1"/>
  <c r="O68" i="86"/>
  <c r="Q68" i="86" s="1"/>
  <c r="P65" i="86"/>
  <c r="O44" i="86"/>
  <c r="Q44" i="86" s="1"/>
  <c r="O25" i="86"/>
  <c r="AG78" i="86"/>
  <c r="O77" i="86"/>
  <c r="AG16" i="86"/>
  <c r="O49" i="86"/>
  <c r="O107" i="86"/>
  <c r="P107" i="86" s="1"/>
  <c r="AG101" i="86"/>
  <c r="AG29" i="86"/>
  <c r="O34" i="86"/>
  <c r="O81" i="86"/>
  <c r="P81" i="86" s="1"/>
  <c r="AG37" i="86"/>
  <c r="O83" i="86"/>
  <c r="P83" i="86" s="1"/>
  <c r="O38" i="86"/>
  <c r="O13" i="86"/>
  <c r="Q13" i="86" s="1"/>
  <c r="AG108" i="86"/>
  <c r="AG96" i="86"/>
  <c r="AG48" i="86"/>
  <c r="O99" i="86"/>
  <c r="P99" i="86" s="1"/>
  <c r="O85" i="86"/>
  <c r="P85" i="86" s="1"/>
  <c r="O18" i="86"/>
  <c r="Q18" i="86" s="1"/>
  <c r="O30" i="86"/>
  <c r="Q30" i="86" s="1"/>
  <c r="O42" i="86"/>
  <c r="Q42" i="86" s="1"/>
  <c r="O109" i="86"/>
  <c r="P109" i="86" s="1"/>
  <c r="O90" i="86"/>
  <c r="P90" i="86" s="1"/>
  <c r="O89" i="86"/>
  <c r="Q89" i="86" s="1"/>
  <c r="O75" i="86"/>
  <c r="P75" i="86" s="1"/>
  <c r="O57" i="86"/>
  <c r="P57" i="86" s="1"/>
  <c r="O46" i="86"/>
  <c r="Q46" i="86" s="1"/>
  <c r="O16" i="86"/>
  <c r="P16" i="86" s="1"/>
  <c r="O14" i="86"/>
  <c r="O22" i="86"/>
  <c r="O94" i="86"/>
  <c r="O82" i="86"/>
  <c r="P104" i="86"/>
  <c r="Q104" i="86"/>
  <c r="O58" i="86"/>
  <c r="P64" i="86"/>
  <c r="Q64" i="86"/>
  <c r="Q53" i="86"/>
  <c r="O106" i="86"/>
  <c r="P79" i="86"/>
  <c r="Q79" i="86"/>
  <c r="O70" i="86"/>
  <c r="X67" i="86"/>
  <c r="AC67" i="86" s="1"/>
  <c r="AB91" i="86"/>
  <c r="AG24" i="86"/>
  <c r="AG61" i="86"/>
  <c r="AG50" i="86"/>
  <c r="AG73" i="86"/>
  <c r="AG85" i="86"/>
  <c r="AG75" i="86"/>
  <c r="AG63" i="86"/>
  <c r="AG100" i="86"/>
  <c r="AG52" i="86"/>
  <c r="AG11" i="86"/>
  <c r="AG98" i="86"/>
  <c r="AG74" i="86"/>
  <c r="AG62" i="86"/>
  <c r="AG109" i="86"/>
  <c r="AG97" i="86"/>
  <c r="AG25" i="86"/>
  <c r="AG84" i="86"/>
  <c r="AG72" i="86"/>
  <c r="AG60" i="86"/>
  <c r="AG43" i="86"/>
  <c r="AG76" i="86"/>
  <c r="AG102" i="86"/>
  <c r="AG86" i="86"/>
  <c r="AG88" i="86"/>
  <c r="AG87" i="86"/>
  <c r="AG64" i="86"/>
  <c r="AG22" i="86"/>
  <c r="AG34" i="86"/>
  <c r="AG54" i="86"/>
  <c r="AG106" i="86"/>
  <c r="AG58" i="86"/>
  <c r="AG30" i="86"/>
  <c r="AG40" i="86"/>
  <c r="AG28" i="86"/>
  <c r="AG66" i="86"/>
  <c r="AG70" i="86"/>
  <c r="AG91" i="86"/>
  <c r="AG31" i="86"/>
  <c r="AG90" i="86"/>
  <c r="AG67" i="86"/>
  <c r="AG94" i="86"/>
  <c r="O11" i="86"/>
  <c r="Z110" i="86"/>
  <c r="AG46" i="86"/>
  <c r="AG79" i="86"/>
  <c r="AG55" i="86"/>
  <c r="AG82" i="86"/>
  <c r="AG103" i="86"/>
  <c r="AG53" i="86"/>
  <c r="AG23" i="86"/>
  <c r="AG35" i="86"/>
  <c r="AG47" i="86"/>
  <c r="AG59" i="86"/>
  <c r="AG71" i="86"/>
  <c r="AG83" i="86"/>
  <c r="AG95" i="86"/>
  <c r="AG107" i="86"/>
  <c r="AG80" i="86"/>
  <c r="AG93" i="86"/>
  <c r="Q11" i="86" l="1"/>
  <c r="P11" i="86"/>
  <c r="AH18" i="86"/>
  <c r="AC11" i="86"/>
  <c r="AB11" i="86"/>
  <c r="V102" i="86"/>
  <c r="AA102" i="86" s="1"/>
  <c r="AD102" i="86" s="1"/>
  <c r="AI57" i="86"/>
  <c r="V57" i="86"/>
  <c r="AA57" i="86" s="1"/>
  <c r="AD57" i="86" s="1"/>
  <c r="AH103" i="86"/>
  <c r="AB103" i="86"/>
  <c r="P69" i="86"/>
  <c r="R69" i="86" s="1"/>
  <c r="S69" i="86" s="1"/>
  <c r="P66" i="86"/>
  <c r="R66" i="86" s="1"/>
  <c r="S66" i="86" s="1"/>
  <c r="V73" i="86"/>
  <c r="AA73" i="86" s="1"/>
  <c r="AD73" i="86" s="1"/>
  <c r="AB18" i="86"/>
  <c r="AH57" i="86"/>
  <c r="V25" i="86"/>
  <c r="AA25" i="86" s="1"/>
  <c r="AD25" i="86" s="1"/>
  <c r="AC41" i="86"/>
  <c r="AK41" i="86" s="1"/>
  <c r="AI102" i="86"/>
  <c r="AK102" i="86" s="1"/>
  <c r="V53" i="86"/>
  <c r="AA53" i="86" s="1"/>
  <c r="AD53" i="86" s="1"/>
  <c r="AB102" i="86"/>
  <c r="AB85" i="86"/>
  <c r="AI18" i="86"/>
  <c r="AK18" i="86" s="1"/>
  <c r="AI38" i="86"/>
  <c r="AK38" i="86" s="1"/>
  <c r="AB38" i="86"/>
  <c r="AI90" i="86"/>
  <c r="AK90" i="86" s="1"/>
  <c r="V30" i="86"/>
  <c r="AA30" i="86" s="1"/>
  <c r="AB97" i="86"/>
  <c r="AB76" i="86"/>
  <c r="AB46" i="86"/>
  <c r="AI97" i="86"/>
  <c r="AK97" i="86" s="1"/>
  <c r="AI27" i="86"/>
  <c r="AK27" i="86" s="1"/>
  <c r="AK57" i="86"/>
  <c r="AH19" i="86"/>
  <c r="AI95" i="86"/>
  <c r="AK95" i="86" s="1"/>
  <c r="AB87" i="86"/>
  <c r="V46" i="86"/>
  <c r="AA46" i="86" s="1"/>
  <c r="AD46" i="86" s="1"/>
  <c r="P61" i="86"/>
  <c r="R61" i="86" s="1"/>
  <c r="S61" i="86" s="1"/>
  <c r="AH13" i="86"/>
  <c r="V17" i="86"/>
  <c r="AA17" i="86" s="1"/>
  <c r="AH25" i="86"/>
  <c r="AB75" i="86"/>
  <c r="AH99" i="86"/>
  <c r="AB19" i="86"/>
  <c r="AB53" i="86"/>
  <c r="V31" i="86"/>
  <c r="AA31" i="86" s="1"/>
  <c r="AD31" i="86" s="1"/>
  <c r="V34" i="86"/>
  <c r="AA34" i="86" s="1"/>
  <c r="AD34" i="86" s="1"/>
  <c r="AB31" i="86"/>
  <c r="AI31" i="86"/>
  <c r="AK31" i="86" s="1"/>
  <c r="AC99" i="86"/>
  <c r="AK99" i="86" s="1"/>
  <c r="AH41" i="86"/>
  <c r="AB80" i="86"/>
  <c r="V80" i="86"/>
  <c r="AA80" i="86" s="1"/>
  <c r="AD80" i="86" s="1"/>
  <c r="X86" i="86"/>
  <c r="V86" i="86" s="1"/>
  <c r="AA86" i="86" s="1"/>
  <c r="AB17" i="86"/>
  <c r="AB79" i="86"/>
  <c r="V22" i="86"/>
  <c r="AA22" i="86" s="1"/>
  <c r="AD22" i="86" s="1"/>
  <c r="V106" i="86"/>
  <c r="AA106" i="86" s="1"/>
  <c r="AD106" i="86" s="1"/>
  <c r="V64" i="86"/>
  <c r="AA64" i="86" s="1"/>
  <c r="AD64" i="86" s="1"/>
  <c r="AH15" i="86"/>
  <c r="V11" i="86"/>
  <c r="AB99" i="86"/>
  <c r="AB108" i="86"/>
  <c r="V23" i="86"/>
  <c r="AA23" i="86" s="1"/>
  <c r="AD23" i="86" s="1"/>
  <c r="AB15" i="86"/>
  <c r="AI20" i="86"/>
  <c r="AK20" i="86" s="1"/>
  <c r="AI30" i="86"/>
  <c r="AK30" i="86" s="1"/>
  <c r="AI87" i="86"/>
  <c r="AK87" i="86" s="1"/>
  <c r="AB94" i="86"/>
  <c r="AB60" i="86"/>
  <c r="V71" i="86"/>
  <c r="AA71" i="86" s="1"/>
  <c r="AD71" i="86" s="1"/>
  <c r="V41" i="86"/>
  <c r="AA41" i="86" s="1"/>
  <c r="V26" i="86"/>
  <c r="AA26" i="86" s="1"/>
  <c r="AI48" i="86"/>
  <c r="AK48" i="86" s="1"/>
  <c r="AH26" i="86"/>
  <c r="AH71" i="86"/>
  <c r="P103" i="86"/>
  <c r="R103" i="86" s="1"/>
  <c r="S103" i="86" s="1"/>
  <c r="AB29" i="86"/>
  <c r="AB36" i="86"/>
  <c r="V103" i="86"/>
  <c r="AA103" i="86" s="1"/>
  <c r="AD103" i="86" s="1"/>
  <c r="V48" i="86"/>
  <c r="AA48" i="86" s="1"/>
  <c r="AD48" i="86" s="1"/>
  <c r="AB13" i="86"/>
  <c r="AB64" i="86"/>
  <c r="AH64" i="86"/>
  <c r="AB48" i="86"/>
  <c r="V18" i="86"/>
  <c r="AA18" i="86" s="1"/>
  <c r="AD18" i="86" s="1"/>
  <c r="V85" i="86"/>
  <c r="AA85" i="86" s="1"/>
  <c r="AD85" i="86" s="1"/>
  <c r="AB27" i="86"/>
  <c r="AH60" i="86"/>
  <c r="AB23" i="86"/>
  <c r="V60" i="86"/>
  <c r="AA60" i="86" s="1"/>
  <c r="AD60" i="86" s="1"/>
  <c r="V83" i="86"/>
  <c r="AA83" i="86" s="1"/>
  <c r="AD83" i="86" s="1"/>
  <c r="V98" i="86"/>
  <c r="AA98" i="86" s="1"/>
  <c r="AD98" i="86" s="1"/>
  <c r="AH20" i="86"/>
  <c r="AH80" i="86"/>
  <c r="AI53" i="86"/>
  <c r="AK53" i="86" s="1"/>
  <c r="AH106" i="86"/>
  <c r="AB83" i="86"/>
  <c r="V90" i="86"/>
  <c r="AA90" i="86" s="1"/>
  <c r="AD90" i="86" s="1"/>
  <c r="V95" i="86"/>
  <c r="AA95" i="86" s="1"/>
  <c r="AD95" i="86" s="1"/>
  <c r="V50" i="86"/>
  <c r="AA50" i="86" s="1"/>
  <c r="AD50" i="86" s="1"/>
  <c r="V92" i="86"/>
  <c r="AA92" i="86" s="1"/>
  <c r="X36" i="86"/>
  <c r="V36" i="86" s="1"/>
  <c r="AA36" i="86" s="1"/>
  <c r="AB20" i="86"/>
  <c r="AH85" i="86"/>
  <c r="AB90" i="86"/>
  <c r="V45" i="86"/>
  <c r="AA45" i="86" s="1"/>
  <c r="AI78" i="86"/>
  <c r="AK78" i="86" s="1"/>
  <c r="AH49" i="86"/>
  <c r="AB74" i="86"/>
  <c r="AB42" i="86"/>
  <c r="AH86" i="86"/>
  <c r="AB98" i="86"/>
  <c r="AH45" i="86"/>
  <c r="V89" i="86"/>
  <c r="AA89" i="86" s="1"/>
  <c r="AD89" i="86" s="1"/>
  <c r="Q108" i="86"/>
  <c r="R108" i="86" s="1"/>
  <c r="S108" i="86" s="1"/>
  <c r="AC69" i="86"/>
  <c r="AK69" i="86" s="1"/>
  <c r="AH46" i="86"/>
  <c r="AB50" i="86"/>
  <c r="AB71" i="86"/>
  <c r="AI89" i="86"/>
  <c r="AK89" i="86" s="1"/>
  <c r="V99" i="86"/>
  <c r="AA99" i="86" s="1"/>
  <c r="P40" i="86"/>
  <c r="R40" i="86" s="1"/>
  <c r="S40" i="86" s="1"/>
  <c r="Q67" i="86"/>
  <c r="R67" i="86" s="1"/>
  <c r="S67" i="86" s="1"/>
  <c r="AH27" i="86"/>
  <c r="AB57" i="86"/>
  <c r="AH23" i="86"/>
  <c r="AB30" i="86"/>
  <c r="AB25" i="86"/>
  <c r="AH52" i="86"/>
  <c r="AB95" i="86"/>
  <c r="V29" i="86"/>
  <c r="AA29" i="86" s="1"/>
  <c r="AD29" i="86" s="1"/>
  <c r="V76" i="86"/>
  <c r="AA76" i="86" s="1"/>
  <c r="AD76" i="86" s="1"/>
  <c r="V97" i="86"/>
  <c r="AA97" i="86" s="1"/>
  <c r="AD97" i="86" s="1"/>
  <c r="AI68" i="86"/>
  <c r="AK68" i="86" s="1"/>
  <c r="AB45" i="86"/>
  <c r="AH42" i="86"/>
  <c r="AH68" i="86"/>
  <c r="AB92" i="86"/>
  <c r="AH61" i="86"/>
  <c r="V75" i="86"/>
  <c r="AA75" i="86" s="1"/>
  <c r="AD75" i="86" s="1"/>
  <c r="V20" i="86"/>
  <c r="AA20" i="86" s="1"/>
  <c r="AD20" i="86" s="1"/>
  <c r="AC45" i="86"/>
  <c r="AK45" i="86" s="1"/>
  <c r="AH69" i="86"/>
  <c r="V78" i="86"/>
  <c r="AA78" i="86" s="1"/>
  <c r="AD78" i="86" s="1"/>
  <c r="V69" i="86"/>
  <c r="AA69" i="86" s="1"/>
  <c r="X32" i="86"/>
  <c r="V32" i="86" s="1"/>
  <c r="AA32" i="86" s="1"/>
  <c r="AB32" i="86"/>
  <c r="X104" i="86"/>
  <c r="AH104" i="86"/>
  <c r="X81" i="86"/>
  <c r="AH81" i="86"/>
  <c r="X58" i="86"/>
  <c r="AC58" i="86" s="1"/>
  <c r="AB58" i="86"/>
  <c r="X35" i="86"/>
  <c r="AC35" i="86" s="1"/>
  <c r="X107" i="86"/>
  <c r="AC107" i="86" s="1"/>
  <c r="AB107" i="86"/>
  <c r="X62" i="86"/>
  <c r="V62" i="86" s="1"/>
  <c r="AA62" i="86" s="1"/>
  <c r="AB62" i="86"/>
  <c r="X39" i="86"/>
  <c r="V39" i="86" s="1"/>
  <c r="AA39" i="86" s="1"/>
  <c r="AH39" i="86"/>
  <c r="X16" i="86"/>
  <c r="AC16" i="86" s="1"/>
  <c r="X88" i="86"/>
  <c r="AC88" i="86" s="1"/>
  <c r="AB81" i="86"/>
  <c r="AB39" i="86"/>
  <c r="X72" i="86"/>
  <c r="AC72" i="86" s="1"/>
  <c r="X43" i="86"/>
  <c r="AC43" i="86" s="1"/>
  <c r="AB43" i="86"/>
  <c r="AB109" i="86"/>
  <c r="X109" i="86"/>
  <c r="AC109" i="86" s="1"/>
  <c r="X65" i="86"/>
  <c r="V65" i="86" s="1"/>
  <c r="AA65" i="86" s="1"/>
  <c r="AB65" i="86"/>
  <c r="AC42" i="86"/>
  <c r="AI42" i="86"/>
  <c r="AH35" i="86"/>
  <c r="AH32" i="86"/>
  <c r="AH37" i="86"/>
  <c r="P92" i="86"/>
  <c r="Q92" i="86"/>
  <c r="X44" i="86"/>
  <c r="AH44" i="86"/>
  <c r="X21" i="86"/>
  <c r="V21" i="86" s="1"/>
  <c r="AB21" i="86"/>
  <c r="X93" i="86"/>
  <c r="AC93" i="86" s="1"/>
  <c r="AB93" i="86"/>
  <c r="X70" i="86"/>
  <c r="AC70" i="86" s="1"/>
  <c r="X47" i="86"/>
  <c r="AC47" i="86" s="1"/>
  <c r="X84" i="86"/>
  <c r="AC84" i="86" s="1"/>
  <c r="X51" i="86"/>
  <c r="V51" i="86" s="1"/>
  <c r="AA51" i="86" s="1"/>
  <c r="AH51" i="86"/>
  <c r="X28" i="86"/>
  <c r="AC28" i="86" s="1"/>
  <c r="AB28" i="86"/>
  <c r="X100" i="86"/>
  <c r="AC100" i="86" s="1"/>
  <c r="AB16" i="86"/>
  <c r="AB100" i="86"/>
  <c r="Q43" i="86"/>
  <c r="P43" i="86"/>
  <c r="X55" i="86"/>
  <c r="AC55" i="86" s="1"/>
  <c r="AB55" i="86"/>
  <c r="X77" i="86"/>
  <c r="V77" i="86" s="1"/>
  <c r="AA77" i="86" s="1"/>
  <c r="AB77" i="86"/>
  <c r="AB88" i="86"/>
  <c r="AB47" i="86"/>
  <c r="V54" i="86"/>
  <c r="AA54" i="86" s="1"/>
  <c r="AD54" i="86" s="1"/>
  <c r="Q31" i="86"/>
  <c r="P31" i="86"/>
  <c r="P36" i="86"/>
  <c r="Q36" i="86"/>
  <c r="X56" i="86"/>
  <c r="AB56" i="86"/>
  <c r="AH56" i="86"/>
  <c r="X33" i="86"/>
  <c r="V33" i="86" s="1"/>
  <c r="AA33" i="86" s="1"/>
  <c r="AH33" i="86"/>
  <c r="AB33" i="86"/>
  <c r="X105" i="86"/>
  <c r="V105" i="86" s="1"/>
  <c r="AA105" i="86" s="1"/>
  <c r="AH105" i="86"/>
  <c r="AB105" i="86"/>
  <c r="X82" i="86"/>
  <c r="AC82" i="86" s="1"/>
  <c r="AB82" i="86"/>
  <c r="X59" i="86"/>
  <c r="AC59" i="86" s="1"/>
  <c r="X24" i="86"/>
  <c r="AC24" i="86" s="1"/>
  <c r="AB24" i="86"/>
  <c r="X96" i="86"/>
  <c r="AC96" i="86" s="1"/>
  <c r="X14" i="86"/>
  <c r="AC14" i="86" s="1"/>
  <c r="AB14" i="86"/>
  <c r="X63" i="86"/>
  <c r="AC63" i="86" s="1"/>
  <c r="AB63" i="86"/>
  <c r="X40" i="86"/>
  <c r="AC40" i="86" s="1"/>
  <c r="AB40" i="86"/>
  <c r="V12" i="86"/>
  <c r="AA12" i="86" s="1"/>
  <c r="AB51" i="86"/>
  <c r="AH43" i="86"/>
  <c r="AB35" i="86"/>
  <c r="AH12" i="86"/>
  <c r="AH107" i="86"/>
  <c r="AB104" i="86"/>
  <c r="AB96" i="86"/>
  <c r="AB37" i="86"/>
  <c r="AB59" i="86"/>
  <c r="AB12" i="86"/>
  <c r="AH77" i="86"/>
  <c r="AB84" i="86"/>
  <c r="AB49" i="86"/>
  <c r="Q56" i="86"/>
  <c r="R56" i="86" s="1"/>
  <c r="S56" i="86" s="1"/>
  <c r="AH65" i="86"/>
  <c r="AH14" i="86"/>
  <c r="AI66" i="86"/>
  <c r="AK66" i="86" s="1"/>
  <c r="Q95" i="86"/>
  <c r="R95" i="86" s="1"/>
  <c r="S95" i="86" s="1"/>
  <c r="AH21" i="86"/>
  <c r="AH70" i="86"/>
  <c r="AI54" i="86"/>
  <c r="AK54" i="86" s="1"/>
  <c r="AB54" i="86"/>
  <c r="V42" i="86"/>
  <c r="AA42" i="86" s="1"/>
  <c r="AH96" i="86"/>
  <c r="AB66" i="86"/>
  <c r="AH17" i="86"/>
  <c r="AB52" i="86"/>
  <c r="AH82" i="86"/>
  <c r="AH94" i="86"/>
  <c r="AB26" i="86"/>
  <c r="V66" i="86"/>
  <c r="AA66" i="86" s="1"/>
  <c r="AD66" i="86" s="1"/>
  <c r="V52" i="86"/>
  <c r="AA52" i="86" s="1"/>
  <c r="AD52" i="86" s="1"/>
  <c r="V79" i="86"/>
  <c r="AA79" i="86" s="1"/>
  <c r="AD79" i="86" s="1"/>
  <c r="AH108" i="86"/>
  <c r="AH59" i="86"/>
  <c r="AB78" i="86"/>
  <c r="AH109" i="86"/>
  <c r="AB22" i="86"/>
  <c r="AH73" i="86"/>
  <c r="V94" i="86"/>
  <c r="AA94" i="86" s="1"/>
  <c r="AI29" i="86"/>
  <c r="AK29" i="86" s="1"/>
  <c r="AH16" i="86"/>
  <c r="AH89" i="86"/>
  <c r="AB68" i="86"/>
  <c r="AI79" i="86"/>
  <c r="AK79" i="86" s="1"/>
  <c r="AH63" i="86"/>
  <c r="AB61" i="86"/>
  <c r="AH101" i="86"/>
  <c r="AB89" i="86"/>
  <c r="AI34" i="86"/>
  <c r="AK34" i="86" s="1"/>
  <c r="AB41" i="86"/>
  <c r="AB73" i="86"/>
  <c r="V101" i="86"/>
  <c r="AA101" i="86" s="1"/>
  <c r="AD101" i="86" s="1"/>
  <c r="V87" i="86"/>
  <c r="AA87" i="86" s="1"/>
  <c r="AD87" i="86" s="1"/>
  <c r="P105" i="86"/>
  <c r="R105" i="86" s="1"/>
  <c r="S105" i="86" s="1"/>
  <c r="AH92" i="86"/>
  <c r="V19" i="86"/>
  <c r="AA19" i="86" s="1"/>
  <c r="AB69" i="86"/>
  <c r="AB101" i="86"/>
  <c r="AI75" i="86"/>
  <c r="AK75" i="86" s="1"/>
  <c r="AB106" i="86"/>
  <c r="AB34" i="86"/>
  <c r="AI50" i="86"/>
  <c r="AK50" i="86" s="1"/>
  <c r="AH38" i="86"/>
  <c r="V27" i="86"/>
  <c r="AA27" i="86" s="1"/>
  <c r="AD27" i="86" s="1"/>
  <c r="V38" i="86"/>
  <c r="AA38" i="86" s="1"/>
  <c r="AD38" i="86" s="1"/>
  <c r="V68" i="86"/>
  <c r="AA68" i="86" s="1"/>
  <c r="AD68" i="86" s="1"/>
  <c r="Q23" i="86"/>
  <c r="R23" i="86" s="1"/>
  <c r="S23" i="86" s="1"/>
  <c r="Q59" i="86"/>
  <c r="R59" i="86" s="1"/>
  <c r="S59" i="86" s="1"/>
  <c r="Q76" i="86"/>
  <c r="R76" i="86" s="1"/>
  <c r="S76" i="86" s="1"/>
  <c r="Q91" i="86"/>
  <c r="R91" i="86" s="1"/>
  <c r="S91" i="86" s="1"/>
  <c r="Q109" i="86"/>
  <c r="R109" i="86" s="1"/>
  <c r="S109" i="86" s="1"/>
  <c r="Q32" i="86"/>
  <c r="R32" i="86" s="1"/>
  <c r="S32" i="86" s="1"/>
  <c r="Q33" i="86"/>
  <c r="R33" i="86" s="1"/>
  <c r="S33" i="86" s="1"/>
  <c r="P48" i="86"/>
  <c r="R48" i="86" s="1"/>
  <c r="S48" i="86" s="1"/>
  <c r="Q62" i="86"/>
  <c r="R62" i="86" s="1"/>
  <c r="S62" i="86" s="1"/>
  <c r="Q20" i="86"/>
  <c r="R20" i="86" s="1"/>
  <c r="S20" i="86" s="1"/>
  <c r="P41" i="86"/>
  <c r="R41" i="86" s="1"/>
  <c r="S41" i="86" s="1"/>
  <c r="R65" i="86"/>
  <c r="S65" i="86" s="1"/>
  <c r="P24" i="86"/>
  <c r="R24" i="86" s="1"/>
  <c r="S24" i="86" s="1"/>
  <c r="Q73" i="86"/>
  <c r="R73" i="86" s="1"/>
  <c r="S73" i="86" s="1"/>
  <c r="Q55" i="86"/>
  <c r="R55" i="86" s="1"/>
  <c r="S55" i="86" s="1"/>
  <c r="Q19" i="86"/>
  <c r="R19" i="86" s="1"/>
  <c r="S19" i="86" s="1"/>
  <c r="AC108" i="86"/>
  <c r="AH29" i="86"/>
  <c r="P101" i="86"/>
  <c r="R101" i="86" s="1"/>
  <c r="S101" i="86" s="1"/>
  <c r="P100" i="86"/>
  <c r="R100" i="86" s="1"/>
  <c r="S100" i="86" s="1"/>
  <c r="Q87" i="86"/>
  <c r="R87" i="86" s="1"/>
  <c r="S87" i="86" s="1"/>
  <c r="R53" i="86"/>
  <c r="S53" i="86" s="1"/>
  <c r="P60" i="86"/>
  <c r="R60" i="86" s="1"/>
  <c r="S60" i="86" s="1"/>
  <c r="P44" i="86"/>
  <c r="R44" i="86" s="1"/>
  <c r="S44" i="86" s="1"/>
  <c r="Q21" i="86"/>
  <c r="R21" i="86" s="1"/>
  <c r="S21" i="86" s="1"/>
  <c r="Q52" i="86"/>
  <c r="R52" i="86" s="1"/>
  <c r="S52" i="86" s="1"/>
  <c r="Q54" i="86"/>
  <c r="R54" i="86" s="1"/>
  <c r="S54" i="86" s="1"/>
  <c r="Q85" i="86"/>
  <c r="R85" i="86" s="1"/>
  <c r="S85" i="86" s="1"/>
  <c r="Q35" i="86"/>
  <c r="R35" i="86" s="1"/>
  <c r="S35" i="86" s="1"/>
  <c r="Q71" i="86"/>
  <c r="R71" i="86" s="1"/>
  <c r="S71" i="86" s="1"/>
  <c r="Q78" i="86"/>
  <c r="R78" i="86" s="1"/>
  <c r="S78" i="86" s="1"/>
  <c r="P102" i="86"/>
  <c r="R102" i="86" s="1"/>
  <c r="S102" i="86" s="1"/>
  <c r="P37" i="86"/>
  <c r="R37" i="86" s="1"/>
  <c r="S37" i="86" s="1"/>
  <c r="Q84" i="86"/>
  <c r="R84" i="86" s="1"/>
  <c r="S84" i="86" s="1"/>
  <c r="Q29" i="86"/>
  <c r="R29" i="86" s="1"/>
  <c r="S29" i="86" s="1"/>
  <c r="AH66" i="86"/>
  <c r="Q98" i="86"/>
  <c r="R98" i="86" s="1"/>
  <c r="S98" i="86" s="1"/>
  <c r="Q74" i="86"/>
  <c r="R74" i="86" s="1"/>
  <c r="S74" i="86" s="1"/>
  <c r="AI25" i="86"/>
  <c r="AK25" i="86" s="1"/>
  <c r="Q27" i="86"/>
  <c r="R27" i="86" s="1"/>
  <c r="S27" i="86" s="1"/>
  <c r="P63" i="86"/>
  <c r="R63" i="86" s="1"/>
  <c r="S63" i="86" s="1"/>
  <c r="AI67" i="86"/>
  <c r="AK67" i="86" s="1"/>
  <c r="P12" i="86"/>
  <c r="R12" i="86" s="1"/>
  <c r="S12" i="86" s="1"/>
  <c r="P18" i="86"/>
  <c r="R18" i="86" s="1"/>
  <c r="S18" i="86" s="1"/>
  <c r="Q17" i="86"/>
  <c r="R17" i="86" s="1"/>
  <c r="S17" i="86" s="1"/>
  <c r="AH50" i="86"/>
  <c r="Q15" i="86"/>
  <c r="R15" i="86" s="1"/>
  <c r="S15" i="86" s="1"/>
  <c r="P68" i="86"/>
  <c r="R68" i="86" s="1"/>
  <c r="S68" i="86" s="1"/>
  <c r="AI74" i="86"/>
  <c r="Q88" i="86"/>
  <c r="R88" i="86" s="1"/>
  <c r="S88" i="86" s="1"/>
  <c r="Q72" i="86"/>
  <c r="R72" i="86" s="1"/>
  <c r="S72" i="86" s="1"/>
  <c r="AC37" i="86"/>
  <c r="Q47" i="86"/>
  <c r="R47" i="86" s="1"/>
  <c r="S47" i="86" s="1"/>
  <c r="P26" i="86"/>
  <c r="R26" i="86" s="1"/>
  <c r="S26" i="86" s="1"/>
  <c r="AI108" i="86"/>
  <c r="Q39" i="86"/>
  <c r="R39" i="86" s="1"/>
  <c r="S39" i="86" s="1"/>
  <c r="Q80" i="86"/>
  <c r="R80" i="86" s="1"/>
  <c r="S80" i="86" s="1"/>
  <c r="P42" i="86"/>
  <c r="R42" i="86" s="1"/>
  <c r="S42" i="86" s="1"/>
  <c r="Q96" i="86"/>
  <c r="R96" i="86" s="1"/>
  <c r="S96" i="86" s="1"/>
  <c r="Q97" i="86"/>
  <c r="P97" i="86"/>
  <c r="Q28" i="86"/>
  <c r="R28" i="86" s="1"/>
  <c r="S28" i="86" s="1"/>
  <c r="Q99" i="86"/>
  <c r="R99" i="86" s="1"/>
  <c r="S99" i="86" s="1"/>
  <c r="P30" i="86"/>
  <c r="R30" i="86" s="1"/>
  <c r="S30" i="86" s="1"/>
  <c r="Q51" i="86"/>
  <c r="R51" i="86" s="1"/>
  <c r="S51" i="86" s="1"/>
  <c r="Q86" i="86"/>
  <c r="R86" i="86" s="1"/>
  <c r="S86" i="86" s="1"/>
  <c r="P89" i="86"/>
  <c r="R89" i="86" s="1"/>
  <c r="S89" i="86" s="1"/>
  <c r="Q50" i="86"/>
  <c r="R50" i="86" s="1"/>
  <c r="S50" i="86" s="1"/>
  <c r="AB67" i="86"/>
  <c r="AC74" i="86"/>
  <c r="V74" i="86"/>
  <c r="AA74" i="86" s="1"/>
  <c r="Q107" i="86"/>
  <c r="R107" i="86" s="1"/>
  <c r="S107" i="86" s="1"/>
  <c r="P13" i="86"/>
  <c r="R13" i="86" s="1"/>
  <c r="S13" i="86" s="1"/>
  <c r="Q93" i="86"/>
  <c r="R93" i="86" s="1"/>
  <c r="S93" i="86" s="1"/>
  <c r="P45" i="86"/>
  <c r="R45" i="86" s="1"/>
  <c r="S45" i="86" s="1"/>
  <c r="AA37" i="86"/>
  <c r="AA108" i="86"/>
  <c r="AH78" i="86"/>
  <c r="P46" i="86"/>
  <c r="R46" i="86" s="1"/>
  <c r="S46" i="86" s="1"/>
  <c r="Q16" i="86"/>
  <c r="R16" i="86" s="1"/>
  <c r="S16" i="86" s="1"/>
  <c r="Q38" i="86"/>
  <c r="P38" i="86"/>
  <c r="Q57" i="86"/>
  <c r="R57" i="86" s="1"/>
  <c r="S57" i="86" s="1"/>
  <c r="V49" i="86"/>
  <c r="Q25" i="86"/>
  <c r="P25" i="86"/>
  <c r="AC49" i="86"/>
  <c r="AK49" i="86" s="1"/>
  <c r="X91" i="86"/>
  <c r="AC91" i="86" s="1"/>
  <c r="AI37" i="86"/>
  <c r="AH75" i="86"/>
  <c r="Q83" i="86"/>
  <c r="R83" i="86" s="1"/>
  <c r="S83" i="86" s="1"/>
  <c r="Q75" i="86"/>
  <c r="R75" i="86" s="1"/>
  <c r="S75" i="86" s="1"/>
  <c r="Q90" i="86"/>
  <c r="R90" i="86" s="1"/>
  <c r="S90" i="86" s="1"/>
  <c r="Q49" i="86"/>
  <c r="P49" i="86"/>
  <c r="AH84" i="86"/>
  <c r="AH48" i="86"/>
  <c r="AI101" i="86"/>
  <c r="AK101" i="86" s="1"/>
  <c r="Q81" i="86"/>
  <c r="R81" i="86" s="1"/>
  <c r="S81" i="86" s="1"/>
  <c r="Q34" i="86"/>
  <c r="P34" i="86"/>
  <c r="AH62" i="86"/>
  <c r="Q77" i="86"/>
  <c r="P77" i="86"/>
  <c r="Q22" i="86"/>
  <c r="P22" i="86"/>
  <c r="Q14" i="86"/>
  <c r="P14" i="86"/>
  <c r="P106" i="86"/>
  <c r="Q106" i="86"/>
  <c r="R64" i="86"/>
  <c r="S64" i="86" s="1"/>
  <c r="P70" i="86"/>
  <c r="Q70" i="86"/>
  <c r="R104" i="86"/>
  <c r="S104" i="86" s="1"/>
  <c r="P82" i="86"/>
  <c r="Q82" i="86"/>
  <c r="P58" i="86"/>
  <c r="Q58" i="86"/>
  <c r="P94" i="86"/>
  <c r="Q94" i="86"/>
  <c r="R79" i="86"/>
  <c r="S79" i="86" s="1"/>
  <c r="AH11" i="86"/>
  <c r="V67" i="86"/>
  <c r="AA67" i="86" s="1"/>
  <c r="AD67" i="86" s="1"/>
  <c r="AC94" i="86"/>
  <c r="AC92" i="86"/>
  <c r="AK92" i="86" s="1"/>
  <c r="AI85" i="86"/>
  <c r="AK85" i="86" s="1"/>
  <c r="AI26" i="86"/>
  <c r="AC26" i="86"/>
  <c r="V61" i="86"/>
  <c r="AA61" i="86" s="1"/>
  <c r="AD61" i="86" s="1"/>
  <c r="AI98" i="86"/>
  <c r="AK98" i="86" s="1"/>
  <c r="AD30" i="86"/>
  <c r="AH98" i="86"/>
  <c r="AH100" i="86"/>
  <c r="AH72" i="86"/>
  <c r="AH24" i="86"/>
  <c r="AI52" i="86"/>
  <c r="AK52" i="86" s="1"/>
  <c r="AI61" i="86"/>
  <c r="AK61" i="86" s="1"/>
  <c r="AH97" i="86"/>
  <c r="AI73" i="86"/>
  <c r="AK73" i="86" s="1"/>
  <c r="AH74" i="86"/>
  <c r="AI60" i="86"/>
  <c r="AK60" i="86" s="1"/>
  <c r="AH30" i="86"/>
  <c r="AI83" i="86"/>
  <c r="AK83" i="86" s="1"/>
  <c r="AH95" i="86"/>
  <c r="AH88" i="86"/>
  <c r="AI22" i="86"/>
  <c r="AK22" i="86" s="1"/>
  <c r="AH22" i="86"/>
  <c r="AH34" i="86"/>
  <c r="AH40" i="86"/>
  <c r="AI106" i="86"/>
  <c r="AK106" i="86" s="1"/>
  <c r="AI76" i="86"/>
  <c r="AK76" i="86" s="1"/>
  <c r="AI64" i="86"/>
  <c r="AK64" i="86" s="1"/>
  <c r="AH76" i="86"/>
  <c r="AH87" i="86"/>
  <c r="AH102" i="86"/>
  <c r="AH58" i="86"/>
  <c r="AH55" i="86"/>
  <c r="AI94" i="86"/>
  <c r="AH47" i="86"/>
  <c r="AH90" i="86"/>
  <c r="AH54" i="86"/>
  <c r="AI46" i="86"/>
  <c r="AK46" i="86" s="1"/>
  <c r="AH28" i="86"/>
  <c r="AH91" i="86"/>
  <c r="AH31" i="86"/>
  <c r="AI103" i="86"/>
  <c r="AK103" i="86" s="1"/>
  <c r="AH79" i="86"/>
  <c r="AH67" i="86"/>
  <c r="AH83" i="86"/>
  <c r="AH53" i="86"/>
  <c r="AI71" i="86"/>
  <c r="AK71" i="86" s="1"/>
  <c r="AH93" i="86"/>
  <c r="AG110" i="86"/>
  <c r="AI80" i="86"/>
  <c r="AK80" i="86" s="1"/>
  <c r="AI23" i="86"/>
  <c r="AK23" i="86" s="1"/>
  <c r="AC17" i="86"/>
  <c r="AI17" i="86"/>
  <c r="AC15" i="86"/>
  <c r="AI15" i="86"/>
  <c r="V15" i="86"/>
  <c r="AI13" i="86"/>
  <c r="AC13" i="86"/>
  <c r="AI12" i="86"/>
  <c r="AC12" i="86"/>
  <c r="AI19" i="86"/>
  <c r="AC19" i="86"/>
  <c r="V13" i="86"/>
  <c r="R11" i="86" l="1"/>
  <c r="AI11" i="86"/>
  <c r="AK11" i="86" s="1"/>
  <c r="S11" i="86"/>
  <c r="AL11" i="86" s="1"/>
  <c r="AA11" i="86"/>
  <c r="AD11" i="86" s="1"/>
  <c r="AI72" i="86"/>
  <c r="AK72" i="86" s="1"/>
  <c r="AK19" i="86"/>
  <c r="AK13" i="86"/>
  <c r="R43" i="86"/>
  <c r="S43" i="86" s="1"/>
  <c r="R34" i="86"/>
  <c r="S34" i="86" s="1"/>
  <c r="AI62" i="86"/>
  <c r="AI86" i="86"/>
  <c r="AI36" i="86"/>
  <c r="AC36" i="86"/>
  <c r="AD36" i="86" s="1"/>
  <c r="V63" i="86"/>
  <c r="AA63" i="86" s="1"/>
  <c r="AD63" i="86" s="1"/>
  <c r="V70" i="86"/>
  <c r="AA70" i="86" s="1"/>
  <c r="AD70" i="86" s="1"/>
  <c r="AK42" i="86"/>
  <c r="V88" i="86"/>
  <c r="AA88" i="86" s="1"/>
  <c r="AD88" i="86" s="1"/>
  <c r="AD41" i="86"/>
  <c r="AK108" i="86"/>
  <c r="AK74" i="86"/>
  <c r="AK37" i="86"/>
  <c r="V43" i="86"/>
  <c r="AA43" i="86" s="1"/>
  <c r="AD43" i="86" s="1"/>
  <c r="AK94" i="86"/>
  <c r="AK15" i="86"/>
  <c r="AK26" i="86"/>
  <c r="AK17" i="86"/>
  <c r="AD99" i="86"/>
  <c r="AK12" i="86"/>
  <c r="AC62" i="86"/>
  <c r="V59" i="86"/>
  <c r="AA59" i="86" s="1"/>
  <c r="AD59" i="86" s="1"/>
  <c r="V100" i="86"/>
  <c r="AA100" i="86" s="1"/>
  <c r="AD100" i="86" s="1"/>
  <c r="V93" i="86"/>
  <c r="AA93" i="86" s="1"/>
  <c r="AD93" i="86" s="1"/>
  <c r="AD42" i="86"/>
  <c r="AI58" i="86"/>
  <c r="AK58" i="86" s="1"/>
  <c r="V72" i="86"/>
  <c r="AA72" i="86" s="1"/>
  <c r="AD72" i="86" s="1"/>
  <c r="AC86" i="86"/>
  <c r="AC21" i="86"/>
  <c r="R31" i="86"/>
  <c r="S31" i="86" s="1"/>
  <c r="V47" i="86"/>
  <c r="AA47" i="86" s="1"/>
  <c r="AD47" i="86" s="1"/>
  <c r="R38" i="86"/>
  <c r="S38" i="86" s="1"/>
  <c r="AD45" i="86"/>
  <c r="AI96" i="86"/>
  <c r="AK96" i="86" s="1"/>
  <c r="AI47" i="86"/>
  <c r="AK47" i="86" s="1"/>
  <c r="AI109" i="86"/>
  <c r="AK109" i="86" s="1"/>
  <c r="AI59" i="86"/>
  <c r="AK59" i="86" s="1"/>
  <c r="V28" i="86"/>
  <c r="AA28" i="86" s="1"/>
  <c r="AD28" i="86" s="1"/>
  <c r="AI16" i="86"/>
  <c r="AK16" i="86" s="1"/>
  <c r="AI107" i="86"/>
  <c r="AK107" i="86" s="1"/>
  <c r="AD94" i="86"/>
  <c r="V109" i="86"/>
  <c r="AA109" i="86" s="1"/>
  <c r="AD109" i="86" s="1"/>
  <c r="AI24" i="86"/>
  <c r="AK24" i="86" s="1"/>
  <c r="V96" i="86"/>
  <c r="AA96" i="86" s="1"/>
  <c r="AD96" i="86" s="1"/>
  <c r="R36" i="86"/>
  <c r="S36" i="86" s="1"/>
  <c r="V35" i="86"/>
  <c r="AA35" i="86" s="1"/>
  <c r="AD35" i="86" s="1"/>
  <c r="AI40" i="86"/>
  <c r="AK40" i="86" s="1"/>
  <c r="AI43" i="86"/>
  <c r="AK43" i="86" s="1"/>
  <c r="V107" i="86"/>
  <c r="AA107" i="86" s="1"/>
  <c r="AD107" i="86" s="1"/>
  <c r="AI28" i="86"/>
  <c r="AK28" i="86" s="1"/>
  <c r="V24" i="86"/>
  <c r="AA24" i="86" s="1"/>
  <c r="AD24" i="86" s="1"/>
  <c r="V55" i="86"/>
  <c r="AA55" i="86" s="1"/>
  <c r="AD55" i="86" s="1"/>
  <c r="R92" i="86"/>
  <c r="S92" i="86" s="1"/>
  <c r="AI82" i="86"/>
  <c r="AK82" i="86" s="1"/>
  <c r="AI55" i="86"/>
  <c r="AK55" i="86" s="1"/>
  <c r="AD69" i="86"/>
  <c r="V14" i="86"/>
  <c r="AA14" i="86" s="1"/>
  <c r="AD14" i="86" s="1"/>
  <c r="AI14" i="86"/>
  <c r="AK14" i="86" s="1"/>
  <c r="AI21" i="86"/>
  <c r="V16" i="86"/>
  <c r="AA16" i="86" s="1"/>
  <c r="AD16" i="86" s="1"/>
  <c r="AC81" i="86"/>
  <c r="AI81" i="86"/>
  <c r="AC44" i="86"/>
  <c r="AI44" i="86"/>
  <c r="AI84" i="86"/>
  <c r="AK84" i="86" s="1"/>
  <c r="AC56" i="86"/>
  <c r="AI56" i="86"/>
  <c r="AC65" i="86"/>
  <c r="AI65" i="86"/>
  <c r="AI88" i="86"/>
  <c r="AK88" i="86" s="1"/>
  <c r="V82" i="86"/>
  <c r="AA82" i="86" s="1"/>
  <c r="AD82" i="86" s="1"/>
  <c r="AI77" i="86"/>
  <c r="AC77" i="86"/>
  <c r="AI70" i="86"/>
  <c r="AK70" i="86" s="1"/>
  <c r="V81" i="86"/>
  <c r="AA81" i="86" s="1"/>
  <c r="V40" i="86"/>
  <c r="AA40" i="86" s="1"/>
  <c r="AD40" i="86" s="1"/>
  <c r="V58" i="86"/>
  <c r="AA58" i="86" s="1"/>
  <c r="AD58" i="86" s="1"/>
  <c r="AC105" i="86"/>
  <c r="AI105" i="86"/>
  <c r="AC39" i="86"/>
  <c r="AI39" i="86"/>
  <c r="AI104" i="86"/>
  <c r="AC104" i="86"/>
  <c r="V104" i="86"/>
  <c r="AA104" i="86" s="1"/>
  <c r="AB110" i="86"/>
  <c r="AI100" i="86"/>
  <c r="AK100" i="86" s="1"/>
  <c r="AI35" i="86"/>
  <c r="AK35" i="86" s="1"/>
  <c r="V56" i="86"/>
  <c r="AA56" i="86" s="1"/>
  <c r="AI32" i="86"/>
  <c r="AC32" i="86"/>
  <c r="AI63" i="86"/>
  <c r="AK63" i="86" s="1"/>
  <c r="AC51" i="86"/>
  <c r="AI51" i="86"/>
  <c r="AI93" i="86"/>
  <c r="AK93" i="86" s="1"/>
  <c r="AI33" i="86"/>
  <c r="AC33" i="86"/>
  <c r="V84" i="86"/>
  <c r="AA84" i="86" s="1"/>
  <c r="AD84" i="86" s="1"/>
  <c r="V44" i="86"/>
  <c r="AA44" i="86" s="1"/>
  <c r="AD108" i="86"/>
  <c r="AD37" i="86"/>
  <c r="R14" i="86"/>
  <c r="S14" i="86" s="1"/>
  <c r="AL14" i="86" s="1"/>
  <c r="R49" i="86"/>
  <c r="S49" i="86" s="1"/>
  <c r="R97" i="86"/>
  <c r="S97" i="86" s="1"/>
  <c r="AD92" i="86"/>
  <c r="AD74" i="86"/>
  <c r="AI91" i="86"/>
  <c r="AK91" i="86" s="1"/>
  <c r="V91" i="86"/>
  <c r="AA91" i="86" s="1"/>
  <c r="AD91" i="86" s="1"/>
  <c r="R22" i="86"/>
  <c r="S22" i="86" s="1"/>
  <c r="AA49" i="86"/>
  <c r="AD49" i="86" s="1"/>
  <c r="R77" i="86"/>
  <c r="S77" i="86" s="1"/>
  <c r="R25" i="86"/>
  <c r="S25" i="86" s="1"/>
  <c r="R58" i="86"/>
  <c r="S58" i="86" s="1"/>
  <c r="R82" i="86"/>
  <c r="S82" i="86" s="1"/>
  <c r="R106" i="86"/>
  <c r="S106" i="86" s="1"/>
  <c r="R94" i="86"/>
  <c r="S94" i="86" s="1"/>
  <c r="R70" i="86"/>
  <c r="S70" i="86" s="1"/>
  <c r="AD26" i="86"/>
  <c r="AH110" i="86"/>
  <c r="P110" i="86"/>
  <c r="Q110" i="86"/>
  <c r="AD17" i="86"/>
  <c r="AD12" i="86"/>
  <c r="AA21" i="86"/>
  <c r="AA15" i="86"/>
  <c r="AD15" i="86" s="1"/>
  <c r="AA13" i="86"/>
  <c r="AD13" i="86" s="1"/>
  <c r="AD19" i="86"/>
  <c r="AK62" i="86" l="1"/>
  <c r="AK36" i="86"/>
  <c r="AK104" i="86"/>
  <c r="AK77" i="86"/>
  <c r="AK21" i="86"/>
  <c r="AK32" i="86"/>
  <c r="AD104" i="86"/>
  <c r="AK33" i="86"/>
  <c r="AD56" i="86"/>
  <c r="AK39" i="86"/>
  <c r="AD86" i="86"/>
  <c r="AK86" i="86"/>
  <c r="AD105" i="86"/>
  <c r="AK105" i="86"/>
  <c r="AK65" i="86"/>
  <c r="AD62" i="86"/>
  <c r="AK56" i="86"/>
  <c r="AK44" i="86"/>
  <c r="AK81" i="86"/>
  <c r="AK51" i="86"/>
  <c r="AD21" i="86"/>
  <c r="AD33" i="86"/>
  <c r="AI110" i="86"/>
  <c r="AD51" i="86"/>
  <c r="AD32" i="86"/>
  <c r="AD39" i="86"/>
  <c r="AD44" i="86"/>
  <c r="AD77" i="86"/>
  <c r="AC110" i="86"/>
  <c r="AD81" i="86"/>
  <c r="AD65" i="86"/>
  <c r="R110" i="86"/>
  <c r="AA110" i="86"/>
  <c r="AK110" i="86" l="1"/>
  <c r="AD110" i="86"/>
  <c r="S110" i="86" l="1"/>
  <c r="L6" i="43" s="1"/>
  <c r="AL110" i="86" l="1"/>
  <c r="C13" i="75" s="1"/>
  <c r="A2" i="43"/>
  <c r="A1" i="43"/>
  <c r="A2" i="69"/>
  <c r="A1" i="32"/>
  <c r="A2" i="37"/>
  <c r="A1" i="37"/>
  <c r="B6" i="69"/>
  <c r="B5" i="69"/>
  <c r="B4" i="69"/>
  <c r="D15" i="32"/>
  <c r="K21" i="43"/>
  <c r="C6" i="37"/>
  <c r="A4" i="43"/>
  <c r="B4" i="43"/>
  <c r="AO33" i="27"/>
  <c r="AM29" i="27"/>
  <c r="AO28" i="27"/>
  <c r="AO27" i="27"/>
  <c r="AN29" i="27"/>
  <c r="AO26" i="27"/>
  <c r="AO25" i="27"/>
  <c r="AN22" i="27"/>
  <c r="AM22" i="27"/>
  <c r="AO21" i="27"/>
  <c r="AL22" i="27"/>
  <c r="AO22" i="27" s="1"/>
  <c r="AM17" i="27"/>
  <c r="AO16" i="27"/>
  <c r="AO15" i="27"/>
  <c r="AO14" i="27"/>
  <c r="AO12" i="27"/>
  <c r="AO11" i="27"/>
  <c r="AM8" i="27"/>
  <c r="AL8" i="27"/>
  <c r="AG33" i="27"/>
  <c r="AE29" i="27"/>
  <c r="AG28" i="27"/>
  <c r="AG27" i="27"/>
  <c r="AG26" i="27"/>
  <c r="AH26" i="27" s="1"/>
  <c r="AF29" i="27"/>
  <c r="AG25" i="27"/>
  <c r="AE22" i="27"/>
  <c r="AG21" i="27"/>
  <c r="AF22" i="27"/>
  <c r="AE17" i="27"/>
  <c r="AG15" i="27"/>
  <c r="AG12" i="27"/>
  <c r="AG11" i="27"/>
  <c r="AE8" i="27"/>
  <c r="AD8" i="27"/>
  <c r="X33" i="27"/>
  <c r="V29" i="27"/>
  <c r="X28" i="27"/>
  <c r="X27" i="27"/>
  <c r="X26" i="27"/>
  <c r="W29" i="27"/>
  <c r="X25" i="27"/>
  <c r="V22" i="27"/>
  <c r="X21" i="27"/>
  <c r="W22" i="27"/>
  <c r="U22" i="27"/>
  <c r="V17" i="27"/>
  <c r="X16" i="27"/>
  <c r="X15" i="27"/>
  <c r="X14" i="27"/>
  <c r="X12" i="27"/>
  <c r="Y12" i="27" s="1"/>
  <c r="W17" i="27"/>
  <c r="V8" i="27"/>
  <c r="X8" i="27" s="1"/>
  <c r="O33" i="27"/>
  <c r="M29" i="27"/>
  <c r="M22" i="27"/>
  <c r="N22" i="27"/>
  <c r="L22" i="27"/>
  <c r="N17" i="27"/>
  <c r="M17" i="27"/>
  <c r="M8" i="27"/>
  <c r="L8" i="27"/>
  <c r="F33" i="27"/>
  <c r="D29" i="27"/>
  <c r="F28" i="27"/>
  <c r="F27" i="27"/>
  <c r="F26" i="27"/>
  <c r="F25" i="27"/>
  <c r="D22" i="27"/>
  <c r="E22" i="27"/>
  <c r="F21" i="27"/>
  <c r="D17" i="27"/>
  <c r="F15" i="27"/>
  <c r="F14" i="27"/>
  <c r="F12" i="27"/>
  <c r="D8" i="27"/>
  <c r="C8" i="27"/>
  <c r="J46" i="37" l="1"/>
  <c r="F8" i="27"/>
  <c r="H8" i="27" s="1"/>
  <c r="M31" i="27"/>
  <c r="M35" i="27" s="1"/>
  <c r="M37" i="27" s="1"/>
  <c r="M39" i="27" s="1"/>
  <c r="O22" i="27"/>
  <c r="X22" i="27"/>
  <c r="Y22" i="27" s="1"/>
  <c r="Z22" i="27" s="1"/>
  <c r="F13" i="27"/>
  <c r="C29" i="27"/>
  <c r="AF17" i="27"/>
  <c r="AF31" i="27" s="1"/>
  <c r="AF35" i="27" s="1"/>
  <c r="AF37" i="27" s="1"/>
  <c r="AD22" i="27"/>
  <c r="AG22" i="27" s="1"/>
  <c r="AH22" i="27" s="1"/>
  <c r="AN17" i="27"/>
  <c r="AN31" i="27" s="1"/>
  <c r="AN35" i="27" s="1"/>
  <c r="AN37" i="27" s="1"/>
  <c r="AN39" i="27" s="1"/>
  <c r="E29" i="27"/>
  <c r="N29" i="27"/>
  <c r="X13" i="27"/>
  <c r="Y13" i="27" s="1"/>
  <c r="Z13" i="27" s="1"/>
  <c r="U29" i="27"/>
  <c r="X29" i="27" s="1"/>
  <c r="Y29" i="27" s="1"/>
  <c r="Z29" i="27" s="1"/>
  <c r="AD29" i="27"/>
  <c r="AG29" i="27" s="1"/>
  <c r="D31" i="27"/>
  <c r="D35" i="27" s="1"/>
  <c r="D37" i="27" s="1"/>
  <c r="D39" i="27" s="1"/>
  <c r="AG13" i="27"/>
  <c r="F16" i="27"/>
  <c r="O8" i="27"/>
  <c r="P8" i="27" s="1"/>
  <c r="Q8" i="27" s="1"/>
  <c r="Q15" i="27"/>
  <c r="AG14" i="27"/>
  <c r="AH14" i="27" s="1"/>
  <c r="AI14" i="27" s="1"/>
  <c r="AO13" i="27"/>
  <c r="AL29" i="27"/>
  <c r="AO29" i="27" s="1"/>
  <c r="C17" i="27"/>
  <c r="N31" i="27"/>
  <c r="N35" i="27" s="1"/>
  <c r="N37" i="27" s="1"/>
  <c r="N39" i="27" s="1"/>
  <c r="E17" i="27"/>
  <c r="E31" i="27" s="1"/>
  <c r="V31" i="27"/>
  <c r="V35" i="27" s="1"/>
  <c r="V37" i="27" s="1"/>
  <c r="V39" i="27" s="1"/>
  <c r="C22" i="27"/>
  <c r="F22" i="27" s="1"/>
  <c r="L17" i="27"/>
  <c r="W31" i="27"/>
  <c r="W35" i="27" s="1"/>
  <c r="W37" i="27" s="1"/>
  <c r="W39" i="27" s="1"/>
  <c r="AG8" i="27"/>
  <c r="AH8" i="27" s="1"/>
  <c r="AO8" i="27"/>
  <c r="AP8" i="27" s="1"/>
  <c r="X11" i="27"/>
  <c r="AE31" i="27"/>
  <c r="AE35" i="27" s="1"/>
  <c r="AE37" i="27" s="1"/>
  <c r="AE39" i="27" s="1"/>
  <c r="AG16" i="27"/>
  <c r="AH16" i="27" s="1"/>
  <c r="AM31" i="27"/>
  <c r="AM35" i="27" s="1"/>
  <c r="AM37" i="27" s="1"/>
  <c r="AM39" i="27" s="1"/>
  <c r="AP16" i="27"/>
  <c r="AQ16" i="27" s="1"/>
  <c r="AP11" i="27"/>
  <c r="AQ11" i="27" s="1"/>
  <c r="AP27" i="27"/>
  <c r="AQ27" i="27" s="1"/>
  <c r="AP13" i="27"/>
  <c r="AP29" i="27"/>
  <c r="AQ29" i="27" s="1"/>
  <c r="AP15" i="27"/>
  <c r="AQ15" i="27" s="1"/>
  <c r="AP25" i="27"/>
  <c r="AQ25" i="27" s="1"/>
  <c r="AP33" i="27"/>
  <c r="AQ33" i="27" s="1"/>
  <c r="AP22" i="27"/>
  <c r="AQ22" i="27"/>
  <c r="AP28" i="27"/>
  <c r="AQ28" i="27"/>
  <c r="AP14" i="27"/>
  <c r="AQ14" i="27" s="1"/>
  <c r="AP26" i="27"/>
  <c r="AQ26" i="27" s="1"/>
  <c r="AO20" i="27"/>
  <c r="AL17" i="27"/>
  <c r="AP12" i="27"/>
  <c r="AQ12" i="27" s="1"/>
  <c r="AP21" i="27"/>
  <c r="AQ21" i="27" s="1"/>
  <c r="AH11" i="27"/>
  <c r="AI11" i="27" s="1"/>
  <c r="AG17" i="27"/>
  <c r="AH28" i="27"/>
  <c r="AI28" i="27" s="1"/>
  <c r="AH13" i="27"/>
  <c r="AI13" i="27" s="1"/>
  <c r="AH25" i="27"/>
  <c r="AI25" i="27" s="1"/>
  <c r="AH33" i="27"/>
  <c r="AI33" i="27" s="1"/>
  <c r="AH27" i="27"/>
  <c r="AI27" i="27" s="1"/>
  <c r="AH12" i="27"/>
  <c r="AI12" i="27" s="1"/>
  <c r="AH21" i="27"/>
  <c r="AI21" i="27" s="1"/>
  <c r="AH29" i="27"/>
  <c r="AI29" i="27" s="1"/>
  <c r="AH15" i="27"/>
  <c r="AI15" i="27" s="1"/>
  <c r="AD17" i="27"/>
  <c r="AD31" i="27"/>
  <c r="AI26" i="27"/>
  <c r="AG20" i="27"/>
  <c r="Y16" i="27"/>
  <c r="Z16" i="27" s="1"/>
  <c r="Y15" i="27"/>
  <c r="Z15" i="27" s="1"/>
  <c r="Y25" i="27"/>
  <c r="Z25" i="27" s="1"/>
  <c r="Y33" i="27"/>
  <c r="Z33" i="27" s="1"/>
  <c r="Y27" i="27"/>
  <c r="Z27" i="27" s="1"/>
  <c r="Y28" i="27"/>
  <c r="Z28" i="27"/>
  <c r="Y14" i="27"/>
  <c r="Z14" i="27" s="1"/>
  <c r="Y8" i="27"/>
  <c r="Z8" i="27" s="1"/>
  <c r="Y26" i="27"/>
  <c r="Z26" i="27" s="1"/>
  <c r="U17" i="27"/>
  <c r="Y21" i="27"/>
  <c r="Z21" i="27" s="1"/>
  <c r="Z12" i="27"/>
  <c r="X20" i="27"/>
  <c r="Q13" i="27"/>
  <c r="P22" i="27"/>
  <c r="Q22" i="27" s="1"/>
  <c r="Q25" i="27"/>
  <c r="Q27" i="27"/>
  <c r="Q14" i="27"/>
  <c r="P33" i="27"/>
  <c r="Q33" i="27" s="1"/>
  <c r="Q16" i="27"/>
  <c r="Q28" i="27"/>
  <c r="Q12" i="27"/>
  <c r="Q21" i="27"/>
  <c r="Q26" i="27"/>
  <c r="L29" i="27"/>
  <c r="G16" i="27"/>
  <c r="H16" i="27" s="1"/>
  <c r="G27" i="27"/>
  <c r="H27" i="27" s="1"/>
  <c r="G28" i="27"/>
  <c r="H28" i="27" s="1"/>
  <c r="G13" i="27"/>
  <c r="H13" i="27" s="1"/>
  <c r="G15" i="27"/>
  <c r="H15" i="27" s="1"/>
  <c r="G25" i="27"/>
  <c r="H25" i="27" s="1"/>
  <c r="G33" i="27"/>
  <c r="H33" i="27" s="1"/>
  <c r="G22" i="27"/>
  <c r="H22" i="27" s="1"/>
  <c r="G14" i="27"/>
  <c r="H14" i="27" s="1"/>
  <c r="G26" i="27"/>
  <c r="H26" i="27" s="1"/>
  <c r="F11" i="27"/>
  <c r="F20" i="27"/>
  <c r="G12" i="27"/>
  <c r="H12" i="27" s="1"/>
  <c r="G21" i="27"/>
  <c r="H21" i="27" s="1"/>
  <c r="H46" i="37" l="1"/>
  <c r="G8" i="27"/>
  <c r="AQ8" i="27"/>
  <c r="C31" i="27"/>
  <c r="F31" i="27" s="1"/>
  <c r="AI8" i="27"/>
  <c r="AQ13" i="27"/>
  <c r="X17" i="27"/>
  <c r="Y11" i="27"/>
  <c r="Z11" i="27" s="1"/>
  <c r="O29" i="27"/>
  <c r="L31" i="27"/>
  <c r="O31" i="27" s="1"/>
  <c r="E35" i="27"/>
  <c r="E37" i="27" s="1"/>
  <c r="E39" i="27" s="1"/>
  <c r="AF39" i="27"/>
  <c r="U31" i="27"/>
  <c r="X31" i="27" s="1"/>
  <c r="AO17" i="27"/>
  <c r="AP17" i="27" s="1"/>
  <c r="AQ17" i="27" s="1"/>
  <c r="F29" i="27"/>
  <c r="G29" i="27" s="1"/>
  <c r="H29" i="27" s="1"/>
  <c r="AI16" i="27"/>
  <c r="AI22" i="27"/>
  <c r="AL31" i="27"/>
  <c r="AL35" i="27" s="1"/>
  <c r="AP20" i="27"/>
  <c r="AQ20" i="27" s="1"/>
  <c r="AH17" i="27"/>
  <c r="AI17" i="27"/>
  <c r="AG31" i="27"/>
  <c r="AD35" i="27"/>
  <c r="AH20" i="27"/>
  <c r="AI20" i="27" s="1"/>
  <c r="Y17" i="27"/>
  <c r="Z17" i="27"/>
  <c r="Y20" i="27"/>
  <c r="Z20" i="27" s="1"/>
  <c r="Q20" i="27"/>
  <c r="O17" i="27"/>
  <c r="Q11" i="27"/>
  <c r="P29" i="27"/>
  <c r="Q29" i="27" s="1"/>
  <c r="F17" i="27"/>
  <c r="G11" i="27"/>
  <c r="H11" i="27" s="1"/>
  <c r="G20" i="27"/>
  <c r="H20" i="27" s="1"/>
  <c r="C35" i="27" l="1"/>
  <c r="F35" i="27" s="1"/>
  <c r="AO31" i="27"/>
  <c r="AP31" i="27" s="1"/>
  <c r="U35" i="27"/>
  <c r="L35" i="27"/>
  <c r="O35" i="27" s="1"/>
  <c r="AO35" i="27"/>
  <c r="AL37" i="27"/>
  <c r="AG35" i="27"/>
  <c r="AD37" i="27"/>
  <c r="AH31" i="27"/>
  <c r="AI31" i="27"/>
  <c r="X35" i="27"/>
  <c r="U37" i="27"/>
  <c r="Y31" i="27"/>
  <c r="Z31" i="27" s="1"/>
  <c r="P17" i="27"/>
  <c r="Q17" i="27" s="1"/>
  <c r="P31" i="27"/>
  <c r="Q31" i="27" s="1"/>
  <c r="G31" i="27"/>
  <c r="H31" i="27"/>
  <c r="G17" i="27"/>
  <c r="H17" i="27" s="1"/>
  <c r="L37" i="27" l="1"/>
  <c r="O37" i="27" s="1"/>
  <c r="C37" i="27"/>
  <c r="F37" i="27" s="1"/>
  <c r="AQ31" i="27"/>
  <c r="AO37" i="27"/>
  <c r="AL39" i="27"/>
  <c r="AP35" i="27"/>
  <c r="AQ35" i="27" s="1"/>
  <c r="AG37" i="27"/>
  <c r="AD39" i="27"/>
  <c r="AH35" i="27"/>
  <c r="AI35" i="27" s="1"/>
  <c r="X37" i="27"/>
  <c r="U39" i="27"/>
  <c r="Y35" i="27"/>
  <c r="Z35" i="27" s="1"/>
  <c r="L39" i="27"/>
  <c r="P35" i="27"/>
  <c r="Q35" i="27" s="1"/>
  <c r="C39" i="27"/>
  <c r="G35" i="27"/>
  <c r="H35" i="27" s="1"/>
  <c r="AP37" i="27" l="1"/>
  <c r="AP39" i="27" s="1"/>
  <c r="AO39" i="27"/>
  <c r="AH37" i="27"/>
  <c r="AH39" i="27" s="1"/>
  <c r="AG39" i="27"/>
  <c r="Y37" i="27"/>
  <c r="Y39" i="27" s="1"/>
  <c r="X39" i="27"/>
  <c r="P37" i="27"/>
  <c r="P39" i="27" s="1"/>
  <c r="O39" i="27"/>
  <c r="G37" i="27"/>
  <c r="G39" i="27" s="1"/>
  <c r="F39" i="27"/>
  <c r="H37" i="27" l="1"/>
  <c r="H39" i="27" s="1"/>
  <c r="AQ37" i="27"/>
  <c r="AQ39" i="27" s="1"/>
  <c r="AI37" i="27"/>
  <c r="AI39" i="27" s="1"/>
  <c r="Z37" i="27"/>
  <c r="Z39" i="27" s="1"/>
  <c r="Q37" i="27"/>
  <c r="Q39" i="27" s="1"/>
  <c r="C14" i="75" l="1"/>
  <c r="C66" i="69" l="1"/>
  <c r="E31" i="69"/>
  <c r="E30" i="69"/>
  <c r="E29" i="69"/>
  <c r="E28" i="69"/>
  <c r="E27" i="69"/>
  <c r="E26" i="69"/>
  <c r="E25" i="69"/>
  <c r="E24" i="69"/>
  <c r="E23" i="69"/>
  <c r="E22" i="69"/>
  <c r="E21" i="69"/>
  <c r="E20" i="69"/>
  <c r="E19" i="69"/>
  <c r="E18" i="69"/>
  <c r="E17" i="69"/>
  <c r="E16" i="69"/>
  <c r="E15" i="69"/>
  <c r="E14" i="69"/>
  <c r="E13" i="69"/>
  <c r="E66" i="69" l="1"/>
  <c r="L46" i="37"/>
  <c r="D66" i="69"/>
  <c r="L10" i="43" l="1"/>
  <c r="C17" i="75"/>
  <c r="O14" i="32"/>
  <c r="L17" i="43" l="1"/>
  <c r="L18" i="43" s="1"/>
  <c r="D7" i="43" s="1"/>
  <c r="C24" i="75"/>
  <c r="C25" i="75" s="1"/>
  <c r="L20" i="43" l="1"/>
  <c r="L21" i="43" s="1"/>
  <c r="L23" i="43" s="1"/>
  <c r="L26" i="43" l="1"/>
  <c r="C26" i="75" l="1"/>
  <c r="C27" i="75" s="1"/>
  <c r="D9" i="43" l="1"/>
  <c r="E16" i="43" l="1"/>
  <c r="D41" i="43" l="1"/>
  <c r="D43" i="43" s="1"/>
  <c r="D46" i="43" s="1"/>
  <c r="D50" i="43"/>
</calcChain>
</file>

<file path=xl/sharedStrings.xml><?xml version="1.0" encoding="utf-8"?>
<sst xmlns="http://schemas.openxmlformats.org/spreadsheetml/2006/main" count="1448" uniqueCount="282">
  <si>
    <t>RFA HHS0015831</t>
  </si>
  <si>
    <t xml:space="preserve">Legal Name: </t>
  </si>
  <si>
    <t>Address 1:</t>
  </si>
  <si>
    <t>Address 2:</t>
  </si>
  <si>
    <t>City, State, Zip:</t>
  </si>
  <si>
    <t>Contract Number:</t>
  </si>
  <si>
    <t>Texas ID Number:</t>
  </si>
  <si>
    <t xml:space="preserve">Total HHSC SNAP Ed Funding </t>
  </si>
  <si>
    <t>COST CATEGORIES</t>
  </si>
  <si>
    <t>Total Budget Requested</t>
  </si>
  <si>
    <t>A.</t>
  </si>
  <si>
    <t>Personnel (Salary &amp; Benefits)</t>
  </si>
  <si>
    <t>B.</t>
  </si>
  <si>
    <t>Travel</t>
  </si>
  <si>
    <t>B1. Long Distance</t>
  </si>
  <si>
    <t>B2. Local</t>
  </si>
  <si>
    <t>C.</t>
  </si>
  <si>
    <t>Nutrition Education Materials</t>
  </si>
  <si>
    <t>D.</t>
  </si>
  <si>
    <t>NonCapital Equipment / Office Supplies</t>
  </si>
  <si>
    <t>E.</t>
  </si>
  <si>
    <t>Equipment &amp; Other Capital Expenditures</t>
  </si>
  <si>
    <t>F.</t>
  </si>
  <si>
    <t>Building/Space</t>
  </si>
  <si>
    <t>G.</t>
  </si>
  <si>
    <t>Publicly Owned Building/Space</t>
  </si>
  <si>
    <t>H.</t>
  </si>
  <si>
    <t>Maintenance &amp; Repair</t>
  </si>
  <si>
    <t>I.</t>
  </si>
  <si>
    <t>Institutional Membership &amp; Subscription</t>
  </si>
  <si>
    <t>J.</t>
  </si>
  <si>
    <t>Contracts Subgrants Agreements</t>
  </si>
  <si>
    <t>L.</t>
  </si>
  <si>
    <t>Total Direct Costs:</t>
  </si>
  <si>
    <t>M.</t>
  </si>
  <si>
    <t>Indirect Costs</t>
  </si>
  <si>
    <t>N.</t>
  </si>
  <si>
    <t>Total Project 1 Budget (L+M)</t>
  </si>
  <si>
    <t>Summary of All Strategies</t>
  </si>
  <si>
    <t>HHSC State Office</t>
  </si>
  <si>
    <t>Strategy: Network or Subgrantees</t>
  </si>
  <si>
    <t>Strategy 2: Application Assistance and Education</t>
  </si>
  <si>
    <t>Strategy 3: Community Led Innovation</t>
  </si>
  <si>
    <t>Expenses</t>
  </si>
  <si>
    <t>(a) Public Cash (State)</t>
  </si>
  <si>
    <t>(b) Public In-Kind</t>
  </si>
  <si>
    <t>(c ) Private Cash</t>
  </si>
  <si>
    <t>(d=a+b+c) Total Non-Federal</t>
  </si>
  <si>
    <t>(e) Federal Funds</t>
  </si>
  <si>
    <t>(f=d+e) Total Funds</t>
  </si>
  <si>
    <t>Contractor Personnel (Salary and Benefits)</t>
  </si>
  <si>
    <t>Contractor Direct Costs</t>
  </si>
  <si>
    <t>Copying/Printing/Materials</t>
  </si>
  <si>
    <t>Internet/Telephone</t>
  </si>
  <si>
    <t>Equipment and Other Capital Expenditures</t>
  </si>
  <si>
    <t>Supplies and Non Capital Expenditures</t>
  </si>
  <si>
    <t>Other</t>
  </si>
  <si>
    <t>Contractor Travel</t>
  </si>
  <si>
    <t>Long Distance</t>
  </si>
  <si>
    <t xml:space="preserve">Local </t>
  </si>
  <si>
    <t>Subcontractor (Regional Food Bank) Expenses</t>
  </si>
  <si>
    <t>Personnel</t>
  </si>
  <si>
    <t>Direct Costs</t>
  </si>
  <si>
    <t>Indirect Cost</t>
  </si>
  <si>
    <t>Sub-total Personnel, Direct Costs, Travel, and Subcontractor Expenses</t>
  </si>
  <si>
    <t>Modified Total Direct Cost (MTDC) Exclusions</t>
  </si>
  <si>
    <t>Modified Total Direct Cost (MTDC)</t>
  </si>
  <si>
    <t xml:space="preserve">10% Indirect Costs </t>
  </si>
  <si>
    <t xml:space="preserve">TOTAL </t>
  </si>
  <si>
    <t>Salary &amp; Benefits</t>
  </si>
  <si>
    <t>Legal Name:</t>
  </si>
  <si>
    <r>
      <t>Salary (</t>
    </r>
    <r>
      <rPr>
        <b/>
        <i/>
        <sz val="12"/>
        <rFont val="Calibri"/>
        <family val="2"/>
        <scheme val="minor"/>
      </rPr>
      <t>List each position by title and name of employee, if available Show the annual salary rate and percentage of time to be devoted to the project</t>
    </r>
    <r>
      <rPr>
        <b/>
        <sz val="12"/>
        <rFont val="Calibri"/>
        <family val="2"/>
        <scheme val="minor"/>
      </rPr>
      <t>.)</t>
    </r>
  </si>
  <si>
    <t>Time Dedicated to SNAP Education-Delivery and Management/Administrative Duties</t>
  </si>
  <si>
    <t>FTE  Equivalents</t>
  </si>
  <si>
    <t>Salary Cost</t>
  </si>
  <si>
    <t>Fringe Benefit Cost</t>
  </si>
  <si>
    <t>Total Funding  Amounts</t>
  </si>
  <si>
    <r>
      <t xml:space="preserve">Name </t>
    </r>
    <r>
      <rPr>
        <b/>
        <i/>
        <sz val="12"/>
        <color rgb="FF000000"/>
        <rFont val="Calibri"/>
        <family val="2"/>
        <scheme val="minor"/>
      </rPr>
      <t>(List each name, if known)</t>
    </r>
  </si>
  <si>
    <t>Position Title  (List each position, if known)</t>
  </si>
  <si>
    <t xml:space="preserve"> Vacant/Filled (V/F)</t>
  </si>
  <si>
    <t>Certification/License Required: (Enter N/A if not required)</t>
  </si>
  <si>
    <t>Brief Job Description/Justification</t>
  </si>
  <si>
    <t>Justification/Methodology Used to calculate Fringe Benefit</t>
  </si>
  <si>
    <t>Percentage of Time Dedicated to SNAP ED-Delivery and Management/Administrative Duties</t>
  </si>
  <si>
    <t>SNAP-Education Time and Job Duties (%)</t>
  </si>
  <si>
    <t>Full-Time Equivalent</t>
  </si>
  <si>
    <t>Full-Time Equivalent Charged to the SNAP Education Program between 0.0001 and 1.00 (charged to SNAP Education Program only)</t>
  </si>
  <si>
    <t xml:space="preserve">Full Time Equivalents Charged to Other(Non-SNAP-Education) Planned  Funding </t>
  </si>
  <si>
    <r>
      <rPr>
        <b/>
        <sz val="12"/>
        <color rgb="FF000000"/>
        <rFont val="Calibri"/>
        <family val="2"/>
        <scheme val="minor"/>
      </rPr>
      <t>Full -Time Annual Salary</t>
    </r>
    <r>
      <rPr>
        <b/>
        <sz val="12"/>
        <color indexed="8"/>
        <rFont val="Calibri"/>
        <family val="2"/>
        <scheme val="minor"/>
      </rPr>
      <t xml:space="preserve"> (</t>
    </r>
    <r>
      <rPr>
        <sz val="12"/>
        <color rgb="FF000000"/>
        <rFont val="Calibri"/>
        <family val="2"/>
        <scheme val="minor"/>
      </rPr>
      <t>based on a Full-Time Employee's salary of 40 hours)</t>
    </r>
  </si>
  <si>
    <r>
      <t xml:space="preserve">Full -Time Equivalent Salary Cost </t>
    </r>
    <r>
      <rPr>
        <sz val="12"/>
        <color theme="1"/>
        <rFont val="Calibri"/>
        <family val="2"/>
        <scheme val="minor"/>
      </rPr>
      <t xml:space="preserve">(based on employee's actual hours worked) </t>
    </r>
  </si>
  <si>
    <t>Total Salary Cost to SNAP Education (based on Full-Time Annual Salary (x) Full-Time Equivalent Charged  to the SNAP Education Program)</t>
  </si>
  <si>
    <t>Total Salary Cost to Non-SNAP Education (based on the Full-Time Equivalent portion charged to Non-SNAP Education funding source</t>
  </si>
  <si>
    <t>Total Salary Cost to SNAP Education (based on % of time allocated to program) Planned  Funding</t>
  </si>
  <si>
    <t>Fringe Benefits Rate (%)</t>
  </si>
  <si>
    <r>
      <t>Total Fringe Benefits Cost (</t>
    </r>
    <r>
      <rPr>
        <sz val="12"/>
        <color rgb="FF000000"/>
        <rFont val="Calibri"/>
        <family val="2"/>
        <scheme val="minor"/>
      </rPr>
      <t>based on Full-Time Annual Salary (x) Fringe Benefits Percentage</t>
    </r>
    <r>
      <rPr>
        <b/>
        <sz val="12"/>
        <color rgb="FF000000"/>
        <rFont val="Calibri"/>
        <family val="2"/>
        <scheme val="minor"/>
      </rPr>
      <t>)</t>
    </r>
  </si>
  <si>
    <t>Total Fringe Benefits Cost to SNAP Education (Full Time Equivalent Charged to the SNAP Education Program (x) Total Fringe Benefits Cost )</t>
  </si>
  <si>
    <t>Total Fringe Benefits cost to Non-SNAP Education (based on the Full-Time Equivalent portion charged to Non-SNAP Education funding source (x) Total Fringe Benefits Cost</t>
  </si>
  <si>
    <t>Other (i.e., Non-SNAP Education) Planned Funding Salary &amp; Benefits Total</t>
  </si>
  <si>
    <t>SNAP Education Salary &amp; Benefits Total</t>
  </si>
  <si>
    <t>Full-Time or Part Time Annual Salary</t>
  </si>
  <si>
    <t>Fringe Rate</t>
  </si>
  <si>
    <t>Percentage of Time Dedicated to SNAP Education Delivery (%)</t>
  </si>
  <si>
    <t>Percentage of Time Dedicated to Management/ Administrative Duties (%)</t>
  </si>
  <si>
    <t>Percentage of Time Dedicated to Management/Administrative Duties (%)</t>
  </si>
  <si>
    <t>Total Percentage of Time Dedicated to SNAP Education</t>
  </si>
  <si>
    <t xml:space="preserve">Salary Cost </t>
  </si>
  <si>
    <t>Fringe Cost</t>
  </si>
  <si>
    <t xml:space="preserve">Salary &amp; Benefits Cost </t>
  </si>
  <si>
    <t>Total Funds</t>
  </si>
  <si>
    <t>Total</t>
  </si>
  <si>
    <t>Category</t>
  </si>
  <si>
    <t>Total SNAP ED Funds</t>
  </si>
  <si>
    <t>Long Distance Travel (only)</t>
  </si>
  <si>
    <t>Air Travel</t>
  </si>
  <si>
    <t>Lodging</t>
  </si>
  <si>
    <t>Ground transportation</t>
  </si>
  <si>
    <t>Per Diem</t>
  </si>
  <si>
    <t>Mileage</t>
  </si>
  <si>
    <t>TOTAL</t>
  </si>
  <si>
    <t>Trip Name: (Specify)</t>
  </si>
  <si>
    <t>Trip Purpose/benefits to the SNAP Education Program</t>
  </si>
  <si>
    <t>Travel Location (City, State)</t>
  </si>
  <si>
    <t>Staff Positions Traveling</t>
  </si>
  <si>
    <t>Number of Staff</t>
  </si>
  <si>
    <t>Cost Per Unit (ex. airfare per person)</t>
  </si>
  <si>
    <t>Number of Units (ex. Number of  days, miles, etc.)</t>
  </si>
  <si>
    <t>Total Cost</t>
  </si>
  <si>
    <t>Percentage of time dedicated to Other Funding Sources</t>
  </si>
  <si>
    <t>Other Funding Sources</t>
  </si>
  <si>
    <t>Percentage of Item Dedicated to SNAP ED (%)</t>
  </si>
  <si>
    <t>Total SNAP Ed Cost</t>
  </si>
  <si>
    <t>Grand Total of Trip Cost</t>
  </si>
  <si>
    <t>Local Travel (only)</t>
  </si>
  <si>
    <t>Total Federal Cost</t>
  </si>
  <si>
    <t xml:space="preserve"> </t>
  </si>
  <si>
    <t>*Total amounts auto-populate</t>
  </si>
  <si>
    <t>SNAP Education</t>
  </si>
  <si>
    <t>Item</t>
  </si>
  <si>
    <t>Description</t>
  </si>
  <si>
    <t>Purpose &amp; Justification</t>
  </si>
  <si>
    <t>Quantity</t>
  </si>
  <si>
    <t>Unit Cost</t>
  </si>
  <si>
    <t>Nutrition Education Materials:</t>
  </si>
  <si>
    <t>NonCapital Equipment Office Supplies:</t>
  </si>
  <si>
    <t>Equipment and Other Capital Expenses</t>
  </si>
  <si>
    <t>Equipment and Other Capital Expenses:</t>
  </si>
  <si>
    <t>Building Space Lease or Rental</t>
  </si>
  <si>
    <t>Building Space Lease or Rental:</t>
  </si>
  <si>
    <t>Cost of Publicly Owned Building Space</t>
  </si>
  <si>
    <t>Cost of Publicly Owned Building Space:</t>
  </si>
  <si>
    <t>Maintenance and Repair:</t>
  </si>
  <si>
    <t>Institutional Membership &amp; Subscriptions</t>
  </si>
  <si>
    <t>Institutional Membership &amp; Subscription:</t>
  </si>
  <si>
    <t>Salary</t>
  </si>
  <si>
    <t>Fringe Benefits</t>
  </si>
  <si>
    <t>Contracts/subgrants/agreements</t>
  </si>
  <si>
    <t>Building /Space</t>
  </si>
  <si>
    <t xml:space="preserve">Indirect Cost </t>
  </si>
  <si>
    <t>Contracts/Subgrants/Agreements</t>
  </si>
  <si>
    <t>Professional / Contract Name</t>
  </si>
  <si>
    <t>Subcontractor/ Professional Services</t>
  </si>
  <si>
    <t>Types of Contract (Please select one)</t>
  </si>
  <si>
    <t>Description of Services</t>
  </si>
  <si>
    <t>Justifications</t>
  </si>
  <si>
    <t>Cost Categories</t>
  </si>
  <si>
    <t>Total Annual Cost</t>
  </si>
  <si>
    <t>Percentage of Item Dedicated to Other/Fringe Rate</t>
  </si>
  <si>
    <t>Percentage of Item Dedicated to SNAP Education (%)</t>
  </si>
  <si>
    <t>Subcontractor Travel</t>
  </si>
  <si>
    <t>Contracted Name</t>
  </si>
  <si>
    <t>Trip Purpose/benefits to the SNAP Outreach Program</t>
  </si>
  <si>
    <t xml:space="preserve">Other </t>
  </si>
  <si>
    <t>% of Salaries</t>
  </si>
  <si>
    <t>Legal Name</t>
  </si>
  <si>
    <t>Identify the most recent Indirect Cost rate (if applicable). This is either an approved indirect cost rate, Central Service Cost Allocation Plan, or the De Minimis Rate in accordance with 2 CFR Part 200. Submit a copy of the cost rate certificate with this budget.</t>
  </si>
  <si>
    <t>A. Direct Costs</t>
  </si>
  <si>
    <t xml:space="preserve">Direct Cost </t>
  </si>
  <si>
    <t xml:space="preserve">Modified Total Direct (MTDC) Exclusions  </t>
  </si>
  <si>
    <t xml:space="preserve">Total Direct Costs </t>
  </si>
  <si>
    <t>Local</t>
  </si>
  <si>
    <t>NonCapital Equipment Office Supplies</t>
  </si>
  <si>
    <t>B. Indirect Costs</t>
  </si>
  <si>
    <t>Indirect Cost Method Used</t>
  </si>
  <si>
    <t>Indirect Rate Type</t>
  </si>
  <si>
    <t>Indirect Cost Rate Percentage (if applicable)</t>
  </si>
  <si>
    <t>Direct Salaries/Wages and  Fringe</t>
  </si>
  <si>
    <t>Fixed</t>
  </si>
  <si>
    <t>Total Direct</t>
  </si>
  <si>
    <t>Modified Total Direct Cost Exclusions</t>
  </si>
  <si>
    <t>IDC Base</t>
  </si>
  <si>
    <t>Indirect Cost Total</t>
  </si>
  <si>
    <t>PACAP Indirect Cost</t>
  </si>
  <si>
    <t>C. PACAP (only if applicable)</t>
  </si>
  <si>
    <t>Total Possible Indirect</t>
  </si>
  <si>
    <t>Indirect Cost Method Used (PACAP Only)</t>
  </si>
  <si>
    <t>Total PACAP Cost</t>
  </si>
  <si>
    <t xml:space="preserve">PACAP </t>
  </si>
  <si>
    <t>PACAP (Indirect Cost Rate Not Applicable)</t>
  </si>
  <si>
    <t xml:space="preserve">Total Indirect </t>
  </si>
  <si>
    <t>Cognizant Agency</t>
  </si>
  <si>
    <t>Agency Name</t>
  </si>
  <si>
    <t>POC Name</t>
  </si>
  <si>
    <t>POC Phone Number</t>
  </si>
  <si>
    <t>Indirect Cost Rate Agreement Effective Date:</t>
  </si>
  <si>
    <t>Indirect Cost Rate Agreement Expiration Date:</t>
  </si>
  <si>
    <t xml:space="preserve">Total Indirect Costs </t>
  </si>
  <si>
    <t>Funds Requested</t>
  </si>
  <si>
    <t>D. Total Direct and Indirect Costs (A+B)</t>
  </si>
  <si>
    <t xml:space="preserve">E. Total PACAP </t>
  </si>
  <si>
    <t>PACAP Requested</t>
  </si>
  <si>
    <t>F, Total Direct and Indirect Cost (PACAP only) (A+E)</t>
  </si>
  <si>
    <t>Fund Requested (includes PACAP only)</t>
  </si>
  <si>
    <t>Justification</t>
  </si>
  <si>
    <t>Identify the types of costs that are being allocated as indirect costs, the allocation methodology, and the allocation base:</t>
  </si>
  <si>
    <t>CTFB is basing indirect costs on personnel expenses and administrative overhead and other incidentals that occur as a result of SNAP outreach and application assistance activities.</t>
  </si>
  <si>
    <t>Texas ID Number</t>
  </si>
  <si>
    <t>Contract #</t>
  </si>
  <si>
    <t>Reporting Period</t>
  </si>
  <si>
    <t>LINE ITEM</t>
  </si>
  <si>
    <r>
      <rPr>
        <b/>
        <sz val="11"/>
        <color theme="1"/>
        <rFont val="Calibri"/>
        <family val="2"/>
        <scheme val="minor"/>
      </rPr>
      <t>Planned Program Income Earned</t>
    </r>
    <r>
      <rPr>
        <sz val="11"/>
        <color theme="1"/>
        <rFont val="Calibri"/>
        <family val="2"/>
        <scheme val="minor"/>
      </rPr>
      <t xml:space="preserve"> (How did the agency earn the Program Income (event, donated, fundraiser, etc.) Please list the name of the event and/who the agency collected/planned to collect or earn the Program Income).</t>
    </r>
  </si>
  <si>
    <r>
      <rPr>
        <b/>
        <sz val="11"/>
        <color rgb="FF000000"/>
        <rFont val="Calibri"/>
        <family val="2"/>
      </rPr>
      <t>Planned Collected Income</t>
    </r>
    <r>
      <rPr>
        <sz val="11"/>
        <color rgb="FF000000"/>
        <rFont val="Calibri"/>
        <family val="2"/>
      </rPr>
      <t xml:space="preserve"> (What does the agency plan to collect of Program Income?)</t>
    </r>
  </si>
  <si>
    <r>
      <rPr>
        <b/>
        <sz val="11"/>
        <color rgb="FF000000"/>
        <rFont val="Calibri"/>
        <family val="2"/>
      </rPr>
      <t xml:space="preserve">Expended Program Income </t>
    </r>
    <r>
      <rPr>
        <sz val="11"/>
        <color rgb="FF000000"/>
        <rFont val="Calibri"/>
        <family val="2"/>
      </rPr>
      <t>(What does the agency plan to expend of the collected/earned Program Income?)</t>
    </r>
  </si>
  <si>
    <t>Unexpended Program Income</t>
  </si>
  <si>
    <t>Remarks</t>
  </si>
  <si>
    <r>
      <t xml:space="preserve">I certify that to the best of my knowledge and belief, that this organization </t>
    </r>
    <r>
      <rPr>
        <b/>
        <sz val="11"/>
        <color theme="1"/>
        <rFont val="Calibri"/>
        <family val="2"/>
        <scheme val="minor"/>
      </rPr>
      <t>has no program income to report</t>
    </r>
    <r>
      <rPr>
        <sz val="11"/>
        <color theme="1"/>
        <rFont val="Calibri"/>
        <family val="2"/>
        <scheme val="minor"/>
      </rPr>
      <t>.  I understand that willful provisions of false information or concealing a material</t>
    </r>
  </si>
  <si>
    <t>fact in this request is a criminal offence (18 USC 1001).</t>
  </si>
  <si>
    <t>OR</t>
  </si>
  <si>
    <r>
      <t xml:space="preserve">I certify to the best of my knowledge and beliefs, </t>
    </r>
    <r>
      <rPr>
        <b/>
        <sz val="11"/>
        <color theme="1"/>
        <rFont val="Calibri"/>
        <family val="2"/>
        <scheme val="minor"/>
      </rPr>
      <t xml:space="preserve">all information provided in this report is true in all respects; that the program income funds are being expended for the purpose and conditions </t>
    </r>
  </si>
  <si>
    <t>of the award, and I understand that willful provision of false information or concealing a material fact in this report is a criminal offense (18 USC 1001).</t>
  </si>
  <si>
    <t>Name of Certifying Official:</t>
  </si>
  <si>
    <t>Title Of Certifying Official:</t>
  </si>
  <si>
    <t>Certifying Official's Phone Number:</t>
  </si>
  <si>
    <t>Certifying Officials Email Address:</t>
  </si>
  <si>
    <t>Rate</t>
  </si>
  <si>
    <t>Method Used</t>
  </si>
  <si>
    <t>Rate Type</t>
  </si>
  <si>
    <t>Subcontrtactor/Professional Services</t>
  </si>
  <si>
    <t>Type of Contract</t>
  </si>
  <si>
    <t>Private Cash Match?</t>
  </si>
  <si>
    <t>Yearly</t>
  </si>
  <si>
    <t>Modified Total Direct Cost</t>
  </si>
  <si>
    <t>Provisional</t>
  </si>
  <si>
    <t>Subcontractor</t>
  </si>
  <si>
    <t>Time and materials contract.</t>
  </si>
  <si>
    <t>Yes</t>
  </si>
  <si>
    <t>Travel Local</t>
  </si>
  <si>
    <t>Weekly</t>
  </si>
  <si>
    <t>Predetermined</t>
  </si>
  <si>
    <t>Professional Services</t>
  </si>
  <si>
    <t>Fixed price services contract.</t>
  </si>
  <si>
    <t>No</t>
  </si>
  <si>
    <t>Travel Long Distance</t>
  </si>
  <si>
    <t>Hourly</t>
  </si>
  <si>
    <t>Direct Salaries/Wages excludes Fringe</t>
  </si>
  <si>
    <t>Other (Please Identify in the justification column)</t>
  </si>
  <si>
    <t>Not to exceed (or time and materials with a cap) contract.</t>
  </si>
  <si>
    <t>N/A</t>
  </si>
  <si>
    <t>Daily</t>
  </si>
  <si>
    <t>Other (Federal or State Rate)</t>
  </si>
  <si>
    <t>Final</t>
  </si>
  <si>
    <t>Retainer-based services contract.</t>
  </si>
  <si>
    <t>Parking Fees</t>
  </si>
  <si>
    <t>Monthly</t>
  </si>
  <si>
    <t>De Minimus Rate</t>
  </si>
  <si>
    <t>Recurring service subscription.</t>
  </si>
  <si>
    <t>Perdiem</t>
  </si>
  <si>
    <t>Managed services agreement.</t>
  </si>
  <si>
    <t>Meals and Incidentials (M&amp;IE)</t>
  </si>
  <si>
    <t>Ground Transportation</t>
  </si>
  <si>
    <t>Airfare</t>
  </si>
  <si>
    <t>#of Employees Traveling</t>
  </si>
  <si>
    <t>Position Titles</t>
  </si>
  <si>
    <t>Registration Fees</t>
  </si>
  <si>
    <t>Provide the location (City, State), Trip Title, Purpose of the Trip</t>
  </si>
  <si>
    <t xml:space="preserve">Hotel </t>
  </si>
  <si>
    <t xml:space="preserve">SNAP Education Program </t>
  </si>
  <si>
    <t>Calculated Percentage Salary to SNAP Education</t>
  </si>
  <si>
    <t>Conferences</t>
  </si>
  <si>
    <t xml:space="preserve">Miscellaneous </t>
  </si>
  <si>
    <t>NonCapital Equipment; General Office &amp; Programmatic Supplies</t>
  </si>
  <si>
    <r>
      <t xml:space="preserve">
</t>
    </r>
    <r>
      <rPr>
        <sz val="12"/>
        <color rgb="FF000000"/>
        <rFont val="Calibri"/>
        <family val="2"/>
        <scheme val="minor"/>
      </rPr>
      <t xml:space="preserve"> 
</t>
    </r>
    <r>
      <rPr>
        <b/>
        <sz val="12"/>
        <color rgb="FF000000"/>
        <rFont val="Calibri"/>
        <family val="2"/>
        <scheme val="minor"/>
      </rPr>
      <t xml:space="preserve">Cecile Young, Executive Commissioner
Request for Applications (RFA) Grant for
Supplemental Nutrition Assistance Program Education
RFA No. HHS0015831
Attachment to Addendum 8 - Revision 3 Exhibit E, Expenditure Proposal
</t>
    </r>
  </si>
  <si>
    <t>Attachment to Addendum 8 - Revision 3 Exhibit E, Expenditure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</si>
</sst>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&quot;$&quot;#,##0.000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8"/>
      <name val="Verdana"/>
      <family val="2"/>
    </font>
    <font>
      <sz val="12"/>
      <color theme="3"/>
      <name val="Arial"/>
      <family val="2"/>
    </font>
    <font>
      <b/>
      <sz val="14"/>
      <color indexed="8"/>
      <name val="Verdana"/>
      <family val="2"/>
    </font>
    <font>
      <b/>
      <i/>
      <sz val="12"/>
      <name val="Verdana"/>
      <family val="2"/>
    </font>
    <font>
      <sz val="12"/>
      <color theme="3"/>
      <name val="Verdana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rgb="FF0000CC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rgb="FF0000CC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color indexed="8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5" tint="-0.249977111117893"/>
      <name val="Calibri"/>
      <family val="2"/>
      <scheme val="minor"/>
    </font>
    <font>
      <b/>
      <sz val="11"/>
      <color indexed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444444"/>
      <name val="Aptos Narrow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2"/>
      <color rgb="FF3F3F3F"/>
      <name val="Verdana"/>
      <family val="2"/>
    </font>
    <font>
      <sz val="11"/>
      <color rgb="FF242424"/>
      <name val="Aptos Narrow"/>
      <family val="2"/>
    </font>
    <font>
      <b/>
      <sz val="18"/>
      <name val="Arial"/>
      <family val="2"/>
    </font>
    <font>
      <sz val="12"/>
      <color theme="0"/>
      <name val="Verdana"/>
      <family val="2"/>
    </font>
    <font>
      <b/>
      <sz val="12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0" tint="-0.1499984740745262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  <fill>
      <patternFill patternType="darkDown">
        <bgColor theme="0" tint="-0.14999847407452621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8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3">
    <xf numFmtId="0" fontId="0" fillId="0" borderId="0"/>
    <xf numFmtId="0" fontId="4" fillId="0" borderId="0"/>
    <xf numFmtId="0" fontId="3" fillId="0" borderId="0"/>
    <xf numFmtId="0" fontId="5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  <xf numFmtId="0" fontId="18" fillId="0" borderId="0" applyNumberFormat="0" applyFill="0" applyBorder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53" fillId="0" borderId="0"/>
    <xf numFmtId="0" fontId="4" fillId="0" borderId="0"/>
    <xf numFmtId="43" fontId="3" fillId="0" borderId="0" applyFont="0" applyFill="0" applyBorder="0" applyAlignment="0" applyProtection="0"/>
    <xf numFmtId="0" fontId="43" fillId="0" borderId="0"/>
    <xf numFmtId="44" fontId="43" fillId="0" borderId="0" applyFont="0" applyFill="0" applyBorder="0" applyAlignment="0" applyProtection="0"/>
    <xf numFmtId="0" fontId="60" fillId="26" borderId="62" applyNumberFormat="0" applyAlignment="0" applyProtection="0"/>
    <xf numFmtId="43" fontId="3" fillId="0" borderId="0" applyFont="0" applyFill="0" applyBorder="0" applyAlignment="0" applyProtection="0"/>
  </cellStyleXfs>
  <cellXfs count="667">
    <xf numFmtId="0" fontId="0" fillId="0" borderId="0" xfId="0"/>
    <xf numFmtId="0" fontId="9" fillId="0" borderId="0" xfId="6" applyFont="1"/>
    <xf numFmtId="0" fontId="9" fillId="0" borderId="0" xfId="6" applyFont="1" applyAlignment="1">
      <alignment horizontal="center"/>
    </xf>
    <xf numFmtId="0" fontId="10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32" fillId="6" borderId="0" xfId="0" applyFont="1" applyFill="1" applyAlignment="1">
      <alignment horizontal="center" vertical="center"/>
    </xf>
    <xf numFmtId="0" fontId="39" fillId="0" borderId="8" xfId="0" applyFont="1" applyBorder="1" applyAlignment="1" applyProtection="1">
      <alignment vertical="center" wrapText="1"/>
      <protection locked="0"/>
    </xf>
    <xf numFmtId="165" fontId="51" fillId="2" borderId="9" xfId="9" applyNumberFormat="1" applyFont="1" applyFill="1" applyBorder="1" applyAlignment="1" applyProtection="1">
      <alignment horizontal="center" vertical="center" wrapText="1"/>
    </xf>
    <xf numFmtId="165" fontId="51" fillId="2" borderId="8" xfId="9" applyNumberFormat="1" applyFont="1" applyFill="1" applyBorder="1" applyAlignment="1" applyProtection="1">
      <alignment horizontal="center" vertical="center" wrapText="1"/>
    </xf>
    <xf numFmtId="0" fontId="51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1" fillId="0" borderId="0" xfId="17" applyFont="1" applyAlignment="1">
      <alignment horizontal="center" vertical="center" wrapText="1"/>
    </xf>
    <xf numFmtId="0" fontId="10" fillId="0" borderId="0" xfId="17" applyFont="1" applyAlignment="1">
      <alignment vertical="center"/>
    </xf>
    <xf numFmtId="164" fontId="13" fillId="0" borderId="0" xfId="17" applyNumberFormat="1" applyFont="1" applyAlignment="1">
      <alignment horizontal="right" vertical="center" wrapText="1"/>
    </xf>
    <xf numFmtId="0" fontId="9" fillId="0" borderId="0" xfId="17" applyFont="1" applyAlignment="1">
      <alignment vertical="center"/>
    </xf>
    <xf numFmtId="164" fontId="11" fillId="0" borderId="0" xfId="1" applyNumberFormat="1" applyFont="1" applyAlignment="1">
      <alignment horizontal="right" vertical="center" wrapText="1"/>
    </xf>
    <xf numFmtId="9" fontId="51" fillId="2" borderId="9" xfId="8" applyFont="1" applyFill="1" applyBorder="1" applyAlignment="1" applyProtection="1">
      <alignment horizontal="center" vertical="center" wrapText="1"/>
    </xf>
    <xf numFmtId="165" fontId="51" fillId="2" borderId="2" xfId="8" applyNumberFormat="1" applyFont="1" applyFill="1" applyBorder="1" applyAlignment="1" applyProtection="1">
      <alignment horizontal="center" vertical="center" wrapText="1"/>
    </xf>
    <xf numFmtId="165" fontId="51" fillId="6" borderId="17" xfId="8" applyNumberFormat="1" applyFont="1" applyFill="1" applyBorder="1" applyAlignment="1" applyProtection="1">
      <alignment horizontal="center" vertical="center" wrapText="1"/>
    </xf>
    <xf numFmtId="165" fontId="51" fillId="2" borderId="9" xfId="8" applyNumberFormat="1" applyFont="1" applyFill="1" applyBorder="1" applyAlignment="1" applyProtection="1">
      <alignment horizontal="center" vertical="center" wrapText="1"/>
    </xf>
    <xf numFmtId="165" fontId="51" fillId="2" borderId="3" xfId="8" applyNumberFormat="1" applyFont="1" applyFill="1" applyBorder="1" applyAlignment="1" applyProtection="1">
      <alignment horizontal="center" vertical="center" wrapText="1"/>
    </xf>
    <xf numFmtId="0" fontId="34" fillId="6" borderId="17" xfId="0" applyFont="1" applyFill="1" applyBorder="1" applyAlignment="1">
      <alignment horizontal="center" vertical="center" wrapText="1"/>
    </xf>
    <xf numFmtId="0" fontId="21" fillId="3" borderId="52" xfId="19" applyFont="1" applyFill="1" applyBorder="1" applyAlignment="1">
      <alignment horizontal="center"/>
    </xf>
    <xf numFmtId="168" fontId="21" fillId="3" borderId="53" xfId="20" applyNumberFormat="1" applyFont="1" applyFill="1" applyBorder="1" applyAlignment="1" applyProtection="1">
      <alignment horizontal="center" wrapText="1"/>
    </xf>
    <xf numFmtId="168" fontId="21" fillId="3" borderId="57" xfId="20" applyNumberFormat="1" applyFont="1" applyFill="1" applyBorder="1" applyAlignment="1" applyProtection="1">
      <alignment horizontal="center" wrapText="1"/>
    </xf>
    <xf numFmtId="0" fontId="44" fillId="0" borderId="33" xfId="19" applyFont="1" applyBorder="1" applyAlignment="1">
      <alignment horizontal="left" vertical="top"/>
    </xf>
    <xf numFmtId="165" fontId="21" fillId="0" borderId="9" xfId="20" applyNumberFormat="1" applyFont="1" applyFill="1" applyBorder="1" applyProtection="1"/>
    <xf numFmtId="165" fontId="21" fillId="0" borderId="34" xfId="20" applyNumberFormat="1" applyFont="1" applyFill="1" applyBorder="1" applyProtection="1"/>
    <xf numFmtId="0" fontId="52" fillId="3" borderId="38" xfId="19" applyFont="1" applyFill="1" applyBorder="1" applyAlignment="1">
      <alignment horizontal="left" vertical="top"/>
    </xf>
    <xf numFmtId="165" fontId="3" fillId="3" borderId="8" xfId="20" applyNumberFormat="1" applyFont="1" applyFill="1" applyBorder="1" applyProtection="1"/>
    <xf numFmtId="164" fontId="3" fillId="3" borderId="8" xfId="20" applyNumberFormat="1" applyFont="1" applyFill="1" applyBorder="1" applyProtection="1"/>
    <xf numFmtId="164" fontId="21" fillId="3" borderId="8" xfId="20" applyNumberFormat="1" applyFont="1" applyFill="1" applyBorder="1" applyProtection="1"/>
    <xf numFmtId="164" fontId="21" fillId="3" borderId="39" xfId="20" applyNumberFormat="1" applyFont="1" applyFill="1" applyBorder="1" applyProtection="1"/>
    <xf numFmtId="0" fontId="44" fillId="0" borderId="38" xfId="19" applyFont="1" applyBorder="1" applyAlignment="1">
      <alignment horizontal="left" vertical="top"/>
    </xf>
    <xf numFmtId="165" fontId="21" fillId="0" borderId="8" xfId="20" applyNumberFormat="1" applyFont="1" applyFill="1" applyBorder="1" applyProtection="1"/>
    <xf numFmtId="165" fontId="21" fillId="0" borderId="39" xfId="20" applyNumberFormat="1" applyFont="1" applyFill="1" applyBorder="1" applyProtection="1"/>
    <xf numFmtId="0" fontId="52" fillId="0" borderId="38" xfId="19" applyFont="1" applyBorder="1" applyAlignment="1">
      <alignment horizontal="right" vertical="top"/>
    </xf>
    <xf numFmtId="165" fontId="3" fillId="0" borderId="8" xfId="20" applyNumberFormat="1" applyFont="1" applyFill="1" applyBorder="1" applyProtection="1"/>
    <xf numFmtId="165" fontId="3" fillId="0" borderId="39" xfId="20" applyNumberFormat="1" applyFont="1" applyFill="1" applyBorder="1" applyProtection="1"/>
    <xf numFmtId="0" fontId="52" fillId="3" borderId="38" xfId="19" applyFont="1" applyFill="1" applyBorder="1" applyAlignment="1">
      <alignment horizontal="right" vertical="top"/>
    </xf>
    <xf numFmtId="165" fontId="3" fillId="3" borderId="39" xfId="20" applyNumberFormat="1" applyFont="1" applyFill="1" applyBorder="1" applyProtection="1"/>
    <xf numFmtId="0" fontId="52" fillId="0" borderId="38" xfId="19" applyFont="1" applyBorder="1" applyAlignment="1">
      <alignment horizontal="left" vertical="top"/>
    </xf>
    <xf numFmtId="165" fontId="21" fillId="3" borderId="8" xfId="20" applyNumberFormat="1" applyFont="1" applyFill="1" applyBorder="1" applyProtection="1"/>
    <xf numFmtId="165" fontId="21" fillId="3" borderId="9" xfId="20" applyNumberFormat="1" applyFont="1" applyFill="1" applyBorder="1" applyProtection="1"/>
    <xf numFmtId="165" fontId="21" fillId="3" borderId="39" xfId="20" applyNumberFormat="1" applyFont="1" applyFill="1" applyBorder="1" applyProtection="1"/>
    <xf numFmtId="165" fontId="3" fillId="0" borderId="8" xfId="20" applyNumberFormat="1" applyFont="1" applyFill="1" applyBorder="1" applyAlignment="1" applyProtection="1">
      <alignment horizontal="right"/>
    </xf>
    <xf numFmtId="165" fontId="3" fillId="0" borderId="39" xfId="20" applyNumberFormat="1" applyFont="1" applyFill="1" applyBorder="1" applyAlignment="1" applyProtection="1">
      <alignment horizontal="right"/>
    </xf>
    <xf numFmtId="0" fontId="51" fillId="0" borderId="38" xfId="19" applyFont="1" applyBorder="1" applyAlignment="1">
      <alignment horizontal="right" vertical="top"/>
    </xf>
    <xf numFmtId="165" fontId="3" fillId="0" borderId="5" xfId="20" applyNumberFormat="1" applyFont="1" applyBorder="1" applyAlignment="1" applyProtection="1">
      <alignment horizontal="right"/>
    </xf>
    <xf numFmtId="165" fontId="21" fillId="0" borderId="8" xfId="20" applyNumberFormat="1" applyFont="1" applyBorder="1" applyAlignment="1" applyProtection="1">
      <alignment horizontal="right"/>
    </xf>
    <xf numFmtId="165" fontId="21" fillId="0" borderId="8" xfId="20" applyNumberFormat="1" applyFont="1" applyFill="1" applyBorder="1" applyAlignment="1" applyProtection="1">
      <alignment horizontal="right"/>
    </xf>
    <xf numFmtId="165" fontId="21" fillId="0" borderId="39" xfId="20" applyNumberFormat="1" applyFont="1" applyFill="1" applyBorder="1" applyAlignment="1" applyProtection="1">
      <alignment horizontal="right"/>
    </xf>
    <xf numFmtId="0" fontId="51" fillId="3" borderId="38" xfId="19" applyFont="1" applyFill="1" applyBorder="1" applyAlignment="1">
      <alignment horizontal="right" vertical="top"/>
    </xf>
    <xf numFmtId="165" fontId="3" fillId="3" borderId="8" xfId="20" applyNumberFormat="1" applyFont="1" applyFill="1" applyBorder="1" applyAlignment="1" applyProtection="1">
      <alignment horizontal="right"/>
    </xf>
    <xf numFmtId="165" fontId="3" fillId="3" borderId="5" xfId="20" applyNumberFormat="1" applyFont="1" applyFill="1" applyBorder="1" applyAlignment="1" applyProtection="1">
      <alignment horizontal="right"/>
    </xf>
    <xf numFmtId="165" fontId="3" fillId="3" borderId="39" xfId="20" applyNumberFormat="1" applyFont="1" applyFill="1" applyBorder="1" applyAlignment="1" applyProtection="1">
      <alignment horizontal="right"/>
    </xf>
    <xf numFmtId="0" fontId="50" fillId="3" borderId="38" xfId="19" applyFont="1" applyFill="1" applyBorder="1" applyAlignment="1">
      <alignment horizontal="left" vertical="top" wrapText="1"/>
    </xf>
    <xf numFmtId="0" fontId="50" fillId="0" borderId="38" xfId="19" applyFont="1" applyBorder="1" applyAlignment="1">
      <alignment horizontal="left" vertical="top" wrapText="1"/>
    </xf>
    <xf numFmtId="0" fontId="50" fillId="0" borderId="38" xfId="19" applyFont="1" applyBorder="1" applyAlignment="1">
      <alignment horizontal="left" vertical="top"/>
    </xf>
    <xf numFmtId="165" fontId="3" fillId="0" borderId="8" xfId="20" applyNumberFormat="1" applyFont="1" applyBorder="1" applyProtection="1"/>
    <xf numFmtId="165" fontId="21" fillId="0" borderId="39" xfId="20" applyNumberFormat="1" applyFont="1" applyBorder="1" applyProtection="1"/>
    <xf numFmtId="0" fontId="44" fillId="3" borderId="38" xfId="19" applyFont="1" applyFill="1" applyBorder="1" applyAlignment="1">
      <alignment horizontal="left" vertical="top"/>
    </xf>
    <xf numFmtId="0" fontId="55" fillId="0" borderId="47" xfId="19" applyFont="1" applyBorder="1" applyAlignment="1">
      <alignment horizontal="left" vertical="top"/>
    </xf>
    <xf numFmtId="165" fontId="3" fillId="0" borderId="10" xfId="20" applyNumberFormat="1" applyFont="1" applyBorder="1" applyProtection="1"/>
    <xf numFmtId="165" fontId="21" fillId="0" borderId="48" xfId="20" applyNumberFormat="1" applyFont="1" applyBorder="1" applyProtection="1"/>
    <xf numFmtId="0" fontId="44" fillId="4" borderId="52" xfId="19" applyFont="1" applyFill="1" applyBorder="1" applyAlignment="1">
      <alignment horizontal="left" vertical="top"/>
    </xf>
    <xf numFmtId="165" fontId="21" fillId="4" borderId="53" xfId="20" applyNumberFormat="1" applyFont="1" applyFill="1" applyBorder="1" applyProtection="1"/>
    <xf numFmtId="165" fontId="21" fillId="4" borderId="57" xfId="20" applyNumberFormat="1" applyFont="1" applyFill="1" applyBorder="1" applyProtection="1"/>
    <xf numFmtId="0" fontId="13" fillId="6" borderId="0" xfId="6" applyFont="1" applyFill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1" fillId="6" borderId="0" xfId="6" applyFont="1" applyFill="1" applyAlignment="1">
      <alignment vertical="center" wrapText="1"/>
    </xf>
    <xf numFmtId="0" fontId="9" fillId="6" borderId="0" xfId="6" applyFont="1" applyFill="1" applyAlignment="1">
      <alignment horizontal="center"/>
    </xf>
    <xf numFmtId="0" fontId="10" fillId="0" borderId="0" xfId="0" applyFont="1" applyAlignment="1">
      <alignment horizontal="left" vertical="center" readingOrder="1"/>
    </xf>
    <xf numFmtId="0" fontId="11" fillId="6" borderId="0" xfId="17" applyFont="1" applyFill="1" applyAlignment="1">
      <alignment horizontal="left" vertical="center"/>
    </xf>
    <xf numFmtId="49" fontId="13" fillId="0" borderId="0" xfId="17" applyNumberFormat="1" applyFont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7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17" applyFont="1" applyAlignment="1">
      <alignment horizontal="center" vertical="center"/>
    </xf>
    <xf numFmtId="167" fontId="9" fillId="0" borderId="0" xfId="18" applyNumberFormat="1" applyFont="1" applyAlignment="1">
      <alignment vertical="center"/>
    </xf>
    <xf numFmtId="0" fontId="9" fillId="3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8" xfId="9" applyNumberFormat="1" applyFont="1" applyBorder="1" applyAlignment="1" applyProtection="1">
      <alignment vertical="center"/>
      <protection locked="0"/>
    </xf>
    <xf numFmtId="44" fontId="0" fillId="0" borderId="8" xfId="9" applyFont="1" applyBorder="1" applyAlignment="1" applyProtection="1">
      <alignment vertical="center"/>
      <protection locked="0"/>
    </xf>
    <xf numFmtId="44" fontId="0" fillId="0" borderId="8" xfId="0" applyNumberFormat="1" applyBorder="1" applyAlignment="1" applyProtection="1">
      <alignment vertical="center"/>
      <protection locked="0"/>
    </xf>
    <xf numFmtId="0" fontId="30" fillId="14" borderId="8" xfId="0" applyFont="1" applyFill="1" applyBorder="1" applyAlignment="1">
      <alignment horizontal="left" vertical="center" indent="9"/>
    </xf>
    <xf numFmtId="0" fontId="0" fillId="14" borderId="8" xfId="0" applyFill="1" applyBorder="1" applyAlignment="1">
      <alignment vertical="center"/>
    </xf>
    <xf numFmtId="44" fontId="0" fillId="14" borderId="8" xfId="0" applyNumberFormat="1" applyFill="1" applyBorder="1" applyAlignment="1">
      <alignment vertical="center"/>
    </xf>
    <xf numFmtId="0" fontId="0" fillId="6" borderId="8" xfId="0" applyFill="1" applyBorder="1" applyAlignment="1">
      <alignment vertical="center" wrapText="1"/>
    </xf>
    <xf numFmtId="0" fontId="0" fillId="6" borderId="8" xfId="0" applyFill="1" applyBorder="1" applyAlignment="1" applyProtection="1">
      <alignment vertical="center"/>
      <protection locked="0"/>
    </xf>
    <xf numFmtId="0" fontId="26" fillId="6" borderId="58" xfId="0" applyFont="1" applyFill="1" applyBorder="1" applyAlignment="1" applyProtection="1">
      <alignment vertical="center" wrapText="1"/>
      <protection locked="0"/>
    </xf>
    <xf numFmtId="0" fontId="26" fillId="6" borderId="59" xfId="0" applyFont="1" applyFill="1" applyBorder="1" applyAlignment="1" applyProtection="1">
      <alignment vertical="center" wrapText="1"/>
      <protection locked="0"/>
    </xf>
    <xf numFmtId="9" fontId="26" fillId="6" borderId="59" xfId="8" applyFont="1" applyFill="1" applyBorder="1" applyAlignment="1" applyProtection="1">
      <alignment vertical="center"/>
      <protection locked="0"/>
    </xf>
    <xf numFmtId="0" fontId="26" fillId="6" borderId="50" xfId="0" applyFont="1" applyFill="1" applyBorder="1" applyAlignment="1" applyProtection="1">
      <alignment vertical="center" wrapText="1"/>
      <protection locked="0"/>
    </xf>
    <xf numFmtId="165" fontId="26" fillId="6" borderId="19" xfId="0" applyNumberFormat="1" applyFont="1" applyFill="1" applyBorder="1" applyAlignment="1" applyProtection="1">
      <alignment vertical="center"/>
      <protection locked="0"/>
    </xf>
    <xf numFmtId="0" fontId="27" fillId="6" borderId="55" xfId="0" applyFont="1" applyFill="1" applyBorder="1" applyAlignment="1" applyProtection="1">
      <alignment vertical="center" wrapText="1"/>
      <protection locked="0"/>
    </xf>
    <xf numFmtId="14" fontId="26" fillId="0" borderId="8" xfId="0" applyNumberFormat="1" applyFont="1" applyBorder="1" applyAlignment="1" applyProtection="1">
      <alignment vertical="center"/>
      <protection locked="0"/>
    </xf>
    <xf numFmtId="14" fontId="29" fillId="0" borderId="8" xfId="0" applyNumberFormat="1" applyFont="1" applyBorder="1" applyAlignment="1" applyProtection="1">
      <alignment vertical="center"/>
      <protection locked="0"/>
    </xf>
    <xf numFmtId="165" fontId="52" fillId="2" borderId="1" xfId="0" applyNumberFormat="1" applyFont="1" applyFill="1" applyBorder="1" applyAlignment="1">
      <alignment horizontal="center" vertical="center"/>
    </xf>
    <xf numFmtId="7" fontId="52" fillId="2" borderId="46" xfId="0" applyNumberFormat="1" applyFont="1" applyFill="1" applyBorder="1" applyAlignment="1">
      <alignment horizontal="center" vertical="center"/>
    </xf>
    <xf numFmtId="165" fontId="50" fillId="2" borderId="9" xfId="9" applyNumberFormat="1" applyFont="1" applyFill="1" applyBorder="1" applyAlignment="1" applyProtection="1">
      <alignment horizontal="center" vertical="center" wrapText="1"/>
    </xf>
    <xf numFmtId="165" fontId="50" fillId="2" borderId="8" xfId="9" applyNumberFormat="1" applyFont="1" applyFill="1" applyBorder="1" applyAlignment="1" applyProtection="1">
      <alignment horizontal="center" vertical="center" wrapText="1"/>
    </xf>
    <xf numFmtId="165" fontId="37" fillId="4" borderId="19" xfId="0" applyNumberFormat="1" applyFont="1" applyFill="1" applyBorder="1" applyAlignment="1">
      <alignment vertical="center"/>
    </xf>
    <xf numFmtId="0" fontId="35" fillId="2" borderId="38" xfId="0" applyFont="1" applyFill="1" applyBorder="1" applyAlignment="1">
      <alignment vertical="center" wrapText="1"/>
    </xf>
    <xf numFmtId="44" fontId="0" fillId="5" borderId="8" xfId="0" applyNumberFormat="1" applyFill="1" applyBorder="1" applyAlignment="1">
      <alignment vertical="center"/>
    </xf>
    <xf numFmtId="0" fontId="0" fillId="7" borderId="0" xfId="0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22" fillId="8" borderId="31" xfId="0" applyFont="1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8" borderId="32" xfId="0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0" fillId="8" borderId="17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0" fontId="0" fillId="8" borderId="16" xfId="0" applyFill="1" applyBorder="1" applyAlignment="1">
      <alignment vertical="center"/>
    </xf>
    <xf numFmtId="0" fontId="28" fillId="8" borderId="0" xfId="0" applyFont="1" applyFill="1" applyAlignment="1">
      <alignment horizontal="right" vertical="center" wrapText="1"/>
    </xf>
    <xf numFmtId="0" fontId="22" fillId="8" borderId="17" xfId="0" applyFont="1" applyFill="1" applyBorder="1" applyAlignment="1">
      <alignment vertical="center"/>
    </xf>
    <xf numFmtId="0" fontId="26" fillId="8" borderId="0" xfId="0" applyFont="1" applyFill="1" applyAlignment="1">
      <alignment vertical="center" wrapText="1"/>
    </xf>
    <xf numFmtId="165" fontId="44" fillId="8" borderId="0" xfId="0" applyNumberFormat="1" applyFont="1" applyFill="1" applyAlignment="1">
      <alignment horizontal="right" vertical="center"/>
    </xf>
    <xf numFmtId="0" fontId="26" fillId="12" borderId="45" xfId="0" applyFont="1" applyFill="1" applyBorder="1" applyAlignment="1">
      <alignment vertical="center" wrapText="1"/>
    </xf>
    <xf numFmtId="0" fontId="26" fillId="12" borderId="43" xfId="0" applyFont="1" applyFill="1" applyBorder="1" applyAlignment="1">
      <alignment vertical="center" wrapText="1"/>
    </xf>
    <xf numFmtId="9" fontId="26" fillId="12" borderId="43" xfId="8" applyFont="1" applyFill="1" applyBorder="1" applyAlignment="1" applyProtection="1">
      <alignment vertical="center"/>
    </xf>
    <xf numFmtId="165" fontId="26" fillId="12" borderId="44" xfId="0" applyNumberFormat="1" applyFont="1" applyFill="1" applyBorder="1" applyAlignment="1">
      <alignment vertical="center"/>
    </xf>
    <xf numFmtId="9" fontId="26" fillId="8" borderId="0" xfId="8" applyFont="1" applyFill="1" applyBorder="1" applyAlignment="1" applyProtection="1">
      <alignment vertical="center"/>
    </xf>
    <xf numFmtId="165" fontId="26" fillId="8" borderId="0" xfId="0" applyNumberFormat="1" applyFont="1" applyFill="1" applyAlignment="1">
      <alignment vertical="center"/>
    </xf>
    <xf numFmtId="0" fontId="31" fillId="8" borderId="17" xfId="0" applyFont="1" applyFill="1" applyBorder="1" applyAlignment="1">
      <alignment vertical="center"/>
    </xf>
    <xf numFmtId="0" fontId="26" fillId="8" borderId="0" xfId="0" applyFont="1" applyFill="1" applyAlignment="1">
      <alignment horizontal="right" vertical="center" wrapText="1"/>
    </xf>
    <xf numFmtId="165" fontId="26" fillId="8" borderId="0" xfId="0" applyNumberFormat="1" applyFont="1" applyFill="1" applyAlignment="1">
      <alignment horizontal="right" vertical="center"/>
    </xf>
    <xf numFmtId="0" fontId="28" fillId="8" borderId="0" xfId="0" applyFont="1" applyFill="1" applyAlignment="1">
      <alignment horizontal="center" vertical="center"/>
    </xf>
    <xf numFmtId="0" fontId="0" fillId="12" borderId="45" xfId="0" applyFill="1" applyBorder="1" applyAlignment="1">
      <alignment vertical="center"/>
    </xf>
    <xf numFmtId="0" fontId="0" fillId="12" borderId="43" xfId="0" applyFill="1" applyBorder="1" applyAlignment="1">
      <alignment vertical="center"/>
    </xf>
    <xf numFmtId="0" fontId="0" fillId="12" borderId="44" xfId="0" applyFill="1" applyBorder="1" applyAlignment="1">
      <alignment vertical="center"/>
    </xf>
    <xf numFmtId="0" fontId="0" fillId="11" borderId="0" xfId="0" applyFill="1" applyAlignment="1">
      <alignment vertical="center"/>
    </xf>
    <xf numFmtId="0" fontId="25" fillId="8" borderId="17" xfId="0" applyFont="1" applyFill="1" applyBorder="1" applyAlignment="1">
      <alignment horizontal="right" vertical="center" wrapText="1"/>
    </xf>
    <xf numFmtId="0" fontId="25" fillId="8" borderId="0" xfId="0" applyFont="1" applyFill="1" applyAlignment="1">
      <alignment horizontal="right" vertical="center" wrapText="1"/>
    </xf>
    <xf numFmtId="0" fontId="27" fillId="8" borderId="0" xfId="0" applyFont="1" applyFill="1" applyAlignment="1">
      <alignment vertical="center" wrapText="1"/>
    </xf>
    <xf numFmtId="0" fontId="27" fillId="8" borderId="16" xfId="0" applyFont="1" applyFill="1" applyBorder="1" applyAlignment="1">
      <alignment vertical="center" wrapText="1"/>
    </xf>
    <xf numFmtId="0" fontId="24" fillId="8" borderId="0" xfId="0" applyFont="1" applyFill="1" applyAlignment="1">
      <alignment vertical="center"/>
    </xf>
    <xf numFmtId="14" fontId="26" fillId="8" borderId="0" xfId="0" applyNumberFormat="1" applyFont="1" applyFill="1" applyAlignment="1">
      <alignment vertical="center"/>
    </xf>
    <xf numFmtId="0" fontId="27" fillId="8" borderId="17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0" fillId="8" borderId="0" xfId="0" applyFont="1" applyFill="1" applyAlignment="1">
      <alignment horizontal="right" vertical="center" wrapText="1"/>
    </xf>
    <xf numFmtId="0" fontId="21" fillId="8" borderId="0" xfId="0" applyFont="1" applyFill="1" applyAlignment="1">
      <alignment horizontal="center" vertical="center"/>
    </xf>
    <xf numFmtId="0" fontId="25" fillId="8" borderId="17" xfId="0" applyFont="1" applyFill="1" applyBorder="1" applyAlignment="1">
      <alignment vertical="center"/>
    </xf>
    <xf numFmtId="0" fontId="30" fillId="13" borderId="19" xfId="0" applyFont="1" applyFill="1" applyBorder="1" applyAlignment="1">
      <alignment vertical="center"/>
    </xf>
    <xf numFmtId="0" fontId="0" fillId="8" borderId="23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60" fillId="26" borderId="63" xfId="21" applyBorder="1" applyAlignment="1">
      <alignment horizontal="left" vertical="center" readingOrder="1"/>
    </xf>
    <xf numFmtId="0" fontId="60" fillId="26" borderId="66" xfId="21" applyBorder="1" applyAlignment="1">
      <alignment horizontal="left" vertical="center" readingOrder="1"/>
    </xf>
    <xf numFmtId="0" fontId="60" fillId="26" borderId="68" xfId="21" applyBorder="1" applyAlignment="1">
      <alignment horizontal="left" vertical="center" readingOrder="1"/>
    </xf>
    <xf numFmtId="0" fontId="11" fillId="6" borderId="0" xfId="17" applyFont="1" applyFill="1" applyAlignment="1">
      <alignment vertical="center"/>
    </xf>
    <xf numFmtId="0" fontId="11" fillId="6" borderId="0" xfId="1" applyFont="1" applyFill="1" applyAlignment="1">
      <alignment horizontal="left" vertical="center" wrapText="1"/>
    </xf>
    <xf numFmtId="44" fontId="11" fillId="6" borderId="0" xfId="1" applyNumberFormat="1" applyFont="1" applyFill="1" applyAlignment="1">
      <alignment vertical="center" wrapText="1"/>
    </xf>
    <xf numFmtId="0" fontId="9" fillId="6" borderId="0" xfId="17" applyFont="1" applyFill="1" applyAlignment="1">
      <alignment vertical="center"/>
    </xf>
    <xf numFmtId="0" fontId="11" fillId="6" borderId="0" xfId="1" applyFont="1" applyFill="1" applyAlignment="1">
      <alignment horizontal="justify" vertical="center" wrapText="1"/>
    </xf>
    <xf numFmtId="44" fontId="11" fillId="6" borderId="0" xfId="1" applyNumberFormat="1" applyFont="1" applyFill="1" applyAlignment="1">
      <alignment horizontal="right" vertical="center" wrapText="1"/>
    </xf>
    <xf numFmtId="164" fontId="11" fillId="6" borderId="0" xfId="1" applyNumberFormat="1" applyFont="1" applyFill="1" applyAlignment="1">
      <alignment horizontal="right" vertical="center" wrapText="1"/>
    </xf>
    <xf numFmtId="0" fontId="52" fillId="0" borderId="8" xfId="0" applyFont="1" applyBorder="1" applyAlignment="1" applyProtection="1">
      <alignment horizontal="center" vertical="center" wrapText="1"/>
      <protection locked="0"/>
    </xf>
    <xf numFmtId="9" fontId="18" fillId="0" borderId="8" xfId="8" applyFont="1" applyBorder="1" applyAlignment="1" applyProtection="1">
      <alignment horizontal="center" vertical="center" wrapText="1"/>
      <protection locked="0"/>
    </xf>
    <xf numFmtId="0" fontId="51" fillId="0" borderId="8" xfId="0" applyFont="1" applyBorder="1" applyAlignment="1" applyProtection="1">
      <alignment horizontal="left" vertical="top" wrapText="1"/>
      <protection locked="0"/>
    </xf>
    <xf numFmtId="10" fontId="50" fillId="2" borderId="9" xfId="8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vertical="center" wrapText="1"/>
    </xf>
    <xf numFmtId="9" fontId="51" fillId="2" borderId="1" xfId="8" applyFont="1" applyFill="1" applyBorder="1" applyAlignment="1" applyProtection="1">
      <alignment horizontal="center" vertical="center" wrapText="1"/>
    </xf>
    <xf numFmtId="0" fontId="61" fillId="0" borderId="8" xfId="0" applyFont="1" applyBorder="1" applyAlignment="1" applyProtection="1">
      <alignment horizontal="left" vertical="top" wrapText="1"/>
      <protection locked="0"/>
    </xf>
    <xf numFmtId="0" fontId="48" fillId="6" borderId="16" xfId="0" applyFont="1" applyFill="1" applyBorder="1" applyAlignment="1">
      <alignment vertical="center" wrapText="1"/>
    </xf>
    <xf numFmtId="0" fontId="48" fillId="6" borderId="14" xfId="0" applyFont="1" applyFill="1" applyBorder="1" applyAlignment="1">
      <alignment vertical="center" wrapText="1"/>
    </xf>
    <xf numFmtId="0" fontId="48" fillId="6" borderId="0" xfId="0" applyFont="1" applyFill="1" applyAlignment="1">
      <alignment vertical="center" wrapText="1"/>
    </xf>
    <xf numFmtId="0" fontId="51" fillId="2" borderId="8" xfId="0" applyFont="1" applyFill="1" applyBorder="1" applyAlignment="1">
      <alignment horizontal="center" vertical="center" wrapText="1"/>
    </xf>
    <xf numFmtId="9" fontId="39" fillId="0" borderId="8" xfId="8" applyFont="1" applyFill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51" fillId="0" borderId="0" xfId="8" applyNumberFormat="1" applyFont="1" applyFill="1" applyBorder="1" applyAlignment="1" applyProtection="1">
      <alignment horizontal="center" vertical="center" wrapText="1"/>
    </xf>
    <xf numFmtId="165" fontId="37" fillId="3" borderId="6" xfId="0" applyNumberFormat="1" applyFont="1" applyFill="1" applyBorder="1" applyAlignment="1">
      <alignment vertical="center" wrapText="1"/>
    </xf>
    <xf numFmtId="165" fontId="37" fillId="3" borderId="8" xfId="0" applyNumberFormat="1" applyFont="1" applyFill="1" applyBorder="1" applyAlignment="1">
      <alignment vertical="center" wrapText="1"/>
    </xf>
    <xf numFmtId="165" fontId="51" fillId="27" borderId="38" xfId="8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41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44" fontId="13" fillId="0" borderId="0" xfId="9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44" fontId="8" fillId="3" borderId="8" xfId="9" applyFont="1" applyFill="1" applyBorder="1" applyAlignment="1">
      <alignment vertical="center"/>
    </xf>
    <xf numFmtId="164" fontId="11" fillId="15" borderId="40" xfId="0" applyNumberFormat="1" applyFont="1" applyFill="1" applyBorder="1" applyAlignment="1">
      <alignment horizontal="center" vertical="center" wrapText="1"/>
    </xf>
    <xf numFmtId="165" fontId="37" fillId="15" borderId="19" xfId="0" applyNumberFormat="1" applyFont="1" applyFill="1" applyBorder="1" applyAlignment="1">
      <alignment vertical="center"/>
    </xf>
    <xf numFmtId="0" fontId="16" fillId="15" borderId="49" xfId="0" applyFont="1" applyFill="1" applyBorder="1" applyAlignment="1">
      <alignment horizontal="right" vertical="center"/>
    </xf>
    <xf numFmtId="9" fontId="18" fillId="0" borderId="5" xfId="8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51" fillId="0" borderId="7" xfId="0" applyFont="1" applyBorder="1" applyAlignment="1" applyProtection="1">
      <alignment horizontal="left" vertical="top" wrapText="1"/>
      <protection locked="0"/>
    </xf>
    <xf numFmtId="165" fontId="37" fillId="10" borderId="8" xfId="9" applyNumberFormat="1" applyFont="1" applyFill="1" applyBorder="1" applyAlignment="1" applyProtection="1">
      <alignment horizontal="center" vertical="center" wrapText="1"/>
    </xf>
    <xf numFmtId="165" fontId="37" fillId="15" borderId="8" xfId="9" applyNumberFormat="1" applyFont="1" applyFill="1" applyBorder="1" applyAlignment="1" applyProtection="1">
      <alignment horizontal="center" vertical="center" wrapText="1"/>
    </xf>
    <xf numFmtId="0" fontId="35" fillId="2" borderId="8" xfId="0" applyFont="1" applyFill="1" applyBorder="1" applyAlignment="1">
      <alignment vertical="center" wrapText="1"/>
    </xf>
    <xf numFmtId="0" fontId="38" fillId="0" borderId="8" xfId="0" applyFont="1" applyBorder="1" applyAlignment="1" applyProtection="1">
      <alignment vertical="center" wrapText="1"/>
      <protection locked="0"/>
    </xf>
    <xf numFmtId="165" fontId="39" fillId="0" borderId="8" xfId="9" applyNumberFormat="1" applyFont="1" applyBorder="1" applyAlignment="1" applyProtection="1">
      <alignment vertical="center" wrapText="1"/>
      <protection locked="0"/>
    </xf>
    <xf numFmtId="0" fontId="40" fillId="15" borderId="8" xfId="0" applyFont="1" applyFill="1" applyBorder="1" applyAlignment="1">
      <alignment vertical="center"/>
    </xf>
    <xf numFmtId="165" fontId="39" fillId="0" borderId="8" xfId="9" applyNumberFormat="1" applyFont="1" applyFill="1" applyBorder="1" applyAlignment="1" applyProtection="1">
      <alignment vertical="center" wrapText="1"/>
      <protection locked="0"/>
    </xf>
    <xf numFmtId="0" fontId="37" fillId="0" borderId="8" xfId="0" applyFont="1" applyBorder="1" applyAlignment="1" applyProtection="1">
      <alignment vertical="center" wrapText="1"/>
      <protection locked="0"/>
    </xf>
    <xf numFmtId="166" fontId="39" fillId="0" borderId="8" xfId="9" applyNumberFormat="1" applyFont="1" applyFill="1" applyBorder="1" applyAlignment="1" applyProtection="1">
      <alignment vertical="center" wrapText="1"/>
      <protection locked="0"/>
    </xf>
    <xf numFmtId="165" fontId="50" fillId="3" borderId="11" xfId="8" applyNumberFormat="1" applyFont="1" applyFill="1" applyBorder="1" applyAlignment="1" applyProtection="1">
      <alignment horizontal="center" vertical="center" wrapText="1"/>
    </xf>
    <xf numFmtId="0" fontId="13" fillId="9" borderId="8" xfId="0" applyFont="1" applyFill="1" applyBorder="1" applyAlignment="1">
      <alignment vertical="center" wrapText="1"/>
    </xf>
    <xf numFmtId="0" fontId="21" fillId="0" borderId="0" xfId="0" applyFont="1"/>
    <xf numFmtId="0" fontId="0" fillId="0" borderId="0" xfId="0" applyAlignment="1">
      <alignment wrapText="1"/>
    </xf>
    <xf numFmtId="0" fontId="57" fillId="0" borderId="0" xfId="0" applyFont="1"/>
    <xf numFmtId="169" fontId="13" fillId="15" borderId="40" xfId="0" applyNumberFormat="1" applyFont="1" applyFill="1" applyBorder="1" applyAlignment="1">
      <alignment vertical="center" wrapText="1"/>
    </xf>
    <xf numFmtId="0" fontId="13" fillId="22" borderId="8" xfId="0" applyFont="1" applyFill="1" applyBorder="1" applyAlignment="1">
      <alignment vertical="center" wrapText="1"/>
    </xf>
    <xf numFmtId="44" fontId="7" fillId="22" borderId="8" xfId="0" applyNumberFormat="1" applyFont="1" applyFill="1" applyBorder="1" applyAlignment="1">
      <alignment horizontal="right" vertical="center" wrapText="1"/>
    </xf>
    <xf numFmtId="0" fontId="28" fillId="8" borderId="17" xfId="0" applyFont="1" applyFill="1" applyBorder="1" applyAlignment="1">
      <alignment vertical="center" wrapText="1"/>
    </xf>
    <xf numFmtId="44" fontId="39" fillId="3" borderId="39" xfId="9" applyFont="1" applyFill="1" applyBorder="1" applyAlignment="1" applyProtection="1">
      <alignment vertical="center" wrapText="1"/>
    </xf>
    <xf numFmtId="0" fontId="21" fillId="24" borderId="35" xfId="0" applyFont="1" applyFill="1" applyBorder="1" applyAlignment="1">
      <alignment horizontal="left" vertical="center"/>
    </xf>
    <xf numFmtId="44" fontId="8" fillId="23" borderId="37" xfId="9" applyFont="1" applyFill="1" applyBorder="1" applyAlignment="1" applyProtection="1">
      <alignment vertical="center"/>
    </xf>
    <xf numFmtId="0" fontId="21" fillId="24" borderId="38" xfId="0" applyFont="1" applyFill="1" applyBorder="1" applyAlignment="1">
      <alignment horizontal="left" vertical="center"/>
    </xf>
    <xf numFmtId="44" fontId="8" fillId="23" borderId="39" xfId="9" applyFont="1" applyFill="1" applyBorder="1" applyAlignment="1" applyProtection="1">
      <alignment vertical="center"/>
    </xf>
    <xf numFmtId="0" fontId="56" fillId="24" borderId="38" xfId="0" applyFont="1" applyFill="1" applyBorder="1" applyAlignment="1">
      <alignment horizontal="left" vertical="center" indent="3"/>
    </xf>
    <xf numFmtId="0" fontId="21" fillId="24" borderId="40" xfId="0" applyFont="1" applyFill="1" applyBorder="1" applyAlignment="1">
      <alignment horizontal="left" vertical="center"/>
    </xf>
    <xf numFmtId="0" fontId="0" fillId="21" borderId="8" xfId="0" applyFill="1" applyBorder="1" applyAlignment="1">
      <alignment vertical="center"/>
    </xf>
    <xf numFmtId="9" fontId="9" fillId="10" borderId="23" xfId="0" applyNumberFormat="1" applyFont="1" applyFill="1" applyBorder="1" applyAlignment="1">
      <alignment vertical="center"/>
    </xf>
    <xf numFmtId="0" fontId="38" fillId="3" borderId="8" xfId="0" applyFont="1" applyFill="1" applyBorder="1" applyAlignment="1" applyProtection="1">
      <alignment vertical="center" wrapText="1"/>
      <protection locked="0"/>
    </xf>
    <xf numFmtId="0" fontId="39" fillId="3" borderId="8" xfId="0" applyFont="1" applyFill="1" applyBorder="1" applyAlignment="1" applyProtection="1">
      <alignment vertical="center" wrapText="1"/>
      <protection locked="0"/>
    </xf>
    <xf numFmtId="9" fontId="13" fillId="3" borderId="38" xfId="8" applyFont="1" applyFill="1" applyBorder="1" applyAlignment="1">
      <alignment horizontal="center" vertical="center" wrapText="1"/>
    </xf>
    <xf numFmtId="165" fontId="51" fillId="3" borderId="71" xfId="8" applyNumberFormat="1" applyFont="1" applyFill="1" applyBorder="1" applyAlignment="1" applyProtection="1">
      <alignment horizontal="right" wrapText="1"/>
    </xf>
    <xf numFmtId="165" fontId="51" fillId="27" borderId="34" xfId="8" applyNumberFormat="1" applyFont="1" applyFill="1" applyBorder="1" applyAlignment="1" applyProtection="1">
      <alignment horizontal="right" wrapText="1"/>
    </xf>
    <xf numFmtId="165" fontId="50" fillId="3" borderId="30" xfId="8" applyNumberFormat="1" applyFont="1" applyFill="1" applyBorder="1" applyAlignment="1" applyProtection="1">
      <alignment horizontal="right" wrapText="1"/>
    </xf>
    <xf numFmtId="0" fontId="34" fillId="24" borderId="38" xfId="0" applyFont="1" applyFill="1" applyBorder="1" applyAlignment="1">
      <alignment horizontal="left" vertical="center"/>
    </xf>
    <xf numFmtId="44" fontId="18" fillId="0" borderId="8" xfId="9" applyFont="1" applyBorder="1" applyAlignment="1" applyProtection="1">
      <alignment horizontal="center" vertical="center" wrapText="1"/>
      <protection locked="0"/>
    </xf>
    <xf numFmtId="10" fontId="18" fillId="0" borderId="39" xfId="8" applyNumberFormat="1" applyFont="1" applyBorder="1" applyAlignment="1" applyProtection="1">
      <alignment horizontal="center" vertical="center" wrapText="1"/>
      <protection locked="0"/>
    </xf>
    <xf numFmtId="168" fontId="10" fillId="10" borderId="41" xfId="0" applyNumberFormat="1" applyFont="1" applyFill="1" applyBorder="1" applyAlignment="1">
      <alignment vertical="center"/>
    </xf>
    <xf numFmtId="165" fontId="37" fillId="15" borderId="42" xfId="0" applyNumberFormat="1" applyFont="1" applyFill="1" applyBorder="1" applyAlignment="1">
      <alignment vertical="center"/>
    </xf>
    <xf numFmtId="9" fontId="39" fillId="3" borderId="8" xfId="8" applyFont="1" applyFill="1" applyBorder="1" applyAlignment="1">
      <alignment vertical="center" wrapText="1"/>
    </xf>
    <xf numFmtId="165" fontId="8" fillId="0" borderId="0" xfId="0" applyNumberFormat="1" applyFont="1" applyAlignment="1">
      <alignment vertical="center"/>
    </xf>
    <xf numFmtId="164" fontId="11" fillId="15" borderId="72" xfId="0" applyNumberFormat="1" applyFont="1" applyFill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43" fontId="8" fillId="0" borderId="0" xfId="22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9" fontId="13" fillId="4" borderId="38" xfId="8" applyFont="1" applyFill="1" applyBorder="1" applyAlignment="1">
      <alignment horizontal="center" vertical="center" wrapText="1"/>
    </xf>
    <xf numFmtId="9" fontId="13" fillId="0" borderId="38" xfId="8" applyFont="1" applyFill="1" applyBorder="1" applyAlignment="1" applyProtection="1">
      <alignment vertical="center" wrapText="1"/>
      <protection locked="0"/>
    </xf>
    <xf numFmtId="0" fontId="13" fillId="22" borderId="8" xfId="0" applyFont="1" applyFill="1" applyBorder="1" applyAlignment="1">
      <alignment horizontal="left" vertical="top" wrapText="1"/>
    </xf>
    <xf numFmtId="0" fontId="13" fillId="9" borderId="8" xfId="0" applyFont="1" applyFill="1" applyBorder="1" applyAlignment="1">
      <alignment horizontal="left" vertical="top" wrapText="1"/>
    </xf>
    <xf numFmtId="0" fontId="34" fillId="10" borderId="53" xfId="0" applyFont="1" applyFill="1" applyBorder="1" applyAlignment="1">
      <alignment horizontal="center" vertical="center" wrapText="1"/>
    </xf>
    <xf numFmtId="0" fontId="0" fillId="28" borderId="0" xfId="0" applyFill="1"/>
    <xf numFmtId="9" fontId="18" fillId="0" borderId="1" xfId="8" applyFont="1" applyBorder="1" applyAlignment="1" applyProtection="1">
      <alignment horizontal="center" vertical="center" wrapText="1"/>
      <protection locked="0"/>
    </xf>
    <xf numFmtId="165" fontId="35" fillId="10" borderId="12" xfId="8" applyNumberFormat="1" applyFont="1" applyFill="1" applyBorder="1" applyAlignment="1" applyProtection="1">
      <alignment vertical="top"/>
    </xf>
    <xf numFmtId="0" fontId="21" fillId="5" borderId="43" xfId="0" applyFont="1" applyFill="1" applyBorder="1" applyAlignment="1">
      <alignment wrapText="1"/>
    </xf>
    <xf numFmtId="165" fontId="35" fillId="10" borderId="8" xfId="8" applyNumberFormat="1" applyFont="1" applyFill="1" applyBorder="1" applyAlignment="1" applyProtection="1">
      <alignment vertical="top"/>
    </xf>
    <xf numFmtId="0" fontId="51" fillId="2" borderId="9" xfId="0" applyFont="1" applyFill="1" applyBorder="1" applyAlignment="1">
      <alignment horizontal="center" vertical="center" wrapText="1"/>
    </xf>
    <xf numFmtId="0" fontId="8" fillId="0" borderId="17" xfId="0" applyFont="1" applyBorder="1" applyAlignment="1" applyProtection="1">
      <alignment vertical="center"/>
      <protection locked="0"/>
    </xf>
    <xf numFmtId="168" fontId="13" fillId="0" borderId="7" xfId="9" applyNumberFormat="1" applyFont="1" applyBorder="1" applyAlignment="1" applyProtection="1">
      <alignment vertical="center" wrapText="1"/>
      <protection locked="0"/>
    </xf>
    <xf numFmtId="168" fontId="13" fillId="22" borderId="7" xfId="0" applyNumberFormat="1" applyFont="1" applyFill="1" applyBorder="1" applyAlignment="1">
      <alignment vertical="center" wrapText="1"/>
    </xf>
    <xf numFmtId="168" fontId="13" fillId="9" borderId="8" xfId="0" applyNumberFormat="1" applyFont="1" applyFill="1" applyBorder="1" applyAlignment="1">
      <alignment vertical="center" wrapText="1"/>
    </xf>
    <xf numFmtId="164" fontId="13" fillId="15" borderId="39" xfId="0" applyNumberFormat="1" applyFont="1" applyFill="1" applyBorder="1" applyAlignment="1" applyProtection="1">
      <alignment vertical="center" wrapText="1"/>
      <protection locked="0"/>
    </xf>
    <xf numFmtId="164" fontId="11" fillId="22" borderId="42" xfId="0" applyNumberFormat="1" applyFont="1" applyFill="1" applyBorder="1" applyAlignment="1">
      <alignment vertical="center" wrapText="1"/>
    </xf>
    <xf numFmtId="168" fontId="8" fillId="4" borderId="8" xfId="9" applyNumberFormat="1" applyFont="1" applyFill="1" applyBorder="1" applyAlignment="1">
      <alignment vertical="center"/>
    </xf>
    <xf numFmtId="168" fontId="11" fillId="22" borderId="8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17" applyFont="1" applyAlignment="1">
      <alignment vertical="center"/>
    </xf>
    <xf numFmtId="9" fontId="51" fillId="2" borderId="1" xfId="0" applyNumberFormat="1" applyFont="1" applyFill="1" applyBorder="1" applyAlignment="1">
      <alignment horizontal="center" vertical="center" wrapText="1"/>
    </xf>
    <xf numFmtId="9" fontId="51" fillId="2" borderId="5" xfId="0" applyNumberFormat="1" applyFont="1" applyFill="1" applyBorder="1" applyAlignment="1">
      <alignment horizontal="center" vertical="center" wrapText="1"/>
    </xf>
    <xf numFmtId="165" fontId="37" fillId="15" borderId="12" xfId="0" applyNumberFormat="1" applyFont="1" applyFill="1" applyBorder="1" applyAlignment="1">
      <alignment vertical="center"/>
    </xf>
    <xf numFmtId="165" fontId="51" fillId="2" borderId="37" xfId="9" applyNumberFormat="1" applyFont="1" applyFill="1" applyBorder="1" applyAlignment="1" applyProtection="1">
      <alignment horizontal="center" vertical="center" wrapText="1"/>
    </xf>
    <xf numFmtId="165" fontId="51" fillId="2" borderId="39" xfId="9" applyNumberFormat="1" applyFont="1" applyFill="1" applyBorder="1" applyAlignment="1" applyProtection="1">
      <alignment horizontal="center" vertical="center" wrapText="1"/>
    </xf>
    <xf numFmtId="165" fontId="51" fillId="2" borderId="39" xfId="8" applyNumberFormat="1" applyFont="1" applyFill="1" applyBorder="1" applyAlignment="1" applyProtection="1">
      <alignment horizontal="center" vertical="center" wrapText="1"/>
    </xf>
    <xf numFmtId="165" fontId="51" fillId="6" borderId="15" xfId="8" applyNumberFormat="1" applyFont="1" applyFill="1" applyBorder="1" applyAlignment="1" applyProtection="1">
      <alignment horizontal="center" vertical="center" wrapText="1"/>
    </xf>
    <xf numFmtId="165" fontId="10" fillId="6" borderId="11" xfId="0" applyNumberFormat="1" applyFont="1" applyFill="1" applyBorder="1" applyAlignment="1" applyProtection="1">
      <alignment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165" fontId="8" fillId="0" borderId="0" xfId="0" applyNumberFormat="1" applyFont="1" applyAlignment="1" applyProtection="1">
      <alignment vertical="center"/>
      <protection locked="0"/>
    </xf>
    <xf numFmtId="165" fontId="35" fillId="10" borderId="19" xfId="8" applyNumberFormat="1" applyFont="1" applyFill="1" applyBorder="1" applyAlignment="1" applyProtection="1">
      <alignment vertical="top"/>
    </xf>
    <xf numFmtId="9" fontId="13" fillId="3" borderId="33" xfId="8" applyFont="1" applyFill="1" applyBorder="1" applyAlignment="1">
      <alignment horizontal="center" vertical="center" wrapText="1"/>
    </xf>
    <xf numFmtId="165" fontId="37" fillId="3" borderId="9" xfId="0" applyNumberFormat="1" applyFont="1" applyFill="1" applyBorder="1" applyAlignment="1">
      <alignment vertical="center" wrapText="1"/>
    </xf>
    <xf numFmtId="165" fontId="37" fillId="3" borderId="7" xfId="0" applyNumberFormat="1" applyFont="1" applyFill="1" applyBorder="1" applyAlignment="1">
      <alignment vertical="center" wrapText="1"/>
    </xf>
    <xf numFmtId="164" fontId="11" fillId="0" borderId="75" xfId="0" applyNumberFormat="1" applyFont="1" applyBorder="1" applyAlignment="1">
      <alignment horizontal="center" vertical="center" wrapText="1"/>
    </xf>
    <xf numFmtId="44" fontId="13" fillId="0" borderId="15" xfId="9" applyFont="1" applyFill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44" fontId="8" fillId="3" borderId="55" xfId="9" applyFont="1" applyFill="1" applyBorder="1" applyAlignment="1">
      <alignment vertical="center"/>
    </xf>
    <xf numFmtId="44" fontId="7" fillId="22" borderId="76" xfId="0" applyNumberFormat="1" applyFont="1" applyFill="1" applyBorder="1" applyAlignment="1">
      <alignment horizontal="right" vertical="center" wrapText="1"/>
    </xf>
    <xf numFmtId="44" fontId="8" fillId="3" borderId="71" xfId="9" applyFont="1" applyFill="1" applyBorder="1" applyAlignment="1">
      <alignment vertical="center"/>
    </xf>
    <xf numFmtId="165" fontId="37" fillId="3" borderId="37" xfId="0" applyNumberFormat="1" applyFont="1" applyFill="1" applyBorder="1" applyAlignment="1">
      <alignment vertical="center" wrapText="1"/>
    </xf>
    <xf numFmtId="165" fontId="37" fillId="3" borderId="39" xfId="0" applyNumberFormat="1" applyFont="1" applyFill="1" applyBorder="1" applyAlignment="1">
      <alignment vertical="center" wrapText="1"/>
    </xf>
    <xf numFmtId="164" fontId="11" fillId="0" borderId="30" xfId="0" applyNumberFormat="1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44" fontId="8" fillId="3" borderId="46" xfId="9" applyFont="1" applyFill="1" applyBorder="1" applyAlignment="1">
      <alignment vertical="center"/>
    </xf>
    <xf numFmtId="44" fontId="8" fillId="3" borderId="77" xfId="9" applyFont="1" applyFill="1" applyBorder="1" applyAlignment="1">
      <alignment vertical="center"/>
    </xf>
    <xf numFmtId="44" fontId="7" fillId="22" borderId="74" xfId="0" applyNumberFormat="1" applyFont="1" applyFill="1" applyBorder="1" applyAlignment="1">
      <alignment horizontal="right" vertical="center" wrapText="1"/>
    </xf>
    <xf numFmtId="0" fontId="37" fillId="10" borderId="12" xfId="0" applyFont="1" applyFill="1" applyBorder="1" applyAlignment="1">
      <alignment horizontal="center" vertical="center" wrapText="1"/>
    </xf>
    <xf numFmtId="165" fontId="37" fillId="3" borderId="34" xfId="0" applyNumberFormat="1" applyFont="1" applyFill="1" applyBorder="1" applyAlignment="1">
      <alignment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5" fontId="35" fillId="10" borderId="18" xfId="8" applyNumberFormat="1" applyFont="1" applyFill="1" applyBorder="1" applyAlignment="1" applyProtection="1">
      <alignment vertical="top"/>
    </xf>
    <xf numFmtId="165" fontId="51" fillId="3" borderId="19" xfId="8" applyNumberFormat="1" applyFont="1" applyFill="1" applyBorder="1" applyAlignment="1" applyProtection="1">
      <alignment horizontal="right" wrapText="1"/>
    </xf>
    <xf numFmtId="165" fontId="35" fillId="0" borderId="25" xfId="8" applyNumberFormat="1" applyFont="1" applyFill="1" applyBorder="1" applyAlignment="1" applyProtection="1">
      <alignment horizontal="center" vertical="top"/>
    </xf>
    <xf numFmtId="165" fontId="51" fillId="27" borderId="19" xfId="8" applyNumberFormat="1" applyFont="1" applyFill="1" applyBorder="1" applyAlignment="1" applyProtection="1">
      <alignment horizontal="center" vertical="center" wrapText="1"/>
    </xf>
    <xf numFmtId="165" fontId="51" fillId="27" borderId="19" xfId="8" applyNumberFormat="1" applyFont="1" applyFill="1" applyBorder="1" applyAlignment="1" applyProtection="1">
      <alignment horizontal="right" wrapText="1"/>
    </xf>
    <xf numFmtId="165" fontId="50" fillId="3" borderId="19" xfId="8" applyNumberFormat="1" applyFont="1" applyFill="1" applyBorder="1" applyAlignment="1" applyProtection="1">
      <alignment horizontal="center" vertical="center" wrapText="1"/>
    </xf>
    <xf numFmtId="165" fontId="50" fillId="3" borderId="19" xfId="8" applyNumberFormat="1" applyFont="1" applyFill="1" applyBorder="1" applyAlignment="1" applyProtection="1">
      <alignment horizontal="right" wrapText="1"/>
    </xf>
    <xf numFmtId="165" fontId="50" fillId="10" borderId="19" xfId="8" applyNumberFormat="1" applyFont="1" applyFill="1" applyBorder="1" applyAlignment="1" applyProtection="1">
      <alignment horizontal="center" vertical="center" wrapText="1"/>
    </xf>
    <xf numFmtId="165" fontId="35" fillId="0" borderId="0" xfId="8" applyNumberFormat="1" applyFont="1" applyFill="1" applyBorder="1" applyAlignment="1" applyProtection="1">
      <alignment horizontal="center" vertical="top"/>
    </xf>
    <xf numFmtId="0" fontId="0" fillId="0" borderId="8" xfId="0" applyBorder="1" applyAlignment="1" applyProtection="1">
      <alignment vertical="center" wrapText="1"/>
      <protection locked="0"/>
    </xf>
    <xf numFmtId="0" fontId="0" fillId="3" borderId="11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165" fontId="26" fillId="3" borderId="8" xfId="0" applyNumberFormat="1" applyFont="1" applyFill="1" applyBorder="1" applyAlignment="1">
      <alignment horizontal="right" vertical="center"/>
    </xf>
    <xf numFmtId="0" fontId="21" fillId="5" borderId="0" xfId="0" applyFont="1" applyFill="1" applyAlignment="1">
      <alignment wrapText="1"/>
    </xf>
    <xf numFmtId="0" fontId="1" fillId="0" borderId="0" xfId="0" applyFont="1" applyAlignment="1">
      <alignment vertical="center"/>
    </xf>
    <xf numFmtId="0" fontId="35" fillId="7" borderId="8" xfId="0" applyFont="1" applyFill="1" applyBorder="1" applyAlignment="1">
      <alignment horizontal="center" wrapText="1"/>
    </xf>
    <xf numFmtId="0" fontId="37" fillId="7" borderId="8" xfId="0" applyFont="1" applyFill="1" applyBorder="1" applyAlignment="1">
      <alignment horizontal="center" wrapText="1"/>
    </xf>
    <xf numFmtId="0" fontId="34" fillId="7" borderId="8" xfId="0" applyFont="1" applyFill="1" applyBorder="1" applyAlignment="1">
      <alignment horizontal="center" wrapText="1"/>
    </xf>
    <xf numFmtId="0" fontId="34" fillId="10" borderId="9" xfId="0" applyFont="1" applyFill="1" applyBorder="1" applyAlignment="1">
      <alignment horizontal="center" wrapText="1"/>
    </xf>
    <xf numFmtId="0" fontId="34" fillId="10" borderId="11" xfId="0" applyFont="1" applyFill="1" applyBorder="1" applyAlignment="1">
      <alignment horizontal="center" wrapText="1"/>
    </xf>
    <xf numFmtId="0" fontId="37" fillId="7" borderId="2" xfId="0" applyFont="1" applyFill="1" applyBorder="1" applyAlignment="1">
      <alignment horizontal="center" wrapText="1"/>
    </xf>
    <xf numFmtId="165" fontId="37" fillId="10" borderId="8" xfId="0" applyNumberFormat="1" applyFont="1" applyFill="1" applyBorder="1" applyAlignment="1">
      <alignment vertical="center" wrapText="1"/>
    </xf>
    <xf numFmtId="165" fontId="51" fillId="3" borderId="71" xfId="8" applyNumberFormat="1" applyFont="1" applyFill="1" applyBorder="1" applyAlignment="1" applyProtection="1">
      <alignment horizontal="center" vertical="center" wrapText="1"/>
    </xf>
    <xf numFmtId="0" fontId="11" fillId="2" borderId="8" xfId="17" applyFont="1" applyFill="1" applyBorder="1" applyAlignment="1">
      <alignment horizontal="left" vertical="center" wrapText="1"/>
    </xf>
    <xf numFmtId="0" fontId="11" fillId="14" borderId="8" xfId="17" applyFont="1" applyFill="1" applyBorder="1" applyAlignment="1">
      <alignment horizontal="left" vertical="center" wrapText="1"/>
    </xf>
    <xf numFmtId="0" fontId="11" fillId="14" borderId="8" xfId="17" applyFont="1" applyFill="1" applyBorder="1" applyAlignment="1">
      <alignment horizontal="justify" vertical="center" wrapText="1"/>
    </xf>
    <xf numFmtId="0" fontId="13" fillId="2" borderId="8" xfId="17" applyFont="1" applyFill="1" applyBorder="1" applyAlignment="1">
      <alignment horizontal="left" vertical="center" wrapText="1" indent="4"/>
    </xf>
    <xf numFmtId="0" fontId="13" fillId="14" borderId="8" xfId="17" applyFont="1" applyFill="1" applyBorder="1" applyAlignment="1">
      <alignment horizontal="left" vertical="center" wrapText="1" indent="4"/>
    </xf>
    <xf numFmtId="0" fontId="11" fillId="2" borderId="8" xfId="17" applyFont="1" applyFill="1" applyBorder="1" applyAlignment="1">
      <alignment horizontal="justify" vertical="center" wrapText="1"/>
    </xf>
    <xf numFmtId="0" fontId="11" fillId="14" borderId="39" xfId="17" applyFont="1" applyFill="1" applyBorder="1" applyAlignment="1">
      <alignment horizontal="center" vertical="center" wrapText="1"/>
    </xf>
    <xf numFmtId="0" fontId="11" fillId="2" borderId="38" xfId="17" applyFont="1" applyFill="1" applyBorder="1" applyAlignment="1">
      <alignment horizontal="left" vertical="center" wrapText="1"/>
    </xf>
    <xf numFmtId="0" fontId="11" fillId="14" borderId="38" xfId="17" applyFont="1" applyFill="1" applyBorder="1" applyAlignment="1">
      <alignment horizontal="left" vertical="center" wrapText="1"/>
    </xf>
    <xf numFmtId="0" fontId="13" fillId="2" borderId="38" xfId="17" applyFont="1" applyFill="1" applyBorder="1" applyAlignment="1">
      <alignment horizontal="left" vertical="center" wrapText="1"/>
    </xf>
    <xf numFmtId="0" fontId="13" fillId="14" borderId="38" xfId="17" applyFont="1" applyFill="1" applyBorder="1" applyAlignment="1">
      <alignment horizontal="left" vertical="center" wrapText="1"/>
    </xf>
    <xf numFmtId="44" fontId="13" fillId="2" borderId="39" xfId="17" applyNumberFormat="1" applyFont="1" applyFill="1" applyBorder="1" applyAlignment="1">
      <alignment vertical="center" wrapText="1"/>
    </xf>
    <xf numFmtId="44" fontId="13" fillId="14" borderId="39" xfId="17" applyNumberFormat="1" applyFont="1" applyFill="1" applyBorder="1" applyAlignment="1">
      <alignment vertical="center" wrapText="1"/>
    </xf>
    <xf numFmtId="0" fontId="11" fillId="2" borderId="72" xfId="17" applyFont="1" applyFill="1" applyBorder="1" applyAlignment="1">
      <alignment horizontal="left" vertical="center" wrapText="1"/>
    </xf>
    <xf numFmtId="0" fontId="11" fillId="2" borderId="28" xfId="17" applyFont="1" applyFill="1" applyBorder="1" applyAlignment="1">
      <alignment horizontal="justify" vertical="center" wrapText="1"/>
    </xf>
    <xf numFmtId="0" fontId="11" fillId="14" borderId="78" xfId="17" applyFont="1" applyFill="1" applyBorder="1" applyAlignment="1">
      <alignment horizontal="left" vertical="center" wrapText="1"/>
    </xf>
    <xf numFmtId="0" fontId="11" fillId="14" borderId="79" xfId="17" applyFont="1" applyFill="1" applyBorder="1" applyAlignment="1">
      <alignment horizontal="left" vertical="center" wrapText="1"/>
    </xf>
    <xf numFmtId="0" fontId="11" fillId="2" borderId="33" xfId="17" applyFont="1" applyFill="1" applyBorder="1" applyAlignment="1">
      <alignment horizontal="left" vertical="center" wrapText="1"/>
    </xf>
    <xf numFmtId="0" fontId="11" fillId="2" borderId="9" xfId="17" applyFont="1" applyFill="1" applyBorder="1" applyAlignment="1">
      <alignment horizontal="justify" vertical="center" wrapText="1"/>
    </xf>
    <xf numFmtId="44" fontId="13" fillId="2" borderId="34" xfId="17" applyNumberFormat="1" applyFont="1" applyFill="1" applyBorder="1" applyAlignment="1">
      <alignment vertical="center" wrapText="1"/>
    </xf>
    <xf numFmtId="0" fontId="11" fillId="14" borderId="79" xfId="17" applyFont="1" applyFill="1" applyBorder="1" applyAlignment="1">
      <alignment horizontal="justify" vertical="center" wrapText="1"/>
    </xf>
    <xf numFmtId="44" fontId="13" fillId="14" borderId="80" xfId="17" applyNumberFormat="1" applyFont="1" applyFill="1" applyBorder="1" applyAlignment="1">
      <alignment vertical="center" wrapText="1"/>
    </xf>
    <xf numFmtId="44" fontId="11" fillId="2" borderId="30" xfId="17" applyNumberFormat="1" applyFont="1" applyFill="1" applyBorder="1" applyAlignment="1">
      <alignment vertical="center" wrapText="1"/>
    </xf>
    <xf numFmtId="0" fontId="34" fillId="7" borderId="52" xfId="0" applyFont="1" applyFill="1" applyBorder="1" applyAlignment="1">
      <alignment horizontal="center" wrapText="1"/>
    </xf>
    <xf numFmtId="0" fontId="34" fillId="7" borderId="57" xfId="0" applyFont="1" applyFill="1" applyBorder="1" applyAlignment="1">
      <alignment horizontal="center" wrapText="1"/>
    </xf>
    <xf numFmtId="0" fontId="37" fillId="10" borderId="12" xfId="0" applyFont="1" applyFill="1" applyBorder="1" applyAlignment="1">
      <alignment horizontal="center" wrapText="1"/>
    </xf>
    <xf numFmtId="0" fontId="34" fillId="10" borderId="57" xfId="0" applyFont="1" applyFill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0" fontId="35" fillId="0" borderId="8" xfId="0" applyFont="1" applyBorder="1" applyAlignment="1">
      <alignment horizontal="center" wrapText="1"/>
    </xf>
    <xf numFmtId="0" fontId="35" fillId="0" borderId="7" xfId="0" applyFont="1" applyBorder="1" applyAlignment="1">
      <alignment horizontal="center" wrapText="1"/>
    </xf>
    <xf numFmtId="44" fontId="38" fillId="0" borderId="0" xfId="9" applyFont="1" applyFill="1" applyBorder="1" applyAlignment="1">
      <alignment horizontal="center" vertical="center" wrapText="1"/>
    </xf>
    <xf numFmtId="44" fontId="39" fillId="3" borderId="71" xfId="9" applyFont="1" applyFill="1" applyBorder="1" applyAlignment="1">
      <alignment vertical="center"/>
    </xf>
    <xf numFmtId="0" fontId="21" fillId="24" borderId="33" xfId="0" applyFont="1" applyFill="1" applyBorder="1" applyAlignment="1">
      <alignment horizontal="left" vertical="center"/>
    </xf>
    <xf numFmtId="44" fontId="8" fillId="23" borderId="34" xfId="9" applyFont="1" applyFill="1" applyBorder="1" applyAlignment="1" applyProtection="1">
      <alignment vertical="center"/>
    </xf>
    <xf numFmtId="44" fontId="39" fillId="3" borderId="34" xfId="9" applyFont="1" applyFill="1" applyBorder="1" applyAlignment="1" applyProtection="1">
      <alignment vertical="center" wrapText="1"/>
    </xf>
    <xf numFmtId="0" fontId="30" fillId="24" borderId="78" xfId="0" applyFont="1" applyFill="1" applyBorder="1" applyAlignment="1">
      <alignment horizontal="left" vertical="center"/>
    </xf>
    <xf numFmtId="44" fontId="8" fillId="23" borderId="80" xfId="9" applyFont="1" applyFill="1" applyBorder="1" applyAlignment="1" applyProtection="1">
      <alignment vertical="center"/>
    </xf>
    <xf numFmtId="8" fontId="39" fillId="3" borderId="80" xfId="9" applyNumberFormat="1" applyFont="1" applyFill="1" applyBorder="1" applyAlignment="1" applyProtection="1">
      <alignment vertical="center" wrapText="1"/>
    </xf>
    <xf numFmtId="44" fontId="0" fillId="7" borderId="0" xfId="0" applyNumberFormat="1" applyFill="1" applyAlignment="1">
      <alignment vertical="center"/>
    </xf>
    <xf numFmtId="9" fontId="21" fillId="3" borderId="39" xfId="0" applyNumberFormat="1" applyFont="1" applyFill="1" applyBorder="1" applyAlignment="1">
      <alignment horizontal="right" vertical="center" indent="1"/>
    </xf>
    <xf numFmtId="0" fontId="37" fillId="3" borderId="48" xfId="0" applyFont="1" applyFill="1" applyBorder="1" applyAlignment="1">
      <alignment horizontal="center" vertical="center" wrapText="1"/>
    </xf>
    <xf numFmtId="44" fontId="39" fillId="3" borderId="81" xfId="9" applyFont="1" applyFill="1" applyBorder="1" applyAlignment="1" applyProtection="1">
      <alignment vertical="center" wrapText="1"/>
    </xf>
    <xf numFmtId="44" fontId="39" fillId="3" borderId="55" xfId="9" applyFont="1" applyFill="1" applyBorder="1" applyAlignment="1" applyProtection="1">
      <alignment vertical="center" wrapText="1"/>
    </xf>
    <xf numFmtId="165" fontId="39" fillId="3" borderId="55" xfId="9" applyNumberFormat="1" applyFont="1" applyFill="1" applyBorder="1" applyAlignment="1" applyProtection="1">
      <alignment vertical="center" wrapText="1"/>
    </xf>
    <xf numFmtId="0" fontId="21" fillId="5" borderId="17" xfId="0" applyFont="1" applyFill="1" applyBorder="1" applyAlignment="1">
      <alignment wrapText="1"/>
    </xf>
    <xf numFmtId="0" fontId="21" fillId="5" borderId="16" xfId="0" applyFont="1" applyFill="1" applyBorder="1" applyAlignment="1">
      <alignment wrapText="1"/>
    </xf>
    <xf numFmtId="0" fontId="21" fillId="5" borderId="82" xfId="0" applyFont="1" applyFill="1" applyBorder="1" applyAlignment="1">
      <alignment wrapText="1"/>
    </xf>
    <xf numFmtId="0" fontId="21" fillId="5" borderId="61" xfId="0" applyFont="1" applyFill="1" applyBorder="1" applyAlignment="1">
      <alignment wrapText="1"/>
    </xf>
    <xf numFmtId="0" fontId="21" fillId="3" borderId="83" xfId="0" applyFont="1" applyFill="1" applyBorder="1"/>
    <xf numFmtId="0" fontId="21" fillId="3" borderId="84" xfId="0" applyFont="1" applyFill="1" applyBorder="1"/>
    <xf numFmtId="44" fontId="21" fillId="3" borderId="85" xfId="0" applyNumberFormat="1" applyFont="1" applyFill="1" applyBorder="1" applyAlignment="1">
      <alignment horizontal="right"/>
    </xf>
    <xf numFmtId="9" fontId="39" fillId="0" borderId="8" xfId="8" applyFont="1" applyFill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165" fontId="13" fillId="0" borderId="8" xfId="0" applyNumberFormat="1" applyFont="1" applyBorder="1" applyAlignment="1" applyProtection="1">
      <alignment horizontal="center" vertical="center" wrapText="1"/>
      <protection locked="0"/>
    </xf>
    <xf numFmtId="9" fontId="13" fillId="0" borderId="33" xfId="8" applyFont="1" applyFill="1" applyBorder="1" applyAlignment="1" applyProtection="1">
      <alignment horizontal="center" vertical="center" wrapText="1"/>
      <protection locked="0"/>
    </xf>
    <xf numFmtId="9" fontId="13" fillId="0" borderId="38" xfId="8" applyFont="1" applyFill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left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165" fontId="38" fillId="0" borderId="8" xfId="0" applyNumberFormat="1" applyFont="1" applyBorder="1" applyAlignment="1" applyProtection="1">
      <alignment horizontal="center" vertical="center" wrapText="1"/>
      <protection locked="0"/>
    </xf>
    <xf numFmtId="9" fontId="38" fillId="0" borderId="33" xfId="8" applyFont="1" applyFill="1" applyBorder="1" applyAlignment="1" applyProtection="1">
      <alignment horizontal="center" vertical="center" wrapText="1"/>
      <protection locked="0"/>
    </xf>
    <xf numFmtId="165" fontId="26" fillId="6" borderId="60" xfId="0" applyNumberFormat="1" applyFont="1" applyFill="1" applyBorder="1" applyAlignment="1" applyProtection="1">
      <alignment vertical="center"/>
      <protection locked="0"/>
    </xf>
    <xf numFmtId="9" fontId="13" fillId="2" borderId="38" xfId="8" applyFont="1" applyFill="1" applyBorder="1" applyAlignment="1">
      <alignment horizontal="center" vertical="center" wrapText="1"/>
    </xf>
    <xf numFmtId="43" fontId="51" fillId="6" borderId="9" xfId="22" applyFont="1" applyFill="1" applyBorder="1" applyAlignment="1" applyProtection="1">
      <alignment horizontal="center" vertical="center" wrapText="1"/>
      <protection locked="0"/>
    </xf>
    <xf numFmtId="43" fontId="51" fillId="6" borderId="8" xfId="22" applyFont="1" applyFill="1" applyBorder="1" applyAlignment="1" applyProtection="1">
      <alignment horizontal="center" vertical="center" wrapText="1"/>
      <protection locked="0"/>
    </xf>
    <xf numFmtId="2" fontId="51" fillId="2" borderId="39" xfId="0" applyNumberFormat="1" applyFont="1" applyFill="1" applyBorder="1" applyAlignment="1" applyProtection="1">
      <alignment horizontal="center" vertical="center" wrapText="1"/>
    </xf>
    <xf numFmtId="44" fontId="13" fillId="3" borderId="7" xfId="9" applyFont="1" applyFill="1" applyBorder="1" applyAlignment="1">
      <alignment vertical="center" wrapText="1"/>
    </xf>
    <xf numFmtId="168" fontId="13" fillId="4" borderId="7" xfId="9" applyNumberFormat="1" applyFont="1" applyFill="1" applyBorder="1" applyAlignment="1" applyProtection="1">
      <alignment vertical="center" wrapText="1"/>
    </xf>
    <xf numFmtId="9" fontId="13" fillId="4" borderId="38" xfId="8" applyFont="1" applyFill="1" applyBorder="1" applyAlignment="1" applyProtection="1">
      <alignment vertical="center" wrapText="1"/>
    </xf>
    <xf numFmtId="164" fontId="13" fillId="4" borderId="39" xfId="0" applyNumberFormat="1" applyFont="1" applyFill="1" applyBorder="1" applyAlignment="1" applyProtection="1">
      <alignment vertical="center" wrapText="1"/>
    </xf>
    <xf numFmtId="165" fontId="26" fillId="6" borderId="8" xfId="0" applyNumberFormat="1" applyFont="1" applyFill="1" applyBorder="1" applyAlignment="1" applyProtection="1">
      <alignment vertical="center"/>
    </xf>
    <xf numFmtId="165" fontId="26" fillId="2" borderId="8" xfId="0" applyNumberFormat="1" applyFont="1" applyFill="1" applyBorder="1" applyAlignment="1" applyProtection="1">
      <alignment vertical="center"/>
    </xf>
    <xf numFmtId="165" fontId="26" fillId="6" borderId="26" xfId="0" applyNumberFormat="1" applyFont="1" applyFill="1" applyBorder="1" applyAlignment="1" applyProtection="1">
      <alignment vertical="center"/>
    </xf>
    <xf numFmtId="165" fontId="7" fillId="30" borderId="42" xfId="0" applyNumberFormat="1" applyFont="1" applyFill="1" applyBorder="1"/>
    <xf numFmtId="165" fontId="26" fillId="6" borderId="8" xfId="0" applyNumberFormat="1" applyFont="1" applyFill="1" applyBorder="1" applyAlignment="1" applyProtection="1">
      <alignment horizontal="right" vertical="center"/>
      <protection locked="0"/>
    </xf>
    <xf numFmtId="165" fontId="37" fillId="10" borderId="8" xfId="0" applyNumberFormat="1" applyFont="1" applyFill="1" applyBorder="1" applyAlignment="1" applyProtection="1">
      <alignment vertical="center" wrapText="1"/>
    </xf>
    <xf numFmtId="0" fontId="6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165" fontId="37" fillId="3" borderId="8" xfId="0" applyNumberFormat="1" applyFont="1" applyFill="1" applyBorder="1" applyAlignment="1" applyProtection="1">
      <alignment vertical="center" wrapText="1"/>
    </xf>
    <xf numFmtId="165" fontId="37" fillId="3" borderId="6" xfId="0" applyNumberFormat="1" applyFont="1" applyFill="1" applyBorder="1" applyAlignment="1" applyProtection="1">
      <alignment vertical="center" wrapText="1"/>
    </xf>
    <xf numFmtId="9" fontId="39" fillId="3" borderId="8" xfId="8" applyFont="1" applyFill="1" applyBorder="1" applyAlignment="1" applyProtection="1">
      <alignment vertical="center" wrapText="1"/>
    </xf>
    <xf numFmtId="0" fontId="40" fillId="15" borderId="8" xfId="0" applyFont="1" applyFill="1" applyBorder="1" applyAlignment="1" applyProtection="1">
      <alignment vertical="center"/>
    </xf>
    <xf numFmtId="0" fontId="38" fillId="3" borderId="8" xfId="0" applyFont="1" applyFill="1" applyBorder="1" applyAlignment="1" applyProtection="1">
      <alignment vertical="center" wrapText="1"/>
    </xf>
    <xf numFmtId="0" fontId="39" fillId="3" borderId="8" xfId="0" applyFont="1" applyFill="1" applyBorder="1" applyAlignment="1" applyProtection="1">
      <alignment vertical="center" wrapText="1"/>
    </xf>
    <xf numFmtId="0" fontId="35" fillId="7" borderId="8" xfId="0" applyFont="1" applyFill="1" applyBorder="1" applyAlignment="1" applyProtection="1">
      <alignment horizontal="center" wrapText="1"/>
    </xf>
    <xf numFmtId="0" fontId="37" fillId="7" borderId="8" xfId="0" applyFont="1" applyFill="1" applyBorder="1" applyAlignment="1" applyProtection="1">
      <alignment horizontal="center" wrapText="1"/>
    </xf>
    <xf numFmtId="0" fontId="37" fillId="7" borderId="2" xfId="0" applyFont="1" applyFill="1" applyBorder="1" applyAlignment="1" applyProtection="1">
      <alignment horizontal="center" wrapText="1"/>
    </xf>
    <xf numFmtId="0" fontId="34" fillId="7" borderId="8" xfId="0" applyFont="1" applyFill="1" applyBorder="1" applyAlignment="1" applyProtection="1">
      <alignment horizontal="center" wrapText="1"/>
    </xf>
    <xf numFmtId="0" fontId="34" fillId="10" borderId="9" xfId="0" applyFont="1" applyFill="1" applyBorder="1" applyAlignment="1" applyProtection="1">
      <alignment horizontal="center" wrapText="1"/>
    </xf>
    <xf numFmtId="0" fontId="34" fillId="10" borderId="11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vertical="center"/>
    </xf>
    <xf numFmtId="0" fontId="35" fillId="2" borderId="8" xfId="0" applyFont="1" applyFill="1" applyBorder="1" applyAlignment="1" applyProtection="1">
      <alignment vertical="center" wrapText="1"/>
    </xf>
    <xf numFmtId="0" fontId="35" fillId="2" borderId="38" xfId="0" applyFont="1" applyFill="1" applyBorder="1" applyAlignment="1" applyProtection="1">
      <alignment vertical="center" wrapText="1"/>
    </xf>
    <xf numFmtId="165" fontId="8" fillId="0" borderId="0" xfId="0" applyNumberFormat="1" applyFont="1" applyAlignment="1" applyProtection="1">
      <alignment vertical="center"/>
    </xf>
    <xf numFmtId="0" fontId="39" fillId="0" borderId="0" xfId="0" applyFont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 wrapText="1"/>
    </xf>
    <xf numFmtId="43" fontId="8" fillId="0" borderId="0" xfId="22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justify" vertical="center"/>
    </xf>
    <xf numFmtId="0" fontId="8" fillId="0" borderId="25" xfId="0" applyFont="1" applyBorder="1" applyAlignment="1" applyProtection="1">
      <alignment vertical="center"/>
    </xf>
    <xf numFmtId="0" fontId="35" fillId="7" borderId="19" xfId="0" applyFont="1" applyFill="1" applyBorder="1" applyAlignment="1" applyProtection="1">
      <alignment horizontal="center" vertical="center" wrapText="1"/>
    </xf>
    <xf numFmtId="0" fontId="37" fillId="10" borderId="12" xfId="0" applyFont="1" applyFill="1" applyBorder="1" applyAlignment="1" applyProtection="1">
      <alignment horizontal="center" vertical="center" wrapText="1"/>
    </xf>
    <xf numFmtId="0" fontId="38" fillId="0" borderId="19" xfId="0" applyFont="1" applyBorder="1" applyAlignment="1" applyProtection="1">
      <alignment vertical="center"/>
    </xf>
    <xf numFmtId="0" fontId="39" fillId="0" borderId="19" xfId="0" applyFont="1" applyBorder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58" fillId="0" borderId="0" xfId="0" applyFont="1" applyAlignment="1">
      <alignment horizontal="center" vertical="center" wrapText="1"/>
    </xf>
    <xf numFmtId="0" fontId="11" fillId="14" borderId="38" xfId="17" applyFont="1" applyFill="1" applyBorder="1" applyAlignment="1">
      <alignment horizontal="center" vertical="center" wrapText="1"/>
    </xf>
    <xf numFmtId="0" fontId="11" fillId="14" borderId="8" xfId="17" applyFont="1" applyFill="1" applyBorder="1" applyAlignment="1">
      <alignment horizontal="center" vertical="center" wrapText="1"/>
    </xf>
    <xf numFmtId="0" fontId="60" fillId="0" borderId="69" xfId="21" applyFill="1" applyBorder="1" applyAlignment="1" applyProtection="1">
      <alignment horizontal="left" vertical="center"/>
      <protection locked="0"/>
    </xf>
    <xf numFmtId="0" fontId="60" fillId="0" borderId="70" xfId="21" applyFill="1" applyBorder="1" applyAlignment="1" applyProtection="1">
      <alignment horizontal="left" vertical="center"/>
      <protection locked="0"/>
    </xf>
    <xf numFmtId="0" fontId="9" fillId="0" borderId="0" xfId="17" applyFont="1" applyAlignment="1">
      <alignment vertical="center"/>
    </xf>
    <xf numFmtId="0" fontId="10" fillId="25" borderId="35" xfId="17" applyFont="1" applyFill="1" applyBorder="1" applyAlignment="1">
      <alignment horizontal="center" vertical="center" wrapText="1"/>
    </xf>
    <xf numFmtId="0" fontId="10" fillId="25" borderId="36" xfId="17" applyFont="1" applyFill="1" applyBorder="1" applyAlignment="1">
      <alignment horizontal="center" vertical="center" wrapText="1"/>
    </xf>
    <xf numFmtId="0" fontId="10" fillId="25" borderId="37" xfId="17" applyFont="1" applyFill="1" applyBorder="1" applyAlignment="1">
      <alignment horizontal="center" vertical="center" wrapText="1"/>
    </xf>
    <xf numFmtId="0" fontId="10" fillId="25" borderId="38" xfId="17" applyFont="1" applyFill="1" applyBorder="1" applyAlignment="1">
      <alignment horizontal="center" vertical="center" wrapText="1"/>
    </xf>
    <xf numFmtId="0" fontId="10" fillId="25" borderId="8" xfId="17" applyFont="1" applyFill="1" applyBorder="1" applyAlignment="1">
      <alignment horizontal="center" vertical="center" wrapText="1"/>
    </xf>
    <xf numFmtId="0" fontId="10" fillId="25" borderId="39" xfId="17" applyFont="1" applyFill="1" applyBorder="1" applyAlignment="1">
      <alignment horizontal="center" vertical="center" wrapText="1"/>
    </xf>
    <xf numFmtId="0" fontId="60" fillId="0" borderId="64" xfId="21" applyFill="1" applyBorder="1" applyAlignment="1" applyProtection="1">
      <alignment horizontal="left" vertical="center"/>
      <protection locked="0"/>
    </xf>
    <xf numFmtId="0" fontId="60" fillId="0" borderId="65" xfId="21" applyFill="1" applyBorder="1" applyAlignment="1" applyProtection="1">
      <alignment horizontal="left" vertical="center"/>
      <protection locked="0"/>
    </xf>
    <xf numFmtId="0" fontId="60" fillId="0" borderId="62" xfId="21" applyFill="1" applyAlignment="1" applyProtection="1">
      <alignment horizontal="left" vertical="center"/>
      <protection locked="0"/>
    </xf>
    <xf numFmtId="0" fontId="60" fillId="0" borderId="67" xfId="21" applyFill="1" applyBorder="1" applyAlignment="1" applyProtection="1">
      <alignment horizontal="left" vertical="center"/>
      <protection locked="0"/>
    </xf>
    <xf numFmtId="0" fontId="34" fillId="7" borderId="20" xfId="0" applyFont="1" applyFill="1" applyBorder="1" applyAlignment="1">
      <alignment horizontal="center" vertical="center" wrapText="1"/>
    </xf>
    <xf numFmtId="0" fontId="34" fillId="7" borderId="22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34" fillId="7" borderId="35" xfId="0" applyFont="1" applyFill="1" applyBorder="1" applyAlignment="1">
      <alignment horizontal="center" vertical="center" wrapText="1"/>
    </xf>
    <xf numFmtId="0" fontId="34" fillId="7" borderId="38" xfId="0" applyFont="1" applyFill="1" applyBorder="1" applyAlignment="1">
      <alignment horizontal="center" vertical="center" wrapText="1"/>
    </xf>
    <xf numFmtId="0" fontId="35" fillId="5" borderId="18" xfId="0" applyFont="1" applyFill="1" applyBorder="1" applyAlignment="1">
      <alignment horizontal="center" vertical="center" wrapText="1"/>
    </xf>
    <xf numFmtId="0" fontId="35" fillId="5" borderId="15" xfId="0" applyFont="1" applyFill="1" applyBorder="1" applyAlignment="1">
      <alignment horizontal="center" vertical="center" wrapText="1"/>
    </xf>
    <xf numFmtId="0" fontId="35" fillId="5" borderId="11" xfId="0" applyFont="1" applyFill="1" applyBorder="1" applyAlignment="1">
      <alignment horizontal="center" vertical="center" wrapText="1"/>
    </xf>
    <xf numFmtId="0" fontId="34" fillId="5" borderId="18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 wrapText="1"/>
    </xf>
    <xf numFmtId="0" fontId="34" fillId="5" borderId="11" xfId="0" applyFont="1" applyFill="1" applyBorder="1" applyAlignment="1">
      <alignment horizontal="center" vertical="center" wrapText="1"/>
    </xf>
    <xf numFmtId="0" fontId="49" fillId="5" borderId="18" xfId="0" applyFont="1" applyFill="1" applyBorder="1" applyAlignment="1">
      <alignment horizontal="center" vertical="center" wrapText="1"/>
    </xf>
    <xf numFmtId="0" fontId="35" fillId="3" borderId="8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right" vertical="center"/>
    </xf>
    <xf numFmtId="0" fontId="10" fillId="10" borderId="6" xfId="0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10" borderId="36" xfId="0" applyFont="1" applyFill="1" applyBorder="1" applyAlignment="1">
      <alignment horizontal="center" vertical="center" wrapText="1"/>
    </xf>
    <xf numFmtId="0" fontId="34" fillId="10" borderId="41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4" fillId="10" borderId="54" xfId="0" applyFont="1" applyFill="1" applyBorder="1" applyAlignment="1">
      <alignment horizontal="center" vertical="center" wrapText="1"/>
    </xf>
    <xf numFmtId="0" fontId="34" fillId="10" borderId="51" xfId="0" applyFont="1" applyFill="1" applyBorder="1" applyAlignment="1">
      <alignment horizontal="center" vertical="center" wrapText="1"/>
    </xf>
    <xf numFmtId="0" fontId="34" fillId="10" borderId="27" xfId="0" applyFont="1" applyFill="1" applyBorder="1" applyAlignment="1">
      <alignment horizontal="center" vertical="center" wrapText="1"/>
    </xf>
    <xf numFmtId="0" fontId="34" fillId="10" borderId="28" xfId="0" applyFont="1" applyFill="1" applyBorder="1" applyAlignment="1">
      <alignment horizontal="center" vertical="center" wrapText="1"/>
    </xf>
    <xf numFmtId="0" fontId="34" fillId="7" borderId="37" xfId="0" applyFont="1" applyFill="1" applyBorder="1" applyAlignment="1">
      <alignment horizontal="center" vertical="center" wrapText="1"/>
    </xf>
    <xf numFmtId="0" fontId="34" fillId="7" borderId="39" xfId="0" applyFont="1" applyFill="1" applyBorder="1" applyAlignment="1">
      <alignment horizontal="center" vertical="center" wrapText="1"/>
    </xf>
    <xf numFmtId="0" fontId="34" fillId="7" borderId="36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10" borderId="52" xfId="0" applyFont="1" applyFill="1" applyBorder="1" applyAlignment="1">
      <alignment horizontal="center" vertical="center" wrapText="1"/>
    </xf>
    <xf numFmtId="0" fontId="34" fillId="10" borderId="53" xfId="0" applyFont="1" applyFill="1" applyBorder="1" applyAlignment="1">
      <alignment horizontal="center" vertical="center" wrapText="1"/>
    </xf>
    <xf numFmtId="0" fontId="34" fillId="10" borderId="24" xfId="0" applyFont="1" applyFill="1" applyBorder="1" applyAlignment="1">
      <alignment horizontal="center" vertical="center" wrapText="1"/>
    </xf>
    <xf numFmtId="0" fontId="34" fillId="10" borderId="29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left" vertical="center" wrapText="1"/>
    </xf>
    <xf numFmtId="0" fontId="34" fillId="10" borderId="14" xfId="0" applyFont="1" applyFill="1" applyBorder="1" applyAlignment="1">
      <alignment horizontal="left" vertical="center" wrapText="1"/>
    </xf>
    <xf numFmtId="0" fontId="34" fillId="3" borderId="56" xfId="0" applyFont="1" applyFill="1" applyBorder="1" applyAlignment="1">
      <alignment horizontal="center" vertical="center" wrapText="1"/>
    </xf>
    <xf numFmtId="0" fontId="34" fillId="3" borderId="73" xfId="0" applyFont="1" applyFill="1" applyBorder="1" applyAlignment="1">
      <alignment horizontal="center" vertical="center" wrapText="1"/>
    </xf>
    <xf numFmtId="0" fontId="34" fillId="3" borderId="30" xfId="0" applyFont="1" applyFill="1" applyBorder="1" applyAlignment="1">
      <alignment horizontal="center" vertical="center" wrapText="1"/>
    </xf>
    <xf numFmtId="0" fontId="37" fillId="19" borderId="32" xfId="0" applyFont="1" applyFill="1" applyBorder="1" applyAlignment="1">
      <alignment horizontal="center" vertical="center" wrapText="1"/>
    </xf>
    <xf numFmtId="0" fontId="35" fillId="19" borderId="16" xfId="0" applyFont="1" applyFill="1" applyBorder="1" applyAlignment="1">
      <alignment horizontal="center" vertical="center" wrapText="1"/>
    </xf>
    <xf numFmtId="0" fontId="35" fillId="19" borderId="14" xfId="0" applyFont="1" applyFill="1" applyBorder="1" applyAlignment="1">
      <alignment horizontal="center" vertical="center" wrapText="1"/>
    </xf>
    <xf numFmtId="0" fontId="35" fillId="19" borderId="32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 applyProtection="1">
      <alignment horizontal="center" vertical="center" wrapText="1"/>
      <protection locked="0"/>
    </xf>
    <xf numFmtId="0" fontId="10" fillId="10" borderId="25" xfId="0" applyFont="1" applyFill="1" applyBorder="1" applyAlignment="1" applyProtection="1">
      <alignment horizontal="center" vertical="center" wrapText="1"/>
      <protection locked="0"/>
    </xf>
    <xf numFmtId="0" fontId="10" fillId="10" borderId="24" xfId="0" applyFont="1" applyFill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left" vertical="top" wrapText="1"/>
      <protection locked="0"/>
    </xf>
    <xf numFmtId="0" fontId="39" fillId="0" borderId="2" xfId="0" applyFont="1" applyBorder="1" applyAlignment="1" applyProtection="1">
      <alignment horizontal="left" vertical="top" wrapText="1"/>
      <protection locked="0"/>
    </xf>
    <xf numFmtId="0" fontId="39" fillId="0" borderId="1" xfId="0" applyFont="1" applyBorder="1" applyAlignment="1" applyProtection="1">
      <alignment horizontal="left" vertical="top" wrapText="1"/>
      <protection locked="0"/>
    </xf>
    <xf numFmtId="0" fontId="39" fillId="0" borderId="8" xfId="0" applyFont="1" applyBorder="1" applyAlignment="1" applyProtection="1">
      <alignment horizontal="left" vertical="top" wrapText="1"/>
      <protection locked="0"/>
    </xf>
    <xf numFmtId="0" fontId="41" fillId="10" borderId="7" xfId="0" applyFont="1" applyFill="1" applyBorder="1" applyAlignment="1">
      <alignment horizontal="left" vertical="center" wrapText="1"/>
    </xf>
    <xf numFmtId="0" fontId="41" fillId="10" borderId="6" xfId="0" applyFont="1" applyFill="1" applyBorder="1" applyAlignment="1">
      <alignment horizontal="left" vertical="center" wrapText="1"/>
    </xf>
    <xf numFmtId="0" fontId="41" fillId="10" borderId="5" xfId="0" applyFont="1" applyFill="1" applyBorder="1" applyAlignment="1">
      <alignment horizontal="left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10" borderId="7" xfId="0" applyFont="1" applyFill="1" applyBorder="1" applyAlignment="1">
      <alignment horizontal="center" vertical="center" wrapText="1"/>
    </xf>
    <xf numFmtId="0" fontId="34" fillId="10" borderId="5" xfId="0" applyFont="1" applyFill="1" applyBorder="1" applyAlignment="1">
      <alignment horizontal="center" vertical="center" wrapText="1"/>
    </xf>
    <xf numFmtId="0" fontId="41" fillId="10" borderId="7" xfId="0" applyFont="1" applyFill="1" applyBorder="1" applyAlignment="1" applyProtection="1">
      <alignment horizontal="left" vertical="center" wrapText="1"/>
    </xf>
    <xf numFmtId="0" fontId="41" fillId="10" borderId="6" xfId="0" applyFont="1" applyFill="1" applyBorder="1" applyAlignment="1" applyProtection="1">
      <alignment horizontal="left" vertical="center" wrapText="1"/>
    </xf>
    <xf numFmtId="0" fontId="41" fillId="10" borderId="5" xfId="0" applyFont="1" applyFill="1" applyBorder="1" applyAlignment="1" applyProtection="1">
      <alignment horizontal="left" vertical="center" wrapText="1"/>
    </xf>
    <xf numFmtId="0" fontId="34" fillId="7" borderId="7" xfId="0" applyFont="1" applyFill="1" applyBorder="1" applyAlignment="1" applyProtection="1">
      <alignment horizontal="center" vertical="center" wrapText="1"/>
    </xf>
    <xf numFmtId="0" fontId="34" fillId="7" borderId="6" xfId="0" applyFont="1" applyFill="1" applyBorder="1" applyAlignment="1" applyProtection="1">
      <alignment horizontal="center" vertical="center" wrapText="1"/>
    </xf>
    <xf numFmtId="0" fontId="34" fillId="10" borderId="7" xfId="0" applyFont="1" applyFill="1" applyBorder="1" applyAlignment="1" applyProtection="1">
      <alignment horizontal="center" vertical="center" wrapText="1"/>
    </xf>
    <xf numFmtId="0" fontId="34" fillId="10" borderId="5" xfId="0" applyFont="1" applyFill="1" applyBorder="1" applyAlignment="1" applyProtection="1">
      <alignment horizontal="center" vertical="center" wrapText="1"/>
    </xf>
    <xf numFmtId="0" fontId="34" fillId="7" borderId="8" xfId="0" applyFont="1" applyFill="1" applyBorder="1" applyAlignment="1" applyProtection="1">
      <alignment horizontal="center" vertical="center" wrapText="1"/>
    </xf>
    <xf numFmtId="0" fontId="41" fillId="10" borderId="7" xfId="0" applyFont="1" applyFill="1" applyBorder="1" applyAlignment="1" applyProtection="1">
      <alignment horizontal="center" vertical="center" wrapText="1"/>
    </xf>
    <xf numFmtId="0" fontId="41" fillId="10" borderId="6" xfId="0" applyFont="1" applyFill="1" applyBorder="1" applyAlignment="1" applyProtection="1">
      <alignment horizontal="center" vertical="center" wrapText="1"/>
    </xf>
    <xf numFmtId="0" fontId="41" fillId="10" borderId="5" xfId="0" applyFont="1" applyFill="1" applyBorder="1" applyAlignment="1" applyProtection="1">
      <alignment horizontal="center" vertical="center" wrapText="1"/>
    </xf>
    <xf numFmtId="0" fontId="34" fillId="7" borderId="5" xfId="0" applyFont="1" applyFill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left" vertical="top" wrapText="1"/>
      <protection locked="0"/>
    </xf>
    <xf numFmtId="0" fontId="39" fillId="0" borderId="6" xfId="0" applyFont="1" applyBorder="1" applyAlignment="1" applyProtection="1">
      <alignment horizontal="left" vertical="top" wrapText="1"/>
      <protection locked="0"/>
    </xf>
    <xf numFmtId="0" fontId="39" fillId="0" borderId="5" xfId="0" applyFont="1" applyBorder="1" applyAlignment="1" applyProtection="1">
      <alignment horizontal="left" vertical="top" wrapText="1"/>
      <protection locked="0"/>
    </xf>
    <xf numFmtId="0" fontId="42" fillId="2" borderId="17" xfId="0" applyFont="1" applyFill="1" applyBorder="1" applyAlignment="1" applyProtection="1">
      <alignment horizontal="center" vertical="center"/>
    </xf>
    <xf numFmtId="0" fontId="42" fillId="2" borderId="0" xfId="0" applyFont="1" applyFill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 vertical="center" wrapText="1"/>
    </xf>
    <xf numFmtId="0" fontId="41" fillId="10" borderId="8" xfId="0" applyFont="1" applyFill="1" applyBorder="1" applyAlignment="1">
      <alignment horizontal="right" vertical="center" wrapText="1"/>
    </xf>
    <xf numFmtId="0" fontId="41" fillId="10" borderId="8" xfId="0" applyFont="1" applyFill="1" applyBorder="1" applyAlignment="1" applyProtection="1">
      <alignment horizontal="right" vertical="center" wrapText="1"/>
      <protection locked="0"/>
    </xf>
    <xf numFmtId="0" fontId="0" fillId="6" borderId="25" xfId="0" applyFill="1" applyBorder="1" applyAlignment="1" applyProtection="1">
      <alignment horizontal="left" vertical="center"/>
      <protection locked="0"/>
    </xf>
    <xf numFmtId="0" fontId="0" fillId="6" borderId="32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23" xfId="0" applyFill="1" applyBorder="1" applyAlignment="1" applyProtection="1">
      <alignment horizontal="left" vertical="center"/>
      <protection locked="0"/>
    </xf>
    <xf numFmtId="0" fontId="0" fillId="6" borderId="14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25" fillId="8" borderId="17" xfId="0" applyFont="1" applyFill="1" applyBorder="1" applyAlignment="1">
      <alignment horizontal="right" vertical="center" wrapText="1"/>
    </xf>
    <xf numFmtId="0" fontId="25" fillId="8" borderId="0" xfId="0" applyFont="1" applyFill="1" applyAlignment="1">
      <alignment horizontal="right" vertical="center" wrapText="1"/>
    </xf>
    <xf numFmtId="9" fontId="44" fillId="8" borderId="0" xfId="8" applyFont="1" applyFill="1" applyBorder="1" applyAlignment="1" applyProtection="1">
      <alignment horizontal="right" vertical="center" wrapText="1"/>
    </xf>
    <xf numFmtId="0" fontId="26" fillId="6" borderId="20" xfId="0" applyFont="1" applyFill="1" applyBorder="1" applyAlignment="1" applyProtection="1">
      <alignment horizontal="center" vertical="center" wrapText="1"/>
      <protection locked="0"/>
    </xf>
    <xf numFmtId="0" fontId="26" fillId="6" borderId="22" xfId="0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8" fillId="8" borderId="0" xfId="0" applyFont="1" applyFill="1" applyAlignment="1">
      <alignment horizontal="center" vertical="center"/>
    </xf>
    <xf numFmtId="0" fontId="11" fillId="0" borderId="0" xfId="17" applyFont="1" applyAlignment="1" applyProtection="1">
      <alignment vertical="center"/>
    </xf>
    <xf numFmtId="0" fontId="11" fillId="6" borderId="0" xfId="17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42" fillId="3" borderId="0" xfId="0" applyFont="1" applyFill="1" applyAlignment="1" applyProtection="1">
      <alignment horizontal="center" vertical="center"/>
    </xf>
    <xf numFmtId="0" fontId="42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justify" vertical="center"/>
    </xf>
    <xf numFmtId="0" fontId="9" fillId="6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44" fontId="9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22" fillId="6" borderId="0" xfId="0" applyFont="1" applyFill="1" applyAlignment="1" applyProtection="1">
      <alignment horizontal="center" vertical="center"/>
    </xf>
    <xf numFmtId="0" fontId="22" fillId="6" borderId="0" xfId="0" applyFont="1" applyFill="1" applyAlignment="1" applyProtection="1">
      <alignment horizontal="center" vertical="center"/>
    </xf>
    <xf numFmtId="0" fontId="37" fillId="0" borderId="8" xfId="0" applyFont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center" vertical="center" wrapText="1"/>
    </xf>
    <xf numFmtId="0" fontId="37" fillId="0" borderId="0" xfId="0" applyFont="1" applyAlignment="1" applyProtection="1">
      <alignment horizontal="left" vertical="center" wrapText="1"/>
    </xf>
    <xf numFmtId="44" fontId="37" fillId="0" borderId="0" xfId="0" applyNumberFormat="1" applyFont="1" applyAlignment="1" applyProtection="1">
      <alignment horizontal="left" vertical="center" wrapText="1"/>
    </xf>
    <xf numFmtId="0" fontId="48" fillId="20" borderId="20" xfId="0" applyFont="1" applyFill="1" applyBorder="1" applyAlignment="1" applyProtection="1">
      <alignment horizontal="center" vertical="center" wrapText="1"/>
    </xf>
    <xf numFmtId="0" fontId="48" fillId="20" borderId="22" xfId="0" applyFont="1" applyFill="1" applyBorder="1" applyAlignment="1" applyProtection="1">
      <alignment horizontal="center" vertical="center" wrapText="1"/>
    </xf>
    <xf numFmtId="0" fontId="48" fillId="20" borderId="12" xfId="0" applyFont="1" applyFill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justify" vertical="center"/>
    </xf>
    <xf numFmtId="0" fontId="48" fillId="16" borderId="31" xfId="0" applyFont="1" applyFill="1" applyBorder="1" applyAlignment="1" applyProtection="1">
      <alignment horizontal="center" vertical="center" wrapText="1"/>
    </xf>
    <xf numFmtId="0" fontId="48" fillId="16" borderId="25" xfId="0" applyFont="1" applyFill="1" applyBorder="1" applyAlignment="1" applyProtection="1">
      <alignment horizontal="center" vertical="center" wrapText="1"/>
    </xf>
    <xf numFmtId="0" fontId="48" fillId="16" borderId="32" xfId="0" applyFont="1" applyFill="1" applyBorder="1" applyAlignment="1" applyProtection="1">
      <alignment horizontal="center" vertical="center" wrapText="1"/>
    </xf>
    <xf numFmtId="0" fontId="48" fillId="6" borderId="32" xfId="0" applyFont="1" applyFill="1" applyBorder="1" applyAlignment="1" applyProtection="1">
      <alignment vertical="center" wrapText="1"/>
    </xf>
    <xf numFmtId="0" fontId="48" fillId="10" borderId="20" xfId="0" applyFont="1" applyFill="1" applyBorder="1" applyAlignment="1" applyProtection="1">
      <alignment horizontal="center" vertical="center" wrapText="1"/>
    </xf>
    <xf numFmtId="0" fontId="48" fillId="10" borderId="22" xfId="0" applyFont="1" applyFill="1" applyBorder="1" applyAlignment="1" applyProtection="1">
      <alignment horizontal="center" vertical="center" wrapText="1"/>
    </xf>
    <xf numFmtId="0" fontId="48" fillId="10" borderId="12" xfId="0" applyFont="1" applyFill="1" applyBorder="1" applyAlignment="1" applyProtection="1">
      <alignment horizontal="center" vertical="center" wrapText="1"/>
    </xf>
    <xf numFmtId="0" fontId="48" fillId="17" borderId="20" xfId="0" applyFont="1" applyFill="1" applyBorder="1" applyAlignment="1" applyProtection="1">
      <alignment horizontal="center" vertical="center"/>
    </xf>
    <xf numFmtId="0" fontId="48" fillId="17" borderId="22" xfId="0" applyFont="1" applyFill="1" applyBorder="1" applyAlignment="1" applyProtection="1">
      <alignment horizontal="center" vertical="center"/>
    </xf>
    <xf numFmtId="0" fontId="48" fillId="17" borderId="12" xfId="0" applyFont="1" applyFill="1" applyBorder="1" applyAlignment="1" applyProtection="1">
      <alignment horizontal="center" vertical="center"/>
    </xf>
    <xf numFmtId="0" fontId="37" fillId="18" borderId="20" xfId="0" applyFont="1" applyFill="1" applyBorder="1" applyAlignment="1" applyProtection="1">
      <alignment horizontal="center" wrapText="1"/>
    </xf>
    <xf numFmtId="0" fontId="37" fillId="18" borderId="12" xfId="0" applyFont="1" applyFill="1" applyBorder="1" applyAlignment="1" applyProtection="1">
      <alignment horizontal="center" wrapText="1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3" fillId="0" borderId="0" xfId="0" applyFont="1" applyAlignment="1" applyProtection="1">
      <alignment vertical="center" wrapText="1"/>
    </xf>
    <xf numFmtId="165" fontId="9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horizontal="right" vertical="center" wrapText="1"/>
    </xf>
    <xf numFmtId="0" fontId="10" fillId="0" borderId="23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59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13" fillId="0" borderId="23" xfId="0" applyFont="1" applyBorder="1" applyAlignment="1" applyProtection="1">
      <alignment vertical="center" wrapText="1"/>
    </xf>
    <xf numFmtId="0" fontId="0" fillId="0" borderId="23" xfId="0" applyBorder="1" applyAlignment="1" applyProtection="1">
      <alignment vertical="center"/>
    </xf>
    <xf numFmtId="0" fontId="13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34" fillId="7" borderId="31" xfId="0" applyFont="1" applyFill="1" applyBorder="1" applyAlignment="1" applyProtection="1">
      <alignment horizontal="center" vertical="center" wrapText="1"/>
    </xf>
    <xf numFmtId="0" fontId="34" fillId="7" borderId="32" xfId="0" applyFont="1" applyFill="1" applyBorder="1" applyAlignment="1" applyProtection="1">
      <alignment horizontal="center" vertical="center" wrapText="1"/>
    </xf>
    <xf numFmtId="0" fontId="34" fillId="10" borderId="25" xfId="0" applyFont="1" applyFill="1" applyBorder="1" applyAlignment="1" applyProtection="1">
      <alignment horizontal="center" vertical="center" wrapText="1"/>
    </xf>
    <xf numFmtId="0" fontId="34" fillId="10" borderId="0" xfId="0" applyFont="1" applyFill="1" applyAlignment="1" applyProtection="1">
      <alignment horizontal="center" vertical="center" wrapText="1"/>
    </xf>
    <xf numFmtId="0" fontId="34" fillId="0" borderId="18" xfId="0" applyFont="1" applyBorder="1" applyAlignment="1" applyProtection="1">
      <alignment horizontal="center" vertical="center" wrapText="1"/>
    </xf>
    <xf numFmtId="0" fontId="34" fillId="7" borderId="25" xfId="0" applyFont="1" applyFill="1" applyBorder="1" applyAlignment="1" applyProtection="1">
      <alignment horizontal="center" vertical="center" wrapText="1"/>
    </xf>
    <xf numFmtId="0" fontId="34" fillId="10" borderId="20" xfId="0" applyFont="1" applyFill="1" applyBorder="1" applyAlignment="1" applyProtection="1">
      <alignment horizontal="center" vertical="center" wrapText="1"/>
    </xf>
    <xf numFmtId="0" fontId="34" fillId="10" borderId="12" xfId="0" applyFont="1" applyFill="1" applyBorder="1" applyAlignment="1" applyProtection="1">
      <alignment horizontal="center" vertical="center" wrapText="1"/>
    </xf>
    <xf numFmtId="0" fontId="35" fillId="0" borderId="8" xfId="0" applyFont="1" applyBorder="1" applyAlignment="1" applyProtection="1">
      <alignment horizontal="center" wrapText="1"/>
    </xf>
    <xf numFmtId="0" fontId="35" fillId="0" borderId="7" xfId="0" applyFont="1" applyBorder="1" applyAlignment="1" applyProtection="1">
      <alignment horizontal="center" wrapText="1"/>
    </xf>
    <xf numFmtId="0" fontId="34" fillId="7" borderId="52" xfId="0" applyFont="1" applyFill="1" applyBorder="1" applyAlignment="1" applyProtection="1">
      <alignment horizontal="center" wrapText="1"/>
    </xf>
    <xf numFmtId="0" fontId="34" fillId="7" borderId="57" xfId="0" applyFont="1" applyFill="1" applyBorder="1" applyAlignment="1" applyProtection="1">
      <alignment horizontal="center" wrapText="1"/>
    </xf>
    <xf numFmtId="0" fontId="34" fillId="10" borderId="57" xfId="0" applyFont="1" applyFill="1" applyBorder="1" applyAlignment="1" applyProtection="1">
      <alignment horizontal="center" wrapText="1"/>
    </xf>
    <xf numFmtId="0" fontId="34" fillId="0" borderId="15" xfId="0" applyFont="1" applyBorder="1" applyAlignment="1" applyProtection="1">
      <alignment horizontal="center" wrapText="1"/>
    </xf>
    <xf numFmtId="0" fontId="37" fillId="10" borderId="12" xfId="0" applyFont="1" applyFill="1" applyBorder="1" applyAlignment="1" applyProtection="1">
      <alignment horizontal="center" wrapText="1"/>
    </xf>
    <xf numFmtId="0" fontId="7" fillId="0" borderId="17" xfId="0" applyFont="1" applyBorder="1" applyAlignment="1" applyProtection="1">
      <alignment horizontal="center" vertical="center"/>
    </xf>
    <xf numFmtId="0" fontId="34" fillId="10" borderId="31" xfId="0" applyFont="1" applyFill="1" applyBorder="1" applyAlignment="1" applyProtection="1">
      <alignment horizontal="center" vertical="center" wrapText="1"/>
    </xf>
    <xf numFmtId="0" fontId="34" fillId="10" borderId="1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4" fillId="10" borderId="14" xfId="0" applyFont="1" applyFill="1" applyBorder="1" applyAlignment="1" applyProtection="1">
      <alignment horizontal="center" vertical="center" wrapText="1"/>
    </xf>
    <xf numFmtId="0" fontId="34" fillId="7" borderId="20" xfId="0" applyFont="1" applyFill="1" applyBorder="1" applyAlignment="1" applyProtection="1">
      <alignment horizontal="center" vertical="center" wrapText="1"/>
    </xf>
    <xf numFmtId="0" fontId="34" fillId="7" borderId="12" xfId="0" applyFont="1" applyFill="1" applyBorder="1" applyAlignment="1" applyProtection="1">
      <alignment horizontal="center" vertical="center" wrapText="1"/>
    </xf>
    <xf numFmtId="0" fontId="34" fillId="0" borderId="31" xfId="0" applyFont="1" applyBorder="1" applyAlignment="1" applyProtection="1">
      <alignment horizontal="center" vertical="center" wrapText="1"/>
    </xf>
    <xf numFmtId="0" fontId="34" fillId="29" borderId="19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vertical="center"/>
    </xf>
    <xf numFmtId="0" fontId="62" fillId="2" borderId="0" xfId="0" applyFont="1" applyFill="1" applyAlignment="1" applyProtection="1">
      <alignment horizontal="center" vertical="center"/>
    </xf>
    <xf numFmtId="0" fontId="13" fillId="3" borderId="8" xfId="0" applyFont="1" applyFill="1" applyBorder="1" applyAlignment="1" applyProtection="1">
      <alignment vertical="center" wrapText="1"/>
    </xf>
    <xf numFmtId="0" fontId="13" fillId="0" borderId="0" xfId="0" applyFont="1" applyAlignment="1" applyProtection="1">
      <alignment horizontal="justify" vertical="center"/>
    </xf>
    <xf numFmtId="0" fontId="10" fillId="0" borderId="23" xfId="0" applyFont="1" applyBorder="1" applyAlignment="1" applyProtection="1">
      <alignment horizontal="left" vertical="center" wrapText="1"/>
    </xf>
    <xf numFmtId="0" fontId="10" fillId="0" borderId="23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vertical="center" wrapText="1"/>
    </xf>
    <xf numFmtId="44" fontId="9" fillId="0" borderId="0" xfId="0" applyNumberFormat="1" applyFont="1" applyAlignment="1" applyProtection="1">
      <alignment vertical="center" wrapText="1"/>
    </xf>
    <xf numFmtId="0" fontId="13" fillId="0" borderId="0" xfId="0" applyFont="1" applyAlignment="1" applyProtection="1">
      <alignment horizontal="justify" vertical="center" wrapText="1"/>
    </xf>
    <xf numFmtId="0" fontId="16" fillId="0" borderId="0" xfId="0" applyFont="1" applyAlignment="1" applyProtection="1">
      <alignment horizontal="center" vertical="center"/>
    </xf>
    <xf numFmtId="0" fontId="11" fillId="5" borderId="8" xfId="0" applyFont="1" applyFill="1" applyBorder="1" applyAlignment="1" applyProtection="1">
      <alignment horizontal="center" wrapText="1"/>
    </xf>
    <xf numFmtId="0" fontId="11" fillId="10" borderId="8" xfId="0" applyFont="1" applyFill="1" applyBorder="1" applyAlignment="1" applyProtection="1">
      <alignment horizontal="center" wrapText="1"/>
    </xf>
    <xf numFmtId="0" fontId="11" fillId="10" borderId="7" xfId="0" applyFont="1" applyFill="1" applyBorder="1" applyAlignment="1" applyProtection="1">
      <alignment horizontal="center" wrapText="1"/>
    </xf>
    <xf numFmtId="0" fontId="34" fillId="7" borderId="38" xfId="0" applyFont="1" applyFill="1" applyBorder="1" applyAlignment="1" applyProtection="1">
      <alignment horizontal="center" wrapText="1"/>
    </xf>
    <xf numFmtId="0" fontId="34" fillId="7" borderId="39" xfId="0" applyFont="1" applyFill="1" applyBorder="1" applyAlignment="1" applyProtection="1">
      <alignment horizontal="center" wrapText="1"/>
    </xf>
    <xf numFmtId="0" fontId="34" fillId="10" borderId="38" xfId="0" applyFont="1" applyFill="1" applyBorder="1" applyAlignment="1" applyProtection="1">
      <alignment horizontal="center" wrapText="1"/>
    </xf>
    <xf numFmtId="0" fontId="9" fillId="0" borderId="8" xfId="0" applyFont="1" applyBorder="1" applyAlignment="1" applyProtection="1">
      <alignment vertical="center" wrapText="1"/>
    </xf>
    <xf numFmtId="0" fontId="13" fillId="0" borderId="8" xfId="0" applyFont="1" applyBorder="1" applyAlignment="1" applyProtection="1">
      <alignment vertical="center" wrapText="1"/>
    </xf>
    <xf numFmtId="0" fontId="11" fillId="22" borderId="8" xfId="0" applyFont="1" applyFill="1" applyBorder="1" applyAlignment="1" applyProtection="1">
      <alignment vertical="center" wrapText="1"/>
    </xf>
    <xf numFmtId="0" fontId="13" fillId="9" borderId="8" xfId="0" applyFont="1" applyFill="1" applyBorder="1" applyAlignment="1" applyProtection="1">
      <alignment vertical="center" wrapText="1"/>
    </xf>
    <xf numFmtId="0" fontId="38" fillId="0" borderId="33" xfId="0" applyFont="1" applyBorder="1" applyAlignment="1" applyProtection="1">
      <alignment vertical="center"/>
    </xf>
    <xf numFmtId="0" fontId="39" fillId="0" borderId="38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right"/>
    </xf>
    <xf numFmtId="0" fontId="0" fillId="6" borderId="0" xfId="0" applyFill="1" applyAlignment="1" applyProtection="1">
      <alignment vertical="center"/>
    </xf>
    <xf numFmtId="0" fontId="21" fillId="4" borderId="35" xfId="0" applyFont="1" applyFill="1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54" fillId="6" borderId="0" xfId="0" applyFont="1" applyFill="1" applyAlignment="1" applyProtection="1">
      <alignment vertical="center"/>
    </xf>
    <xf numFmtId="0" fontId="21" fillId="4" borderId="38" xfId="0" applyFont="1" applyFill="1" applyBorder="1" applyAlignment="1" applyProtection="1">
      <alignment vertical="center"/>
    </xf>
    <xf numFmtId="1" fontId="0" fillId="0" borderId="39" xfId="0" applyNumberFormat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21" fillId="4" borderId="40" xfId="0" applyFont="1" applyFill="1" applyBorder="1" applyAlignment="1" applyProtection="1">
      <alignment vertical="center"/>
    </xf>
    <xf numFmtId="0" fontId="21" fillId="0" borderId="42" xfId="0" applyFont="1" applyBorder="1" applyAlignment="1" applyProtection="1">
      <alignment horizontal="center" vertical="center"/>
    </xf>
    <xf numFmtId="0" fontId="21" fillId="6" borderId="0" xfId="0" applyFont="1" applyFill="1" applyAlignment="1" applyProtection="1">
      <alignment vertical="center"/>
    </xf>
    <xf numFmtId="0" fontId="21" fillId="7" borderId="8" xfId="0" applyFont="1" applyFill="1" applyBorder="1" applyAlignment="1" applyProtection="1">
      <alignment horizontal="center" vertical="center"/>
    </xf>
    <xf numFmtId="0" fontId="0" fillId="7" borderId="8" xfId="0" applyFill="1" applyBorder="1" applyAlignment="1" applyProtection="1">
      <alignment horizontal="center" vertical="center" wrapText="1"/>
    </xf>
    <xf numFmtId="0" fontId="46" fillId="7" borderId="8" xfId="0" applyFont="1" applyFill="1" applyBorder="1" applyAlignment="1" applyProtection="1">
      <alignment horizontal="center" vertical="center" wrapText="1"/>
    </xf>
    <xf numFmtId="0" fontId="45" fillId="7" borderId="8" xfId="0" applyFont="1" applyFill="1" applyBorder="1" applyAlignment="1" applyProtection="1">
      <alignment horizontal="center" vertical="center" wrapText="1"/>
    </xf>
    <xf numFmtId="0" fontId="21" fillId="7" borderId="10" xfId="0" applyFont="1" applyFill="1" applyBorder="1" applyAlignment="1" applyProtection="1">
      <alignment horizontal="center" vertical="center" wrapText="1"/>
    </xf>
    <xf numFmtId="0" fontId="21" fillId="7" borderId="8" xfId="0" applyFont="1" applyFill="1" applyBorder="1" applyAlignment="1" applyProtection="1">
      <alignment horizontal="center" vertical="center" wrapText="1"/>
    </xf>
    <xf numFmtId="0" fontId="21" fillId="7" borderId="21" xfId="0" applyFont="1" applyFill="1" applyBorder="1" applyAlignment="1" applyProtection="1">
      <alignment horizontal="center" vertical="center" wrapText="1"/>
    </xf>
    <xf numFmtId="0" fontId="21" fillId="7" borderId="9" xfId="0" applyFont="1" applyFill="1" applyBorder="1" applyAlignment="1" applyProtection="1">
      <alignment horizontal="center" vertical="center" wrapText="1"/>
    </xf>
  </cellXfs>
  <cellStyles count="23">
    <cellStyle name="Comma" xfId="22" builtinId="3"/>
    <cellStyle name="Comma 2" xfId="14" xr:uid="{183E9B8F-B334-4468-A7F9-D402498377A9}"/>
    <cellStyle name="Comma 3" xfId="18" xr:uid="{B1B4E2D2-7A01-48A5-AE41-FC3045004128}"/>
    <cellStyle name="Currency" xfId="9" builtinId="4"/>
    <cellStyle name="Currency 2" xfId="4" xr:uid="{00000000-0005-0000-0000-000000000000}"/>
    <cellStyle name="Currency 3" xfId="12" xr:uid="{4F810838-77E2-48E6-8C10-F7681F19C1F9}"/>
    <cellStyle name="Currency 4" xfId="20" xr:uid="{6A6688B5-375A-48B3-AF1C-8A587DBC2710}"/>
    <cellStyle name="Normal" xfId="0" builtinId="0"/>
    <cellStyle name="Normal 2" xfId="2" xr:uid="{00000000-0005-0000-0000-000002000000}"/>
    <cellStyle name="Normal 2 2" xfId="15" xr:uid="{E49C4156-2053-472C-8A05-C84B188769F1}"/>
    <cellStyle name="Normal 2 3" xfId="16" xr:uid="{59A94A77-2E62-47BD-96FF-E3A41482083A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6" xr:uid="{00000000-0005-0000-0000-000006000000}"/>
    <cellStyle name="Normal 5 2" xfId="17" xr:uid="{A9551D59-7B28-4CEE-B52F-CC049559F1B4}"/>
    <cellStyle name="Normal 6" xfId="7" xr:uid="{00000000-0005-0000-0000-000007000000}"/>
    <cellStyle name="Normal 7" xfId="10" xr:uid="{9101724B-BF74-4FBE-8FB8-57C60F3A28C1}"/>
    <cellStyle name="Normal 8" xfId="11" xr:uid="{90CB6945-3933-4217-BF2E-7FBA9D2A7CA0}"/>
    <cellStyle name="Normal 9" xfId="19" xr:uid="{4BE749D1-DA5F-4598-A409-FFA82AB5163B}"/>
    <cellStyle name="Output" xfId="21" builtinId="21"/>
    <cellStyle name="Percent" xfId="8" builtinId="5"/>
    <cellStyle name="Percent 2" xfId="13" xr:uid="{4CEA234D-28C4-4A94-B4CF-F35731564050}"/>
  </cellStyles>
  <dxfs count="141">
    <dxf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9DE9E7"/>
      <color rgb="FFD4FCD4"/>
      <color rgb="FFFFB7B9"/>
      <color rgb="FFFFFFCC"/>
      <color rgb="FFCCECFF"/>
      <color rgb="FFD9D9D9"/>
      <color rgb="FF538DD5"/>
      <color rgb="FFCCFFFF"/>
      <color rgb="FFFFCC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5</xdr:row>
      <xdr:rowOff>9525</xdr:rowOff>
    </xdr:from>
    <xdr:to>
      <xdr:col>10</xdr:col>
      <xdr:colOff>438665</xdr:colOff>
      <xdr:row>13</xdr:row>
      <xdr:rowOff>174130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0" y="1092200"/>
          <a:ext cx="5944115" cy="1615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66</xdr:row>
          <xdr:rowOff>180975</xdr:rowOff>
        </xdr:from>
        <xdr:to>
          <xdr:col>0</xdr:col>
          <xdr:colOff>1171575</xdr:colOff>
          <xdr:row>68</xdr:row>
          <xdr:rowOff>28575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10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72</xdr:row>
          <xdr:rowOff>0</xdr:rowOff>
        </xdr:from>
        <xdr:to>
          <xdr:col>0</xdr:col>
          <xdr:colOff>1181100</xdr:colOff>
          <xdr:row>73</xdr:row>
          <xdr:rowOff>28575</xdr:rowOff>
        </xdr:to>
        <xdr:sp macro="" textlink="">
          <xdr:nvSpPr>
            <xdr:cNvPr id="90114" name="Check Box 2" hidden="1">
              <a:extLst>
                <a:ext uri="{63B3BB69-23CF-44E3-9099-C40C66FF867C}">
                  <a14:compatExt spid="_x0000_s90114"/>
                </a:ext>
                <a:ext uri="{FF2B5EF4-FFF2-40B4-BE49-F238E27FC236}">
                  <a16:creationId xmlns:a16="http://schemas.microsoft.com/office/drawing/2014/main" id="{00000000-0008-0000-1000-000002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CF65-0BC9-4BCB-81C4-33F35732B509}">
  <sheetPr codeName="Sheet1">
    <tabColor theme="0" tint="-0.249977111117893"/>
    <pageSetUpPr fitToPage="1"/>
  </sheetPr>
  <dimension ref="A1:K43"/>
  <sheetViews>
    <sheetView workbookViewId="0">
      <selection sqref="A1:K41"/>
    </sheetView>
  </sheetViews>
  <sheetFormatPr defaultRowHeight="15" x14ac:dyDescent="0.25"/>
  <sheetData>
    <row r="1" spans="1:11" ht="15" customHeight="1" x14ac:dyDescent="0.25">
      <c r="A1" s="430" t="s">
        <v>280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11" x14ac:dyDescent="0.25">
      <c r="A2" s="430"/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1" x14ac:dyDescent="0.25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</row>
    <row r="4" spans="1:11" x14ac:dyDescent="0.25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30"/>
    </row>
    <row r="5" spans="1:11" x14ac:dyDescent="0.25">
      <c r="A5" s="430"/>
      <c r="B5" s="430"/>
      <c r="C5" s="430"/>
      <c r="D5" s="430"/>
      <c r="E5" s="430"/>
      <c r="F5" s="430"/>
      <c r="G5" s="430"/>
      <c r="H5" s="430"/>
      <c r="I5" s="430"/>
      <c r="J5" s="430"/>
      <c r="K5" s="430"/>
    </row>
    <row r="6" spans="1:11" x14ac:dyDescent="0.25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</row>
    <row r="7" spans="1:11" x14ac:dyDescent="0.25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</row>
    <row r="8" spans="1:11" x14ac:dyDescent="0.25">
      <c r="A8" s="430"/>
      <c r="B8" s="430"/>
      <c r="C8" s="430"/>
      <c r="D8" s="430"/>
      <c r="E8" s="430"/>
      <c r="F8" s="430"/>
      <c r="G8" s="430"/>
      <c r="H8" s="430"/>
      <c r="I8" s="430"/>
      <c r="J8" s="430"/>
      <c r="K8" s="430"/>
    </row>
    <row r="9" spans="1:11" x14ac:dyDescent="0.25">
      <c r="A9" s="430"/>
      <c r="B9" s="430"/>
      <c r="C9" s="430"/>
      <c r="D9" s="430"/>
      <c r="E9" s="430"/>
      <c r="F9" s="430"/>
      <c r="G9" s="430"/>
      <c r="H9" s="430"/>
      <c r="I9" s="430"/>
      <c r="J9" s="430"/>
      <c r="K9" s="430"/>
    </row>
    <row r="10" spans="1:11" x14ac:dyDescent="0.25">
      <c r="A10" s="430"/>
      <c r="B10" s="430"/>
      <c r="C10" s="430"/>
      <c r="D10" s="430"/>
      <c r="E10" s="430"/>
      <c r="F10" s="430"/>
      <c r="G10" s="430"/>
      <c r="H10" s="430"/>
      <c r="I10" s="430"/>
      <c r="J10" s="430"/>
      <c r="K10" s="430"/>
    </row>
    <row r="11" spans="1:11" x14ac:dyDescent="0.25">
      <c r="A11" s="430"/>
      <c r="B11" s="430"/>
      <c r="C11" s="430"/>
      <c r="D11" s="430"/>
      <c r="E11" s="430"/>
      <c r="F11" s="430"/>
      <c r="G11" s="430"/>
      <c r="H11" s="430"/>
      <c r="I11" s="430"/>
      <c r="J11" s="430"/>
      <c r="K11" s="430"/>
    </row>
    <row r="12" spans="1:11" x14ac:dyDescent="0.25">
      <c r="A12" s="430"/>
      <c r="B12" s="430"/>
      <c r="C12" s="430"/>
      <c r="D12" s="430"/>
      <c r="E12" s="430"/>
      <c r="F12" s="430"/>
      <c r="G12" s="430"/>
      <c r="H12" s="430"/>
      <c r="I12" s="430"/>
      <c r="J12" s="430"/>
      <c r="K12" s="430"/>
    </row>
    <row r="13" spans="1:11" x14ac:dyDescent="0.25">
      <c r="A13" s="430"/>
      <c r="B13" s="430"/>
      <c r="C13" s="430"/>
      <c r="D13" s="430"/>
      <c r="E13" s="430"/>
      <c r="F13" s="430"/>
      <c r="G13" s="430"/>
      <c r="H13" s="430"/>
      <c r="I13" s="430"/>
      <c r="J13" s="430"/>
      <c r="K13" s="430"/>
    </row>
    <row r="14" spans="1:11" x14ac:dyDescent="0.25">
      <c r="A14" s="430"/>
      <c r="B14" s="430"/>
      <c r="C14" s="430"/>
      <c r="D14" s="430"/>
      <c r="E14" s="430"/>
      <c r="F14" s="430"/>
      <c r="G14" s="430"/>
      <c r="H14" s="430"/>
      <c r="I14" s="430"/>
      <c r="J14" s="430"/>
      <c r="K14" s="430"/>
    </row>
    <row r="15" spans="1:11" x14ac:dyDescent="0.25">
      <c r="A15" s="430"/>
      <c r="B15" s="430"/>
      <c r="C15" s="430"/>
      <c r="D15" s="430"/>
      <c r="E15" s="430"/>
      <c r="F15" s="430"/>
      <c r="G15" s="430"/>
      <c r="H15" s="430"/>
      <c r="I15" s="430"/>
      <c r="J15" s="430"/>
      <c r="K15" s="430"/>
    </row>
    <row r="16" spans="1:11" x14ac:dyDescent="0.25">
      <c r="A16" s="430"/>
      <c r="B16" s="430"/>
      <c r="C16" s="430"/>
      <c r="D16" s="430"/>
      <c r="E16" s="430"/>
      <c r="F16" s="430"/>
      <c r="G16" s="430"/>
      <c r="H16" s="430"/>
      <c r="I16" s="430"/>
      <c r="J16" s="430"/>
      <c r="K16" s="430"/>
    </row>
    <row r="17" spans="1:11" x14ac:dyDescent="0.25">
      <c r="A17" s="430"/>
      <c r="B17" s="430"/>
      <c r="C17" s="430"/>
      <c r="D17" s="430"/>
      <c r="E17" s="430"/>
      <c r="F17" s="430"/>
      <c r="G17" s="430"/>
      <c r="H17" s="430"/>
      <c r="I17" s="430"/>
      <c r="J17" s="430"/>
      <c r="K17" s="430"/>
    </row>
    <row r="18" spans="1:11" x14ac:dyDescent="0.25">
      <c r="A18" s="430"/>
      <c r="B18" s="430"/>
      <c r="C18" s="430"/>
      <c r="D18" s="430"/>
      <c r="E18" s="430"/>
      <c r="F18" s="430"/>
      <c r="G18" s="430"/>
      <c r="H18" s="430"/>
      <c r="I18" s="430"/>
      <c r="J18" s="430"/>
      <c r="K18" s="430"/>
    </row>
    <row r="19" spans="1:11" x14ac:dyDescent="0.25">
      <c r="A19" s="430"/>
      <c r="B19" s="430"/>
      <c r="C19" s="430"/>
      <c r="D19" s="430"/>
      <c r="E19" s="430"/>
      <c r="F19" s="430"/>
      <c r="G19" s="430"/>
      <c r="H19" s="430"/>
      <c r="I19" s="430"/>
      <c r="J19" s="430"/>
      <c r="K19" s="430"/>
    </row>
    <row r="20" spans="1:11" x14ac:dyDescent="0.25">
      <c r="A20" s="430"/>
      <c r="B20" s="430"/>
      <c r="C20" s="430"/>
      <c r="D20" s="430"/>
      <c r="E20" s="430"/>
      <c r="F20" s="430"/>
      <c r="G20" s="430"/>
      <c r="H20" s="430"/>
      <c r="I20" s="430"/>
      <c r="J20" s="430"/>
      <c r="K20" s="430"/>
    </row>
    <row r="21" spans="1:11" x14ac:dyDescent="0.25">
      <c r="A21" s="430"/>
      <c r="B21" s="430"/>
      <c r="C21" s="430"/>
      <c r="D21" s="430"/>
      <c r="E21" s="430"/>
      <c r="F21" s="430"/>
      <c r="G21" s="430"/>
      <c r="H21" s="430"/>
      <c r="I21" s="430"/>
      <c r="J21" s="430"/>
      <c r="K21" s="430"/>
    </row>
    <row r="22" spans="1:11" x14ac:dyDescent="0.25">
      <c r="A22" s="430"/>
      <c r="B22" s="430"/>
      <c r="C22" s="430"/>
      <c r="D22" s="430"/>
      <c r="E22" s="430"/>
      <c r="F22" s="430"/>
      <c r="G22" s="430"/>
      <c r="H22" s="430"/>
      <c r="I22" s="430"/>
      <c r="J22" s="430"/>
      <c r="K22" s="430"/>
    </row>
    <row r="23" spans="1:11" x14ac:dyDescent="0.25">
      <c r="A23" s="430"/>
      <c r="B23" s="430"/>
      <c r="C23" s="430"/>
      <c r="D23" s="430"/>
      <c r="E23" s="430"/>
      <c r="F23" s="430"/>
      <c r="G23" s="430"/>
      <c r="H23" s="430"/>
      <c r="I23" s="430"/>
      <c r="J23" s="430"/>
      <c r="K23" s="430"/>
    </row>
    <row r="24" spans="1:11" x14ac:dyDescent="0.25">
      <c r="A24" s="430"/>
      <c r="B24" s="430"/>
      <c r="C24" s="430"/>
      <c r="D24" s="430"/>
      <c r="E24" s="430"/>
      <c r="F24" s="430"/>
      <c r="G24" s="430"/>
      <c r="H24" s="430"/>
      <c r="I24" s="430"/>
      <c r="J24" s="430"/>
      <c r="K24" s="430"/>
    </row>
    <row r="25" spans="1:11" x14ac:dyDescent="0.25">
      <c r="A25" s="430"/>
      <c r="B25" s="430"/>
      <c r="C25" s="430"/>
      <c r="D25" s="430"/>
      <c r="E25" s="430"/>
      <c r="F25" s="430"/>
      <c r="G25" s="430"/>
      <c r="H25" s="430"/>
      <c r="I25" s="430"/>
      <c r="J25" s="430"/>
      <c r="K25" s="430"/>
    </row>
    <row r="26" spans="1:11" x14ac:dyDescent="0.25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</row>
    <row r="27" spans="1:11" x14ac:dyDescent="0.25">
      <c r="A27" s="430"/>
      <c r="B27" s="430"/>
      <c r="C27" s="430"/>
      <c r="D27" s="430"/>
      <c r="E27" s="430"/>
      <c r="F27" s="430"/>
      <c r="G27" s="430"/>
      <c r="H27" s="430"/>
      <c r="I27" s="430"/>
      <c r="J27" s="430"/>
      <c r="K27" s="430"/>
    </row>
    <row r="28" spans="1:11" x14ac:dyDescent="0.25">
      <c r="A28" s="430"/>
      <c r="B28" s="430"/>
      <c r="C28" s="430"/>
      <c r="D28" s="430"/>
      <c r="E28" s="430"/>
      <c r="F28" s="430"/>
      <c r="G28" s="430"/>
      <c r="H28" s="430"/>
      <c r="I28" s="430"/>
      <c r="J28" s="430"/>
      <c r="K28" s="430"/>
    </row>
    <row r="29" spans="1:11" x14ac:dyDescent="0.25">
      <c r="A29" s="430"/>
      <c r="B29" s="430"/>
      <c r="C29" s="430"/>
      <c r="D29" s="430"/>
      <c r="E29" s="430"/>
      <c r="F29" s="430"/>
      <c r="G29" s="430"/>
      <c r="H29" s="430"/>
      <c r="I29" s="430"/>
      <c r="J29" s="430"/>
      <c r="K29" s="430"/>
    </row>
    <row r="30" spans="1:11" x14ac:dyDescent="0.25">
      <c r="A30" s="430"/>
      <c r="B30" s="430"/>
      <c r="C30" s="430"/>
      <c r="D30" s="430"/>
      <c r="E30" s="430"/>
      <c r="F30" s="430"/>
      <c r="G30" s="430"/>
      <c r="H30" s="430"/>
      <c r="I30" s="430"/>
      <c r="J30" s="430"/>
      <c r="K30" s="430"/>
    </row>
    <row r="31" spans="1:11" x14ac:dyDescent="0.25">
      <c r="A31" s="430"/>
      <c r="B31" s="430"/>
      <c r="C31" s="430"/>
      <c r="D31" s="430"/>
      <c r="E31" s="430"/>
      <c r="F31" s="430"/>
      <c r="G31" s="430"/>
      <c r="H31" s="430"/>
      <c r="I31" s="430"/>
      <c r="J31" s="430"/>
      <c r="K31" s="430"/>
    </row>
    <row r="32" spans="1:11" x14ac:dyDescent="0.25">
      <c r="A32" s="430"/>
      <c r="B32" s="430"/>
      <c r="C32" s="430"/>
      <c r="D32" s="430"/>
      <c r="E32" s="430"/>
      <c r="F32" s="430"/>
      <c r="G32" s="430"/>
      <c r="H32" s="430"/>
      <c r="I32" s="430"/>
      <c r="J32" s="430"/>
      <c r="K32" s="430"/>
    </row>
    <row r="33" spans="1:11" x14ac:dyDescent="0.25">
      <c r="A33" s="430"/>
      <c r="B33" s="430"/>
      <c r="C33" s="430"/>
      <c r="D33" s="430"/>
      <c r="E33" s="430"/>
      <c r="F33" s="430"/>
      <c r="G33" s="430"/>
      <c r="H33" s="430"/>
      <c r="I33" s="430"/>
      <c r="J33" s="430"/>
      <c r="K33" s="430"/>
    </row>
    <row r="34" spans="1:11" x14ac:dyDescent="0.25">
      <c r="A34" s="430"/>
      <c r="B34" s="430"/>
      <c r="C34" s="430"/>
      <c r="D34" s="430"/>
      <c r="E34" s="430"/>
      <c r="F34" s="430"/>
      <c r="G34" s="430"/>
      <c r="H34" s="430"/>
      <c r="I34" s="430"/>
      <c r="J34" s="430"/>
      <c r="K34" s="430"/>
    </row>
    <row r="35" spans="1:11" x14ac:dyDescent="0.25">
      <c r="A35" s="430"/>
      <c r="B35" s="430"/>
      <c r="C35" s="430"/>
      <c r="D35" s="430"/>
      <c r="E35" s="430"/>
      <c r="F35" s="430"/>
      <c r="G35" s="430"/>
      <c r="H35" s="430"/>
      <c r="I35" s="430"/>
      <c r="J35" s="430"/>
      <c r="K35" s="430"/>
    </row>
    <row r="36" spans="1:11" x14ac:dyDescent="0.25">
      <c r="A36" s="430"/>
      <c r="B36" s="430"/>
      <c r="C36" s="430"/>
      <c r="D36" s="430"/>
      <c r="E36" s="430"/>
      <c r="F36" s="430"/>
      <c r="G36" s="430"/>
      <c r="H36" s="430"/>
      <c r="I36" s="430"/>
      <c r="J36" s="430"/>
      <c r="K36" s="430"/>
    </row>
    <row r="37" spans="1:11" x14ac:dyDescent="0.25">
      <c r="A37" s="430"/>
      <c r="B37" s="430"/>
      <c r="C37" s="430"/>
      <c r="D37" s="430"/>
      <c r="E37" s="430"/>
      <c r="F37" s="430"/>
      <c r="G37" s="430"/>
      <c r="H37" s="430"/>
      <c r="I37" s="430"/>
      <c r="J37" s="430"/>
      <c r="K37" s="430"/>
    </row>
    <row r="38" spans="1:11" x14ac:dyDescent="0.25">
      <c r="A38" s="430"/>
      <c r="B38" s="430"/>
      <c r="C38" s="430"/>
      <c r="D38" s="430"/>
      <c r="E38" s="430"/>
      <c r="F38" s="430"/>
      <c r="G38" s="430"/>
      <c r="H38" s="430"/>
      <c r="I38" s="430"/>
      <c r="J38" s="430"/>
      <c r="K38" s="430"/>
    </row>
    <row r="39" spans="1:11" x14ac:dyDescent="0.25">
      <c r="A39" s="430"/>
      <c r="B39" s="430"/>
      <c r="C39" s="430"/>
      <c r="D39" s="430"/>
      <c r="E39" s="430"/>
      <c r="F39" s="430"/>
      <c r="G39" s="430"/>
      <c r="H39" s="430"/>
      <c r="I39" s="430"/>
      <c r="J39" s="430"/>
      <c r="K39" s="430"/>
    </row>
    <row r="40" spans="1:11" x14ac:dyDescent="0.25">
      <c r="A40" s="430"/>
      <c r="B40" s="430"/>
      <c r="C40" s="430"/>
      <c r="D40" s="430"/>
      <c r="E40" s="430"/>
      <c r="F40" s="430"/>
      <c r="G40" s="430"/>
      <c r="H40" s="430"/>
      <c r="I40" s="430"/>
      <c r="J40" s="430"/>
      <c r="K40" s="430"/>
    </row>
    <row r="41" spans="1:11" x14ac:dyDescent="0.25">
      <c r="A41" s="430"/>
      <c r="B41" s="430"/>
      <c r="C41" s="430"/>
      <c r="D41" s="430"/>
      <c r="E41" s="430"/>
      <c r="F41" s="430"/>
      <c r="G41" s="430"/>
      <c r="H41" s="430"/>
      <c r="I41" s="430"/>
      <c r="J41" s="430"/>
      <c r="K41" s="430"/>
    </row>
    <row r="43" spans="1:11" x14ac:dyDescent="0.25">
      <c r="A43" s="247"/>
      <c r="B43" s="247"/>
      <c r="C43" s="247"/>
      <c r="D43" s="247"/>
      <c r="E43" s="247"/>
      <c r="F43" s="247"/>
      <c r="G43" s="247"/>
      <c r="H43" s="247"/>
      <c r="I43" s="247"/>
      <c r="J43" s="247"/>
      <c r="K43" s="247"/>
    </row>
  </sheetData>
  <sheetProtection algorithmName="SHA-512" hashValue="m/vWZAuUPTjn/jk6M1LAySvTx2fnX8D5cXcRQtv6X8oLdK/4DcHxoBlhC3U8xybl/bbW6WSDnBUJkUVV6iCSgw==" saltValue="cUh0M/OQdIIae2Dv4XbQRA==" spinCount="100000" sheet="1" formatCells="0" formatColumns="0" formatRows="0"/>
  <mergeCells count="1">
    <mergeCell ref="A1:K41"/>
  </mergeCells>
  <pageMargins left="0.7" right="0.7" top="0.75" bottom="0.75" header="0.3" footer="0.3"/>
  <pageSetup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C358-E374-4F34-80C8-B8E836763C6E}">
  <sheetPr codeName="Sheet10">
    <tabColor theme="0" tint="-4.9989318521683403E-2"/>
    <pageSetUpPr fitToPage="1"/>
  </sheetPr>
  <dimension ref="A1:DK52"/>
  <sheetViews>
    <sheetView showGridLines="0" zoomScaleNormal="100" workbookViewId="0">
      <selection activeCell="A12" sqref="A12"/>
    </sheetView>
  </sheetViews>
  <sheetFormatPr defaultColWidth="9.140625" defaultRowHeight="15" x14ac:dyDescent="0.25"/>
  <cols>
    <col min="1" max="1" width="21.7109375" style="86" customWidth="1"/>
    <col min="2" max="2" width="27.42578125" style="86" customWidth="1"/>
    <col min="3" max="3" width="53.28515625" style="86" customWidth="1"/>
    <col min="4" max="4" width="12.42578125" style="86" customWidth="1"/>
    <col min="5" max="5" width="14.28515625" style="86" customWidth="1"/>
    <col min="6" max="10" width="16.5703125" style="86" customWidth="1"/>
    <col min="11" max="11" width="2.5703125" style="86" customWidth="1"/>
    <col min="12" max="12" width="20.42578125" style="86" customWidth="1"/>
    <col min="13" max="13" width="1.85546875" style="86" customWidth="1"/>
    <col min="14" max="16384" width="9.140625" style="86"/>
  </cols>
  <sheetData>
    <row r="1" spans="1:115" s="393" customFormat="1" ht="15.75" x14ac:dyDescent="0.25">
      <c r="A1" s="414" t="str">
        <f>'BUDGET SUMMARY 1'!$A$1</f>
        <v>RFA HHS0015831</v>
      </c>
      <c r="B1" s="406"/>
    </row>
    <row r="2" spans="1:115" s="393" customFormat="1" ht="15.75" x14ac:dyDescent="0.25">
      <c r="A2" s="406" t="str">
        <f>'BUDGET SUMMARY 1'!$A$2</f>
        <v>Attachment to Addendum 8 - Revision 3 Exhibit E, Expenditure Proposal</v>
      </c>
      <c r="B2" s="406"/>
      <c r="J2" s="580"/>
      <c r="L2" s="580"/>
    </row>
    <row r="3" spans="1:115" s="393" customFormat="1" x14ac:dyDescent="0.25">
      <c r="A3" s="581"/>
      <c r="B3" s="581"/>
      <c r="C3" s="581"/>
      <c r="D3" s="581"/>
      <c r="E3" s="581"/>
      <c r="F3" s="581"/>
      <c r="G3" s="582"/>
      <c r="H3" s="582"/>
      <c r="I3" s="582"/>
      <c r="J3" s="580"/>
      <c r="K3" s="582"/>
      <c r="L3" s="580"/>
    </row>
    <row r="4" spans="1:115" s="393" customFormat="1" ht="18" x14ac:dyDescent="0.25">
      <c r="A4" s="583" t="s">
        <v>146</v>
      </c>
      <c r="B4" s="583"/>
      <c r="C4" s="583"/>
      <c r="D4" s="583"/>
      <c r="E4" s="583"/>
      <c r="F4" s="583"/>
      <c r="G4" s="584"/>
      <c r="H4" s="584"/>
      <c r="I4" s="584"/>
      <c r="J4" s="580"/>
      <c r="K4" s="584"/>
      <c r="L4" s="580"/>
    </row>
    <row r="5" spans="1:115" s="393" customFormat="1" x14ac:dyDescent="0.25">
      <c r="A5" s="585"/>
      <c r="B5" s="585"/>
      <c r="C5" s="585"/>
      <c r="D5" s="547"/>
      <c r="E5" s="547"/>
      <c r="F5" s="547"/>
      <c r="G5" s="586" t="s">
        <v>134</v>
      </c>
      <c r="H5" s="547"/>
      <c r="I5" s="587"/>
      <c r="J5" s="547"/>
      <c r="K5" s="547"/>
      <c r="L5" s="580"/>
    </row>
    <row r="6" spans="1:115" s="591" customFormat="1" ht="15.75" thickBot="1" x14ac:dyDescent="0.3">
      <c r="A6" s="588" t="s">
        <v>70</v>
      </c>
      <c r="B6" s="588"/>
      <c r="C6" s="589">
        <f>'BUDGET SUMMARY 1'!D3</f>
        <v>0</v>
      </c>
      <c r="D6" s="589"/>
      <c r="E6" s="589"/>
      <c r="F6" s="589"/>
      <c r="G6" s="590"/>
      <c r="H6" s="590"/>
      <c r="I6" s="590"/>
      <c r="J6" s="590"/>
      <c r="K6" s="590"/>
      <c r="L6" s="580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</row>
    <row r="7" spans="1:115" s="393" customFormat="1" x14ac:dyDescent="0.25">
      <c r="A7" s="588"/>
      <c r="B7" s="588"/>
      <c r="C7" s="590"/>
      <c r="D7" s="590"/>
      <c r="E7" s="590"/>
      <c r="F7" s="590"/>
      <c r="G7" s="590"/>
      <c r="H7" s="590"/>
      <c r="I7" s="590"/>
      <c r="K7" s="590"/>
      <c r="L7" s="580"/>
    </row>
    <row r="8" spans="1:115" s="393" customFormat="1" ht="15.75" x14ac:dyDescent="0.25">
      <c r="A8" s="592"/>
      <c r="B8" s="592"/>
      <c r="C8" s="592"/>
      <c r="D8" s="592"/>
      <c r="E8" s="592"/>
      <c r="F8" s="592"/>
      <c r="G8" s="593"/>
      <c r="H8" s="593"/>
      <c r="I8" s="593"/>
      <c r="K8" s="593"/>
      <c r="L8" s="580"/>
    </row>
    <row r="9" spans="1:115" s="393" customFormat="1" ht="15.75" thickBot="1" x14ac:dyDescent="0.3">
      <c r="A9" s="594"/>
      <c r="B9" s="594"/>
      <c r="C9" s="594"/>
      <c r="D9" s="594"/>
      <c r="E9" s="594"/>
      <c r="F9" s="594"/>
      <c r="G9" s="594"/>
      <c r="H9" s="594"/>
      <c r="I9" s="594"/>
      <c r="J9" s="595"/>
      <c r="K9" s="595"/>
      <c r="L9" s="580"/>
    </row>
    <row r="10" spans="1:115" s="393" customFormat="1" ht="16.5" thickBot="1" x14ac:dyDescent="0.3">
      <c r="A10" s="597"/>
      <c r="B10" s="597"/>
      <c r="C10" s="597"/>
      <c r="D10" s="598" t="s">
        <v>135</v>
      </c>
      <c r="E10" s="598"/>
      <c r="F10" s="598"/>
      <c r="G10" s="599" t="s">
        <v>56</v>
      </c>
      <c r="H10" s="604"/>
      <c r="I10" s="605" t="s">
        <v>136</v>
      </c>
      <c r="J10" s="618"/>
      <c r="K10" s="411"/>
      <c r="L10" s="273"/>
    </row>
    <row r="11" spans="1:115" s="406" customFormat="1" ht="79.5" thickBot="1" x14ac:dyDescent="0.3">
      <c r="A11" s="607" t="s">
        <v>137</v>
      </c>
      <c r="B11" s="607" t="s">
        <v>138</v>
      </c>
      <c r="C11" s="607" t="s">
        <v>139</v>
      </c>
      <c r="D11" s="607" t="s">
        <v>140</v>
      </c>
      <c r="E11" s="607" t="s">
        <v>141</v>
      </c>
      <c r="F11" s="608" t="s">
        <v>126</v>
      </c>
      <c r="G11" s="609" t="s">
        <v>127</v>
      </c>
      <c r="H11" s="610" t="s">
        <v>128</v>
      </c>
      <c r="I11" s="611" t="s">
        <v>129</v>
      </c>
      <c r="J11" s="611" t="s">
        <v>133</v>
      </c>
      <c r="K11" s="612"/>
      <c r="L11" s="613" t="s">
        <v>111</v>
      </c>
      <c r="M11" s="617"/>
    </row>
    <row r="12" spans="1:115" ht="15.75" x14ac:dyDescent="0.25">
      <c r="A12" s="368"/>
      <c r="B12" s="368"/>
      <c r="C12" s="368"/>
      <c r="D12" s="369"/>
      <c r="E12" s="370"/>
      <c r="F12" s="382">
        <f>ROUND(SUM(D12*E12),0)</f>
        <v>0</v>
      </c>
      <c r="G12" s="274">
        <f>1-I12</f>
        <v>1</v>
      </c>
      <c r="H12" s="275">
        <f t="shared" ref="H12:H45" si="0">SUM(F12-L12)</f>
        <v>0</v>
      </c>
      <c r="I12" s="371"/>
      <c r="J12" s="283">
        <f>L12</f>
        <v>0</v>
      </c>
      <c r="K12" s="188"/>
      <c r="L12" s="282">
        <f t="shared" ref="L12:L45" si="1">F12*I12</f>
        <v>0</v>
      </c>
    </row>
    <row r="13" spans="1:115" ht="15.75" x14ac:dyDescent="0.25">
      <c r="A13" s="368"/>
      <c r="B13" s="368"/>
      <c r="C13" s="368"/>
      <c r="D13" s="369"/>
      <c r="E13" s="370"/>
      <c r="F13" s="382">
        <f t="shared" ref="F13:F45" si="2">ROUND(SUM(D13*E13),0)</f>
        <v>0</v>
      </c>
      <c r="G13" s="226">
        <f t="shared" ref="G13:G45" si="3">1-I13</f>
        <v>1</v>
      </c>
      <c r="H13" s="181">
        <f t="shared" si="0"/>
        <v>0</v>
      </c>
      <c r="I13" s="372"/>
      <c r="J13" s="284">
        <f t="shared" ref="J13:J45" si="4">L13</f>
        <v>0</v>
      </c>
      <c r="K13" s="188"/>
      <c r="L13" s="280">
        <f t="shared" si="1"/>
        <v>0</v>
      </c>
    </row>
    <row r="14" spans="1:115" ht="15.75" x14ac:dyDescent="0.25">
      <c r="A14" s="368"/>
      <c r="B14" s="368"/>
      <c r="C14" s="368"/>
      <c r="D14" s="369"/>
      <c r="E14" s="370"/>
      <c r="F14" s="382">
        <f t="shared" si="2"/>
        <v>0</v>
      </c>
      <c r="G14" s="226">
        <f t="shared" si="3"/>
        <v>1</v>
      </c>
      <c r="H14" s="181">
        <f t="shared" si="0"/>
        <v>0</v>
      </c>
      <c r="I14" s="372"/>
      <c r="J14" s="284">
        <f t="shared" si="4"/>
        <v>0</v>
      </c>
      <c r="K14" s="188"/>
      <c r="L14" s="280">
        <f t="shared" si="1"/>
        <v>0</v>
      </c>
    </row>
    <row r="15" spans="1:115" ht="15.75" x14ac:dyDescent="0.25">
      <c r="A15" s="368"/>
      <c r="B15" s="368"/>
      <c r="C15" s="368"/>
      <c r="D15" s="369"/>
      <c r="E15" s="370"/>
      <c r="F15" s="382">
        <f t="shared" si="2"/>
        <v>0</v>
      </c>
      <c r="G15" s="226">
        <f t="shared" si="3"/>
        <v>1</v>
      </c>
      <c r="H15" s="181">
        <f t="shared" si="0"/>
        <v>0</v>
      </c>
      <c r="I15" s="372"/>
      <c r="J15" s="284">
        <f t="shared" si="4"/>
        <v>0</v>
      </c>
      <c r="K15" s="188"/>
      <c r="L15" s="280">
        <f t="shared" si="1"/>
        <v>0</v>
      </c>
    </row>
    <row r="16" spans="1:115" ht="15.75" x14ac:dyDescent="0.25">
      <c r="A16" s="368"/>
      <c r="B16" s="368"/>
      <c r="C16" s="368"/>
      <c r="D16" s="369"/>
      <c r="E16" s="370"/>
      <c r="F16" s="382">
        <f t="shared" si="2"/>
        <v>0</v>
      </c>
      <c r="G16" s="226">
        <f t="shared" si="3"/>
        <v>1</v>
      </c>
      <c r="H16" s="181">
        <f t="shared" si="0"/>
        <v>0</v>
      </c>
      <c r="I16" s="372"/>
      <c r="J16" s="284">
        <f t="shared" si="4"/>
        <v>0</v>
      </c>
      <c r="K16" s="188"/>
      <c r="L16" s="280">
        <f t="shared" si="1"/>
        <v>0</v>
      </c>
    </row>
    <row r="17" spans="1:12" ht="15.75" x14ac:dyDescent="0.25">
      <c r="A17" s="368"/>
      <c r="B17" s="368"/>
      <c r="C17" s="368"/>
      <c r="D17" s="369"/>
      <c r="E17" s="370"/>
      <c r="F17" s="382">
        <f t="shared" si="2"/>
        <v>0</v>
      </c>
      <c r="G17" s="226">
        <f t="shared" si="3"/>
        <v>1</v>
      </c>
      <c r="H17" s="181">
        <f t="shared" si="0"/>
        <v>0</v>
      </c>
      <c r="I17" s="372"/>
      <c r="J17" s="284">
        <f t="shared" si="4"/>
        <v>0</v>
      </c>
      <c r="K17" s="188"/>
      <c r="L17" s="280">
        <f t="shared" si="1"/>
        <v>0</v>
      </c>
    </row>
    <row r="18" spans="1:12" ht="15.75" x14ac:dyDescent="0.25">
      <c r="A18" s="368"/>
      <c r="B18" s="368"/>
      <c r="C18" s="368"/>
      <c r="D18" s="369"/>
      <c r="E18" s="370"/>
      <c r="F18" s="382">
        <f t="shared" si="2"/>
        <v>0</v>
      </c>
      <c r="G18" s="226">
        <f t="shared" si="3"/>
        <v>1</v>
      </c>
      <c r="H18" s="181">
        <f t="shared" si="0"/>
        <v>0</v>
      </c>
      <c r="I18" s="372"/>
      <c r="J18" s="284">
        <f t="shared" si="4"/>
        <v>0</v>
      </c>
      <c r="K18" s="188"/>
      <c r="L18" s="280">
        <f t="shared" si="1"/>
        <v>0</v>
      </c>
    </row>
    <row r="19" spans="1:12" ht="15.75" x14ac:dyDescent="0.25">
      <c r="A19" s="368"/>
      <c r="B19" s="368"/>
      <c r="C19" s="368"/>
      <c r="D19" s="369"/>
      <c r="E19" s="370"/>
      <c r="F19" s="382">
        <f t="shared" si="2"/>
        <v>0</v>
      </c>
      <c r="G19" s="226">
        <f t="shared" si="3"/>
        <v>1</v>
      </c>
      <c r="H19" s="181">
        <f t="shared" si="0"/>
        <v>0</v>
      </c>
      <c r="I19" s="372"/>
      <c r="J19" s="284">
        <f t="shared" si="4"/>
        <v>0</v>
      </c>
      <c r="K19" s="188"/>
      <c r="L19" s="280">
        <f t="shared" si="1"/>
        <v>0</v>
      </c>
    </row>
    <row r="20" spans="1:12" ht="15.75" x14ac:dyDescent="0.25">
      <c r="A20" s="368"/>
      <c r="B20" s="368"/>
      <c r="C20" s="368"/>
      <c r="D20" s="369"/>
      <c r="E20" s="370"/>
      <c r="F20" s="382">
        <f t="shared" si="2"/>
        <v>0</v>
      </c>
      <c r="G20" s="226">
        <f t="shared" si="3"/>
        <v>1</v>
      </c>
      <c r="H20" s="181">
        <f t="shared" si="0"/>
        <v>0</v>
      </c>
      <c r="I20" s="372"/>
      <c r="J20" s="284">
        <f t="shared" si="4"/>
        <v>0</v>
      </c>
      <c r="K20" s="188"/>
      <c r="L20" s="280">
        <f t="shared" si="1"/>
        <v>0</v>
      </c>
    </row>
    <row r="21" spans="1:12" ht="15.75" x14ac:dyDescent="0.25">
      <c r="A21" s="368"/>
      <c r="B21" s="368"/>
      <c r="C21" s="368"/>
      <c r="D21" s="369"/>
      <c r="E21" s="370"/>
      <c r="F21" s="382">
        <f t="shared" si="2"/>
        <v>0</v>
      </c>
      <c r="G21" s="226">
        <f t="shared" si="3"/>
        <v>1</v>
      </c>
      <c r="H21" s="181">
        <f t="shared" si="0"/>
        <v>0</v>
      </c>
      <c r="I21" s="372"/>
      <c r="J21" s="284">
        <f t="shared" si="4"/>
        <v>0</v>
      </c>
      <c r="K21" s="188"/>
      <c r="L21" s="280">
        <f t="shared" si="1"/>
        <v>0</v>
      </c>
    </row>
    <row r="22" spans="1:12" ht="15.75" x14ac:dyDescent="0.25">
      <c r="A22" s="368"/>
      <c r="B22" s="368"/>
      <c r="C22" s="368"/>
      <c r="D22" s="369"/>
      <c r="E22" s="370"/>
      <c r="F22" s="382">
        <f t="shared" si="2"/>
        <v>0</v>
      </c>
      <c r="G22" s="226">
        <f t="shared" si="3"/>
        <v>1</v>
      </c>
      <c r="H22" s="181">
        <f t="shared" si="0"/>
        <v>0</v>
      </c>
      <c r="I22" s="372"/>
      <c r="J22" s="284">
        <f t="shared" si="4"/>
        <v>0</v>
      </c>
      <c r="K22" s="188"/>
      <c r="L22" s="280">
        <f t="shared" si="1"/>
        <v>0</v>
      </c>
    </row>
    <row r="23" spans="1:12" ht="15.75" x14ac:dyDescent="0.25">
      <c r="A23" s="368"/>
      <c r="B23" s="368"/>
      <c r="C23" s="368"/>
      <c r="D23" s="369"/>
      <c r="E23" s="370"/>
      <c r="F23" s="382">
        <f t="shared" si="2"/>
        <v>0</v>
      </c>
      <c r="G23" s="226">
        <f t="shared" si="3"/>
        <v>1</v>
      </c>
      <c r="H23" s="181">
        <f t="shared" si="0"/>
        <v>0</v>
      </c>
      <c r="I23" s="372"/>
      <c r="J23" s="284">
        <f t="shared" si="4"/>
        <v>0</v>
      </c>
      <c r="K23" s="188"/>
      <c r="L23" s="280">
        <f t="shared" si="1"/>
        <v>0</v>
      </c>
    </row>
    <row r="24" spans="1:12" ht="15.75" x14ac:dyDescent="0.25">
      <c r="A24" s="368"/>
      <c r="B24" s="368"/>
      <c r="C24" s="368"/>
      <c r="D24" s="369"/>
      <c r="E24" s="370"/>
      <c r="F24" s="382">
        <f t="shared" si="2"/>
        <v>0</v>
      </c>
      <c r="G24" s="226">
        <f t="shared" si="3"/>
        <v>1</v>
      </c>
      <c r="H24" s="181">
        <f t="shared" si="0"/>
        <v>0</v>
      </c>
      <c r="I24" s="372"/>
      <c r="J24" s="284">
        <f t="shared" si="4"/>
        <v>0</v>
      </c>
      <c r="K24" s="188"/>
      <c r="L24" s="280">
        <f t="shared" si="1"/>
        <v>0</v>
      </c>
    </row>
    <row r="25" spans="1:12" ht="15.75" x14ac:dyDescent="0.25">
      <c r="A25" s="368"/>
      <c r="B25" s="368"/>
      <c r="C25" s="368"/>
      <c r="D25" s="369"/>
      <c r="E25" s="370"/>
      <c r="F25" s="382">
        <f t="shared" si="2"/>
        <v>0</v>
      </c>
      <c r="G25" s="226">
        <f t="shared" si="3"/>
        <v>1</v>
      </c>
      <c r="H25" s="181">
        <f t="shared" si="0"/>
        <v>0</v>
      </c>
      <c r="I25" s="372"/>
      <c r="J25" s="284">
        <f t="shared" si="4"/>
        <v>0</v>
      </c>
      <c r="K25" s="188"/>
      <c r="L25" s="280">
        <f t="shared" si="1"/>
        <v>0</v>
      </c>
    </row>
    <row r="26" spans="1:12" ht="15.75" x14ac:dyDescent="0.25">
      <c r="A26" s="368"/>
      <c r="B26" s="368"/>
      <c r="C26" s="368"/>
      <c r="D26" s="369"/>
      <c r="E26" s="370"/>
      <c r="F26" s="382">
        <f t="shared" si="2"/>
        <v>0</v>
      </c>
      <c r="G26" s="226">
        <f t="shared" si="3"/>
        <v>1</v>
      </c>
      <c r="H26" s="181">
        <f t="shared" si="0"/>
        <v>0</v>
      </c>
      <c r="I26" s="372"/>
      <c r="J26" s="284">
        <f t="shared" si="4"/>
        <v>0</v>
      </c>
      <c r="K26" s="188"/>
      <c r="L26" s="280">
        <f t="shared" si="1"/>
        <v>0</v>
      </c>
    </row>
    <row r="27" spans="1:12" ht="15.75" x14ac:dyDescent="0.25">
      <c r="A27" s="368"/>
      <c r="B27" s="368"/>
      <c r="C27" s="368"/>
      <c r="D27" s="369"/>
      <c r="E27" s="370"/>
      <c r="F27" s="382">
        <f t="shared" si="2"/>
        <v>0</v>
      </c>
      <c r="G27" s="226">
        <f t="shared" si="3"/>
        <v>1</v>
      </c>
      <c r="H27" s="181">
        <f t="shared" si="0"/>
        <v>0</v>
      </c>
      <c r="I27" s="372"/>
      <c r="J27" s="284">
        <f t="shared" si="4"/>
        <v>0</v>
      </c>
      <c r="K27" s="188"/>
      <c r="L27" s="280">
        <f t="shared" si="1"/>
        <v>0</v>
      </c>
    </row>
    <row r="28" spans="1:12" ht="15.75" x14ac:dyDescent="0.25">
      <c r="A28" s="368"/>
      <c r="B28" s="368"/>
      <c r="C28" s="368"/>
      <c r="D28" s="369"/>
      <c r="E28" s="370"/>
      <c r="F28" s="382">
        <f t="shared" si="2"/>
        <v>0</v>
      </c>
      <c r="G28" s="226">
        <f t="shared" si="3"/>
        <v>1</v>
      </c>
      <c r="H28" s="181">
        <f t="shared" si="0"/>
        <v>0</v>
      </c>
      <c r="I28" s="372"/>
      <c r="J28" s="284">
        <f t="shared" si="4"/>
        <v>0</v>
      </c>
      <c r="K28" s="188"/>
      <c r="L28" s="280">
        <f t="shared" si="1"/>
        <v>0</v>
      </c>
    </row>
    <row r="29" spans="1:12" ht="15.75" x14ac:dyDescent="0.25">
      <c r="A29" s="368"/>
      <c r="B29" s="368"/>
      <c r="C29" s="368"/>
      <c r="D29" s="369"/>
      <c r="E29" s="370"/>
      <c r="F29" s="382">
        <f t="shared" si="2"/>
        <v>0</v>
      </c>
      <c r="G29" s="226">
        <f t="shared" si="3"/>
        <v>1</v>
      </c>
      <c r="H29" s="181">
        <f t="shared" si="0"/>
        <v>0</v>
      </c>
      <c r="I29" s="372"/>
      <c r="J29" s="284">
        <f t="shared" si="4"/>
        <v>0</v>
      </c>
      <c r="K29" s="188"/>
      <c r="L29" s="280">
        <f t="shared" si="1"/>
        <v>0</v>
      </c>
    </row>
    <row r="30" spans="1:12" ht="15.75" x14ac:dyDescent="0.25">
      <c r="A30" s="368"/>
      <c r="B30" s="368"/>
      <c r="C30" s="368"/>
      <c r="D30" s="369"/>
      <c r="E30" s="370"/>
      <c r="F30" s="382">
        <f t="shared" si="2"/>
        <v>0</v>
      </c>
      <c r="G30" s="226">
        <f t="shared" si="3"/>
        <v>1</v>
      </c>
      <c r="H30" s="181">
        <f t="shared" si="0"/>
        <v>0</v>
      </c>
      <c r="I30" s="372"/>
      <c r="J30" s="284">
        <f t="shared" si="4"/>
        <v>0</v>
      </c>
      <c r="K30" s="188"/>
      <c r="L30" s="280">
        <f t="shared" si="1"/>
        <v>0</v>
      </c>
    </row>
    <row r="31" spans="1:12" ht="15.75" x14ac:dyDescent="0.25">
      <c r="A31" s="368"/>
      <c r="B31" s="368"/>
      <c r="C31" s="368"/>
      <c r="D31" s="369"/>
      <c r="E31" s="370"/>
      <c r="F31" s="382">
        <f t="shared" si="2"/>
        <v>0</v>
      </c>
      <c r="G31" s="226">
        <f t="shared" si="3"/>
        <v>1</v>
      </c>
      <c r="H31" s="181">
        <f t="shared" si="0"/>
        <v>0</v>
      </c>
      <c r="I31" s="372"/>
      <c r="J31" s="284">
        <f t="shared" si="4"/>
        <v>0</v>
      </c>
      <c r="K31" s="188"/>
      <c r="L31" s="280">
        <f t="shared" si="1"/>
        <v>0</v>
      </c>
    </row>
    <row r="32" spans="1:12" ht="15.75" x14ac:dyDescent="0.25">
      <c r="A32" s="368"/>
      <c r="B32" s="368"/>
      <c r="C32" s="368"/>
      <c r="D32" s="369"/>
      <c r="E32" s="370"/>
      <c r="F32" s="382">
        <f t="shared" si="2"/>
        <v>0</v>
      </c>
      <c r="G32" s="226">
        <f t="shared" si="3"/>
        <v>1</v>
      </c>
      <c r="H32" s="181">
        <f t="shared" si="0"/>
        <v>0</v>
      </c>
      <c r="I32" s="372"/>
      <c r="J32" s="284">
        <f t="shared" si="4"/>
        <v>0</v>
      </c>
      <c r="K32" s="188"/>
      <c r="L32" s="280">
        <f t="shared" si="1"/>
        <v>0</v>
      </c>
    </row>
    <row r="33" spans="1:12" ht="15.75" x14ac:dyDescent="0.25">
      <c r="A33" s="368"/>
      <c r="B33" s="368"/>
      <c r="C33" s="368"/>
      <c r="D33" s="369"/>
      <c r="E33" s="370"/>
      <c r="F33" s="382">
        <f t="shared" si="2"/>
        <v>0</v>
      </c>
      <c r="G33" s="226">
        <f t="shared" si="3"/>
        <v>1</v>
      </c>
      <c r="H33" s="181">
        <f t="shared" si="0"/>
        <v>0</v>
      </c>
      <c r="I33" s="372"/>
      <c r="J33" s="284">
        <f t="shared" si="4"/>
        <v>0</v>
      </c>
      <c r="K33" s="188"/>
      <c r="L33" s="280">
        <f t="shared" si="1"/>
        <v>0</v>
      </c>
    </row>
    <row r="34" spans="1:12" ht="15.75" x14ac:dyDescent="0.25">
      <c r="A34" s="368"/>
      <c r="B34" s="368"/>
      <c r="C34" s="368"/>
      <c r="D34" s="369"/>
      <c r="E34" s="370"/>
      <c r="F34" s="382">
        <f t="shared" si="2"/>
        <v>0</v>
      </c>
      <c r="G34" s="226">
        <f t="shared" si="3"/>
        <v>1</v>
      </c>
      <c r="H34" s="181">
        <f t="shared" si="0"/>
        <v>0</v>
      </c>
      <c r="I34" s="372"/>
      <c r="J34" s="284">
        <f t="shared" si="4"/>
        <v>0</v>
      </c>
      <c r="K34" s="188"/>
      <c r="L34" s="280">
        <f t="shared" si="1"/>
        <v>0</v>
      </c>
    </row>
    <row r="35" spans="1:12" ht="15.75" x14ac:dyDescent="0.25">
      <c r="A35" s="368"/>
      <c r="B35" s="368"/>
      <c r="C35" s="368"/>
      <c r="D35" s="369"/>
      <c r="E35" s="370"/>
      <c r="F35" s="382">
        <f t="shared" si="2"/>
        <v>0</v>
      </c>
      <c r="G35" s="226">
        <f t="shared" si="3"/>
        <v>1</v>
      </c>
      <c r="H35" s="181">
        <f t="shared" si="0"/>
        <v>0</v>
      </c>
      <c r="I35" s="372"/>
      <c r="J35" s="284">
        <f t="shared" si="4"/>
        <v>0</v>
      </c>
      <c r="K35" s="188"/>
      <c r="L35" s="280">
        <f t="shared" si="1"/>
        <v>0</v>
      </c>
    </row>
    <row r="36" spans="1:12" ht="15.75" x14ac:dyDescent="0.25">
      <c r="A36" s="368"/>
      <c r="B36" s="368"/>
      <c r="C36" s="368"/>
      <c r="D36" s="369"/>
      <c r="E36" s="370"/>
      <c r="F36" s="382">
        <f t="shared" si="2"/>
        <v>0</v>
      </c>
      <c r="G36" s="226">
        <f t="shared" si="3"/>
        <v>1</v>
      </c>
      <c r="H36" s="181">
        <f t="shared" si="0"/>
        <v>0</v>
      </c>
      <c r="I36" s="372"/>
      <c r="J36" s="284">
        <f t="shared" si="4"/>
        <v>0</v>
      </c>
      <c r="K36" s="188"/>
      <c r="L36" s="280">
        <f t="shared" si="1"/>
        <v>0</v>
      </c>
    </row>
    <row r="37" spans="1:12" ht="15.75" x14ac:dyDescent="0.25">
      <c r="A37" s="368"/>
      <c r="B37" s="368"/>
      <c r="C37" s="368"/>
      <c r="D37" s="369"/>
      <c r="E37" s="370"/>
      <c r="F37" s="382">
        <f t="shared" si="2"/>
        <v>0</v>
      </c>
      <c r="G37" s="226">
        <f t="shared" si="3"/>
        <v>1</v>
      </c>
      <c r="H37" s="181">
        <f t="shared" si="0"/>
        <v>0</v>
      </c>
      <c r="I37" s="372"/>
      <c r="J37" s="284">
        <f t="shared" si="4"/>
        <v>0</v>
      </c>
      <c r="K37" s="188"/>
      <c r="L37" s="280">
        <f t="shared" si="1"/>
        <v>0</v>
      </c>
    </row>
    <row r="38" spans="1:12" ht="15.75" x14ac:dyDescent="0.25">
      <c r="A38" s="368"/>
      <c r="B38" s="368"/>
      <c r="C38" s="368"/>
      <c r="D38" s="369"/>
      <c r="E38" s="370"/>
      <c r="F38" s="382">
        <f t="shared" si="2"/>
        <v>0</v>
      </c>
      <c r="G38" s="226">
        <f t="shared" si="3"/>
        <v>1</v>
      </c>
      <c r="H38" s="181">
        <f t="shared" si="0"/>
        <v>0</v>
      </c>
      <c r="I38" s="372"/>
      <c r="J38" s="284">
        <f t="shared" si="4"/>
        <v>0</v>
      </c>
      <c r="K38" s="188"/>
      <c r="L38" s="280">
        <f t="shared" si="1"/>
        <v>0</v>
      </c>
    </row>
    <row r="39" spans="1:12" ht="15.75" x14ac:dyDescent="0.25">
      <c r="A39" s="368"/>
      <c r="B39" s="368"/>
      <c r="C39" s="368"/>
      <c r="D39" s="369"/>
      <c r="E39" s="370"/>
      <c r="F39" s="382">
        <f t="shared" si="2"/>
        <v>0</v>
      </c>
      <c r="G39" s="226">
        <f t="shared" si="3"/>
        <v>1</v>
      </c>
      <c r="H39" s="181">
        <f t="shared" si="0"/>
        <v>0</v>
      </c>
      <c r="I39" s="372"/>
      <c r="J39" s="284">
        <f t="shared" si="4"/>
        <v>0</v>
      </c>
      <c r="K39" s="188"/>
      <c r="L39" s="280">
        <f t="shared" si="1"/>
        <v>0</v>
      </c>
    </row>
    <row r="40" spans="1:12" ht="15.75" x14ac:dyDescent="0.25">
      <c r="A40" s="368"/>
      <c r="B40" s="368"/>
      <c r="C40" s="368"/>
      <c r="D40" s="369"/>
      <c r="E40" s="370"/>
      <c r="F40" s="382">
        <f t="shared" si="2"/>
        <v>0</v>
      </c>
      <c r="G40" s="226">
        <f t="shared" si="3"/>
        <v>1</v>
      </c>
      <c r="H40" s="181">
        <f t="shared" si="0"/>
        <v>0</v>
      </c>
      <c r="I40" s="372"/>
      <c r="J40" s="284">
        <f t="shared" si="4"/>
        <v>0</v>
      </c>
      <c r="K40" s="188"/>
      <c r="L40" s="280">
        <f t="shared" si="1"/>
        <v>0</v>
      </c>
    </row>
    <row r="41" spans="1:12" ht="15.75" x14ac:dyDescent="0.25">
      <c r="A41" s="368"/>
      <c r="B41" s="368"/>
      <c r="C41" s="368"/>
      <c r="D41" s="369"/>
      <c r="E41" s="370"/>
      <c r="F41" s="382">
        <f t="shared" si="2"/>
        <v>0</v>
      </c>
      <c r="G41" s="226">
        <f t="shared" si="3"/>
        <v>1</v>
      </c>
      <c r="H41" s="181">
        <f t="shared" si="0"/>
        <v>0</v>
      </c>
      <c r="I41" s="372"/>
      <c r="J41" s="284">
        <f t="shared" si="4"/>
        <v>0</v>
      </c>
      <c r="K41" s="188"/>
      <c r="L41" s="280">
        <f t="shared" si="1"/>
        <v>0</v>
      </c>
    </row>
    <row r="42" spans="1:12" ht="15.75" x14ac:dyDescent="0.25">
      <c r="A42" s="368"/>
      <c r="B42" s="368"/>
      <c r="C42" s="368"/>
      <c r="D42" s="369"/>
      <c r="E42" s="370"/>
      <c r="F42" s="382">
        <f t="shared" si="2"/>
        <v>0</v>
      </c>
      <c r="G42" s="226">
        <f t="shared" si="3"/>
        <v>1</v>
      </c>
      <c r="H42" s="181">
        <f t="shared" si="0"/>
        <v>0</v>
      </c>
      <c r="I42" s="372"/>
      <c r="J42" s="284">
        <f t="shared" si="4"/>
        <v>0</v>
      </c>
      <c r="K42" s="188"/>
      <c r="L42" s="280">
        <f t="shared" si="1"/>
        <v>0</v>
      </c>
    </row>
    <row r="43" spans="1:12" ht="15.75" x14ac:dyDescent="0.25">
      <c r="A43" s="368"/>
      <c r="B43" s="368"/>
      <c r="C43" s="368"/>
      <c r="D43" s="369"/>
      <c r="E43" s="370"/>
      <c r="F43" s="382">
        <f t="shared" si="2"/>
        <v>0</v>
      </c>
      <c r="G43" s="226">
        <f t="shared" si="3"/>
        <v>1</v>
      </c>
      <c r="H43" s="181">
        <f t="shared" si="0"/>
        <v>0</v>
      </c>
      <c r="I43" s="372"/>
      <c r="J43" s="284">
        <f t="shared" si="4"/>
        <v>0</v>
      </c>
      <c r="K43" s="188"/>
      <c r="L43" s="280">
        <f t="shared" si="1"/>
        <v>0</v>
      </c>
    </row>
    <row r="44" spans="1:12" ht="15.75" x14ac:dyDescent="0.25">
      <c r="A44" s="368"/>
      <c r="B44" s="368"/>
      <c r="C44" s="368"/>
      <c r="D44" s="369"/>
      <c r="E44" s="370"/>
      <c r="F44" s="382">
        <f t="shared" si="2"/>
        <v>0</v>
      </c>
      <c r="G44" s="226">
        <f t="shared" si="3"/>
        <v>1</v>
      </c>
      <c r="H44" s="181">
        <f t="shared" si="0"/>
        <v>0</v>
      </c>
      <c r="I44" s="372"/>
      <c r="J44" s="284">
        <f t="shared" si="4"/>
        <v>0</v>
      </c>
      <c r="K44" s="188"/>
      <c r="L44" s="280">
        <f t="shared" si="1"/>
        <v>0</v>
      </c>
    </row>
    <row r="45" spans="1:12" ht="15.75" x14ac:dyDescent="0.25">
      <c r="A45" s="368"/>
      <c r="B45" s="368"/>
      <c r="C45" s="368"/>
      <c r="D45" s="369"/>
      <c r="E45" s="370"/>
      <c r="F45" s="382">
        <f t="shared" si="2"/>
        <v>0</v>
      </c>
      <c r="G45" s="226">
        <f t="shared" si="3"/>
        <v>1</v>
      </c>
      <c r="H45" s="181">
        <f t="shared" si="0"/>
        <v>0</v>
      </c>
      <c r="I45" s="372"/>
      <c r="J45" s="284">
        <f t="shared" si="4"/>
        <v>0</v>
      </c>
      <c r="K45" s="188"/>
      <c r="L45" s="280">
        <f t="shared" si="1"/>
        <v>0</v>
      </c>
    </row>
    <row r="46" spans="1:12" ht="16.5" thickBot="1" x14ac:dyDescent="0.3">
      <c r="A46" s="183"/>
      <c r="B46" s="183"/>
      <c r="C46" s="184" t="s">
        <v>147</v>
      </c>
      <c r="D46" s="191"/>
      <c r="E46" s="191"/>
      <c r="F46" s="185">
        <f>ROUND(SUM(F12:F45),2)</f>
        <v>0</v>
      </c>
      <c r="G46" s="191"/>
      <c r="H46" s="186">
        <f>SUM(H12:H45)</f>
        <v>0</v>
      </c>
      <c r="I46" s="237"/>
      <c r="J46" s="285">
        <f>SUM(J12:J45)</f>
        <v>0</v>
      </c>
      <c r="K46" s="286"/>
      <c r="L46" s="281">
        <f>ROUND(SUM(L12:L45),2)</f>
        <v>0</v>
      </c>
    </row>
    <row r="47" spans="1:12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2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sheetProtection algorithmName="SHA-512" hashValue="3ACurFtddyczmVM6inz8brPM1K4+MMVNPDsQXyqgjuoFQkCCvF20StI3aGVqqiD7kUaTIcvb5/J0DCS9gIm+fg==" saltValue="1HFPR6+oezuo1Ble2uYhlQ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16" priority="3" operator="greaterThan">
      <formula>1</formula>
    </cfRule>
  </conditionalFormatting>
  <conditionalFormatting sqref="J12:J45">
    <cfRule type="cellIs" dxfId="115" priority="4" operator="notEqual">
      <formula>F12*I12</formula>
    </cfRule>
  </conditionalFormatting>
  <conditionalFormatting sqref="H12:H45">
    <cfRule type="cellIs" dxfId="114" priority="5" operator="notEqual">
      <formula>F12-L12</formula>
    </cfRule>
    <cfRule type="cellIs" dxfId="113" priority="6" operator="equal">
      <formula>F12-L12</formula>
    </cfRule>
  </conditionalFormatting>
  <conditionalFormatting sqref="I12:I45">
    <cfRule type="cellIs" dxfId="112" priority="1" operator="greaterThan">
      <formula>1</formula>
    </cfRule>
  </conditionalFormatting>
  <dataValidations disablePrompts="1" count="1">
    <dataValidation type="whole" allowBlank="1" showInputMessage="1" showErrorMessage="1" sqref="E12:E45" xr:uid="{E156B06B-9270-4941-848C-A9B4CDEB04D3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8603-D609-422E-BC71-5D5CB0175F02}">
  <sheetPr codeName="Sheet11">
    <tabColor theme="0" tint="-4.9989318521683403E-2"/>
    <pageSetUpPr fitToPage="1"/>
  </sheetPr>
  <dimension ref="A1:DK52"/>
  <sheetViews>
    <sheetView showGridLines="0" zoomScaleNormal="100" workbookViewId="0">
      <selection activeCell="N12" sqref="N12"/>
    </sheetView>
  </sheetViews>
  <sheetFormatPr defaultColWidth="9.140625" defaultRowHeight="15" x14ac:dyDescent="0.25"/>
  <cols>
    <col min="1" max="1" width="21.85546875" style="86" customWidth="1"/>
    <col min="2" max="2" width="27.42578125" style="86" customWidth="1"/>
    <col min="3" max="3" width="53.28515625" style="86" customWidth="1"/>
    <col min="4" max="4" width="12.42578125" style="86" customWidth="1"/>
    <col min="5" max="5" width="14.28515625" style="86" customWidth="1"/>
    <col min="6" max="10" width="16.5703125" style="86" customWidth="1"/>
    <col min="11" max="11" width="2.5703125" style="86" customWidth="1"/>
    <col min="12" max="12" width="20.42578125" style="86" customWidth="1"/>
    <col min="13" max="13" width="1.85546875" style="86" customWidth="1"/>
    <col min="14" max="16384" width="9.140625" style="86"/>
  </cols>
  <sheetData>
    <row r="1" spans="1:115" s="393" customFormat="1" ht="15.75" x14ac:dyDescent="0.25">
      <c r="A1" s="414" t="str">
        <f>'BUDGET SUMMARY 1'!$A$1</f>
        <v>RFA HHS0015831</v>
      </c>
      <c r="B1" s="406"/>
      <c r="C1" s="414"/>
    </row>
    <row r="2" spans="1:115" s="393" customFormat="1" ht="15.75" x14ac:dyDescent="0.25">
      <c r="A2" s="406" t="str">
        <f>'BUDGET SUMMARY 1'!$A$2</f>
        <v>Attachment to Addendum 8 - Revision 3 Exhibit E, Expenditure Proposal</v>
      </c>
      <c r="B2" s="406"/>
      <c r="C2" s="406"/>
      <c r="J2" s="580"/>
      <c r="L2" s="580"/>
    </row>
    <row r="3" spans="1:115" s="393" customFormat="1" x14ac:dyDescent="0.25">
      <c r="A3" s="581"/>
      <c r="B3" s="581"/>
      <c r="C3" s="581"/>
      <c r="D3" s="581"/>
      <c r="E3" s="581"/>
      <c r="F3" s="581"/>
      <c r="G3" s="582"/>
      <c r="H3" s="582"/>
      <c r="I3" s="582"/>
      <c r="J3" s="580"/>
      <c r="K3" s="582"/>
      <c r="L3" s="580"/>
    </row>
    <row r="4" spans="1:115" s="393" customFormat="1" ht="18" x14ac:dyDescent="0.25">
      <c r="A4" s="583" t="s">
        <v>148</v>
      </c>
      <c r="B4" s="583"/>
      <c r="C4" s="583"/>
      <c r="D4" s="583"/>
      <c r="E4" s="583"/>
      <c r="F4" s="583"/>
      <c r="G4" s="584"/>
      <c r="H4" s="584"/>
      <c r="I4" s="584"/>
      <c r="J4" s="580"/>
      <c r="K4" s="584"/>
      <c r="L4" s="580"/>
    </row>
    <row r="5" spans="1:115" s="393" customFormat="1" x14ac:dyDescent="0.25">
      <c r="A5" s="585"/>
      <c r="B5" s="585"/>
      <c r="C5" s="585"/>
      <c r="D5" s="547"/>
      <c r="E5" s="547"/>
      <c r="F5" s="547"/>
      <c r="G5" s="586" t="s">
        <v>134</v>
      </c>
      <c r="H5" s="547"/>
      <c r="I5" s="587"/>
      <c r="J5" s="547"/>
      <c r="K5" s="547"/>
      <c r="L5" s="580"/>
    </row>
    <row r="6" spans="1:115" s="591" customFormat="1" ht="15.75" thickBot="1" x14ac:dyDescent="0.3">
      <c r="A6" s="588" t="s">
        <v>70</v>
      </c>
      <c r="B6" s="588"/>
      <c r="C6" s="589">
        <f>'BUDGET SUMMARY 1'!D3</f>
        <v>0</v>
      </c>
      <c r="D6" s="589"/>
      <c r="E6" s="589"/>
      <c r="F6" s="589"/>
      <c r="G6" s="590"/>
      <c r="H6" s="590"/>
      <c r="I6" s="590"/>
      <c r="J6" s="590"/>
      <c r="K6" s="590"/>
      <c r="L6" s="580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</row>
    <row r="7" spans="1:115" s="393" customFormat="1" x14ac:dyDescent="0.25">
      <c r="A7" s="588"/>
      <c r="B7" s="588"/>
      <c r="C7" s="590"/>
      <c r="D7" s="590"/>
      <c r="E7" s="590"/>
      <c r="F7" s="590"/>
      <c r="G7" s="590"/>
      <c r="H7" s="590"/>
      <c r="I7" s="590"/>
      <c r="K7" s="590"/>
      <c r="L7" s="580"/>
    </row>
    <row r="8" spans="1:115" s="393" customFormat="1" ht="15.75" x14ac:dyDescent="0.25">
      <c r="A8" s="592"/>
      <c r="B8" s="592"/>
      <c r="C8" s="592"/>
      <c r="D8" s="592"/>
      <c r="E8" s="592"/>
      <c r="F8" s="592"/>
      <c r="G8" s="593"/>
      <c r="H8" s="593"/>
      <c r="I8" s="593"/>
      <c r="K8" s="593"/>
      <c r="L8" s="580"/>
    </row>
    <row r="9" spans="1:115" s="393" customFormat="1" ht="15.75" thickBot="1" x14ac:dyDescent="0.3">
      <c r="A9" s="594"/>
      <c r="B9" s="594"/>
      <c r="C9" s="594"/>
      <c r="D9" s="594"/>
      <c r="E9" s="594"/>
      <c r="F9" s="594"/>
      <c r="G9" s="594"/>
      <c r="H9" s="594"/>
      <c r="I9" s="594"/>
      <c r="J9" s="595"/>
      <c r="K9" s="595"/>
      <c r="L9" s="596"/>
    </row>
    <row r="10" spans="1:115" s="393" customFormat="1" ht="16.5" thickBot="1" x14ac:dyDescent="0.3">
      <c r="A10" s="597"/>
      <c r="B10" s="597"/>
      <c r="C10" s="597"/>
      <c r="D10" s="598" t="s">
        <v>135</v>
      </c>
      <c r="E10" s="598"/>
      <c r="F10" s="598"/>
      <c r="G10" s="619" t="s">
        <v>56</v>
      </c>
      <c r="H10" s="620"/>
      <c r="I10" s="605" t="s">
        <v>136</v>
      </c>
      <c r="J10" s="618"/>
      <c r="K10" s="621"/>
      <c r="L10" s="293"/>
    </row>
    <row r="11" spans="1:115" s="406" customFormat="1" ht="79.5" thickBot="1" x14ac:dyDescent="0.3">
      <c r="A11" s="607" t="s">
        <v>137</v>
      </c>
      <c r="B11" s="607" t="s">
        <v>138</v>
      </c>
      <c r="C11" s="607" t="s">
        <v>139</v>
      </c>
      <c r="D11" s="607" t="s">
        <v>140</v>
      </c>
      <c r="E11" s="607" t="s">
        <v>141</v>
      </c>
      <c r="F11" s="608" t="s">
        <v>126</v>
      </c>
      <c r="G11" s="609" t="s">
        <v>127</v>
      </c>
      <c r="H11" s="610" t="s">
        <v>128</v>
      </c>
      <c r="I11" s="611" t="s">
        <v>129</v>
      </c>
      <c r="J11" s="611" t="s">
        <v>133</v>
      </c>
      <c r="K11" s="612"/>
      <c r="L11" s="613" t="s">
        <v>111</v>
      </c>
      <c r="M11" s="617"/>
    </row>
    <row r="12" spans="1:115" ht="15.75" x14ac:dyDescent="0.25">
      <c r="A12" s="368"/>
      <c r="B12" s="368"/>
      <c r="C12" s="368"/>
      <c r="D12" s="369"/>
      <c r="E12" s="370"/>
      <c r="F12" s="382">
        <f>ROUND(SUM(D12*E12),0)</f>
        <v>0</v>
      </c>
      <c r="G12" s="274">
        <f>1-I12</f>
        <v>1</v>
      </c>
      <c r="H12" s="275">
        <f t="shared" ref="H12:H45" si="0">SUM(F12-L12)</f>
        <v>0</v>
      </c>
      <c r="I12" s="371"/>
      <c r="J12" s="283">
        <f>L12</f>
        <v>0</v>
      </c>
      <c r="K12" s="188"/>
      <c r="L12" s="282">
        <f t="shared" ref="L12:L45" si="1">F12*I12</f>
        <v>0</v>
      </c>
    </row>
    <row r="13" spans="1:115" ht="15.75" x14ac:dyDescent="0.25">
      <c r="A13" s="368"/>
      <c r="B13" s="368"/>
      <c r="C13" s="368"/>
      <c r="D13" s="369"/>
      <c r="E13" s="370"/>
      <c r="F13" s="382">
        <f t="shared" ref="F13:F45" si="2">ROUND(SUM(D13*E13),0)</f>
        <v>0</v>
      </c>
      <c r="G13" s="226">
        <f t="shared" ref="G13:G45" si="3">1-I13</f>
        <v>1</v>
      </c>
      <c r="H13" s="181">
        <f t="shared" si="0"/>
        <v>0</v>
      </c>
      <c r="I13" s="372"/>
      <c r="J13" s="284">
        <f t="shared" ref="J13:J45" si="4">L13</f>
        <v>0</v>
      </c>
      <c r="K13" s="188"/>
      <c r="L13" s="280">
        <f t="shared" si="1"/>
        <v>0</v>
      </c>
    </row>
    <row r="14" spans="1:115" ht="15.75" x14ac:dyDescent="0.25">
      <c r="A14" s="368"/>
      <c r="B14" s="368"/>
      <c r="C14" s="368"/>
      <c r="D14" s="369"/>
      <c r="E14" s="370"/>
      <c r="F14" s="382">
        <f t="shared" si="2"/>
        <v>0</v>
      </c>
      <c r="G14" s="226">
        <f t="shared" si="3"/>
        <v>1</v>
      </c>
      <c r="H14" s="181">
        <f t="shared" si="0"/>
        <v>0</v>
      </c>
      <c r="I14" s="372"/>
      <c r="J14" s="284">
        <f t="shared" si="4"/>
        <v>0</v>
      </c>
      <c r="K14" s="188"/>
      <c r="L14" s="280">
        <f t="shared" si="1"/>
        <v>0</v>
      </c>
    </row>
    <row r="15" spans="1:115" ht="15.75" x14ac:dyDescent="0.25">
      <c r="A15" s="368"/>
      <c r="B15" s="368"/>
      <c r="C15" s="368"/>
      <c r="D15" s="369"/>
      <c r="E15" s="370"/>
      <c r="F15" s="382">
        <f t="shared" si="2"/>
        <v>0</v>
      </c>
      <c r="G15" s="226">
        <f t="shared" si="3"/>
        <v>1</v>
      </c>
      <c r="H15" s="181">
        <f t="shared" si="0"/>
        <v>0</v>
      </c>
      <c r="I15" s="372"/>
      <c r="J15" s="284">
        <f t="shared" si="4"/>
        <v>0</v>
      </c>
      <c r="K15" s="188"/>
      <c r="L15" s="280">
        <f t="shared" si="1"/>
        <v>0</v>
      </c>
    </row>
    <row r="16" spans="1:115" ht="15.75" x14ac:dyDescent="0.25">
      <c r="A16" s="368"/>
      <c r="B16" s="368"/>
      <c r="C16" s="368"/>
      <c r="D16" s="369"/>
      <c r="E16" s="370"/>
      <c r="F16" s="382">
        <f t="shared" si="2"/>
        <v>0</v>
      </c>
      <c r="G16" s="226">
        <f t="shared" si="3"/>
        <v>1</v>
      </c>
      <c r="H16" s="181">
        <f t="shared" si="0"/>
        <v>0</v>
      </c>
      <c r="I16" s="372"/>
      <c r="J16" s="284">
        <f t="shared" si="4"/>
        <v>0</v>
      </c>
      <c r="K16" s="188"/>
      <c r="L16" s="280">
        <f t="shared" si="1"/>
        <v>0</v>
      </c>
    </row>
    <row r="17" spans="1:12" ht="15.75" x14ac:dyDescent="0.25">
      <c r="A17" s="368"/>
      <c r="B17" s="368"/>
      <c r="C17" s="368"/>
      <c r="D17" s="369"/>
      <c r="E17" s="370"/>
      <c r="F17" s="382">
        <f t="shared" si="2"/>
        <v>0</v>
      </c>
      <c r="G17" s="226">
        <f t="shared" si="3"/>
        <v>1</v>
      </c>
      <c r="H17" s="181">
        <f t="shared" si="0"/>
        <v>0</v>
      </c>
      <c r="I17" s="372"/>
      <c r="J17" s="284">
        <f t="shared" si="4"/>
        <v>0</v>
      </c>
      <c r="K17" s="188"/>
      <c r="L17" s="280">
        <f t="shared" si="1"/>
        <v>0</v>
      </c>
    </row>
    <row r="18" spans="1:12" ht="15.75" x14ac:dyDescent="0.25">
      <c r="A18" s="368"/>
      <c r="B18" s="368"/>
      <c r="C18" s="368"/>
      <c r="D18" s="369"/>
      <c r="E18" s="370"/>
      <c r="F18" s="382">
        <f t="shared" si="2"/>
        <v>0</v>
      </c>
      <c r="G18" s="226">
        <f t="shared" si="3"/>
        <v>1</v>
      </c>
      <c r="H18" s="181">
        <f t="shared" si="0"/>
        <v>0</v>
      </c>
      <c r="I18" s="372"/>
      <c r="J18" s="284">
        <f t="shared" si="4"/>
        <v>0</v>
      </c>
      <c r="K18" s="188"/>
      <c r="L18" s="280">
        <f t="shared" si="1"/>
        <v>0</v>
      </c>
    </row>
    <row r="19" spans="1:12" ht="15.75" x14ac:dyDescent="0.25">
      <c r="A19" s="368"/>
      <c r="B19" s="368"/>
      <c r="C19" s="368"/>
      <c r="D19" s="369"/>
      <c r="E19" s="370"/>
      <c r="F19" s="382">
        <f t="shared" si="2"/>
        <v>0</v>
      </c>
      <c r="G19" s="226">
        <f t="shared" si="3"/>
        <v>1</v>
      </c>
      <c r="H19" s="181">
        <f t="shared" si="0"/>
        <v>0</v>
      </c>
      <c r="I19" s="372"/>
      <c r="J19" s="284">
        <f t="shared" si="4"/>
        <v>0</v>
      </c>
      <c r="K19" s="188"/>
      <c r="L19" s="280">
        <f t="shared" si="1"/>
        <v>0</v>
      </c>
    </row>
    <row r="20" spans="1:12" ht="15.75" x14ac:dyDescent="0.25">
      <c r="A20" s="368"/>
      <c r="B20" s="368"/>
      <c r="C20" s="368"/>
      <c r="D20" s="369"/>
      <c r="E20" s="370"/>
      <c r="F20" s="382">
        <f t="shared" si="2"/>
        <v>0</v>
      </c>
      <c r="G20" s="226">
        <f t="shared" si="3"/>
        <v>1</v>
      </c>
      <c r="H20" s="181">
        <f t="shared" si="0"/>
        <v>0</v>
      </c>
      <c r="I20" s="372"/>
      <c r="J20" s="284">
        <f t="shared" si="4"/>
        <v>0</v>
      </c>
      <c r="K20" s="188"/>
      <c r="L20" s="280">
        <f t="shared" si="1"/>
        <v>0</v>
      </c>
    </row>
    <row r="21" spans="1:12" ht="15.75" x14ac:dyDescent="0.25">
      <c r="A21" s="368"/>
      <c r="B21" s="368"/>
      <c r="C21" s="368"/>
      <c r="D21" s="369"/>
      <c r="E21" s="370"/>
      <c r="F21" s="382">
        <f t="shared" si="2"/>
        <v>0</v>
      </c>
      <c r="G21" s="226">
        <f t="shared" si="3"/>
        <v>1</v>
      </c>
      <c r="H21" s="181">
        <f t="shared" si="0"/>
        <v>0</v>
      </c>
      <c r="I21" s="372"/>
      <c r="J21" s="284">
        <f t="shared" si="4"/>
        <v>0</v>
      </c>
      <c r="K21" s="188"/>
      <c r="L21" s="280">
        <f t="shared" si="1"/>
        <v>0</v>
      </c>
    </row>
    <row r="22" spans="1:12" ht="15.75" x14ac:dyDescent="0.25">
      <c r="A22" s="368"/>
      <c r="B22" s="368"/>
      <c r="C22" s="368"/>
      <c r="D22" s="369"/>
      <c r="E22" s="370"/>
      <c r="F22" s="382">
        <f t="shared" si="2"/>
        <v>0</v>
      </c>
      <c r="G22" s="226">
        <f t="shared" si="3"/>
        <v>1</v>
      </c>
      <c r="H22" s="181">
        <f t="shared" si="0"/>
        <v>0</v>
      </c>
      <c r="I22" s="372"/>
      <c r="J22" s="284">
        <f t="shared" si="4"/>
        <v>0</v>
      </c>
      <c r="K22" s="188"/>
      <c r="L22" s="280">
        <f t="shared" si="1"/>
        <v>0</v>
      </c>
    </row>
    <row r="23" spans="1:12" ht="15.75" x14ac:dyDescent="0.25">
      <c r="A23" s="368"/>
      <c r="B23" s="368"/>
      <c r="C23" s="368"/>
      <c r="D23" s="369"/>
      <c r="E23" s="370"/>
      <c r="F23" s="382">
        <f t="shared" si="2"/>
        <v>0</v>
      </c>
      <c r="G23" s="226">
        <f t="shared" si="3"/>
        <v>1</v>
      </c>
      <c r="H23" s="181">
        <f t="shared" si="0"/>
        <v>0</v>
      </c>
      <c r="I23" s="372"/>
      <c r="J23" s="284">
        <f t="shared" si="4"/>
        <v>0</v>
      </c>
      <c r="K23" s="188"/>
      <c r="L23" s="280">
        <f t="shared" si="1"/>
        <v>0</v>
      </c>
    </row>
    <row r="24" spans="1:12" ht="15.75" x14ac:dyDescent="0.25">
      <c r="A24" s="368"/>
      <c r="B24" s="368"/>
      <c r="C24" s="368"/>
      <c r="D24" s="369"/>
      <c r="E24" s="370"/>
      <c r="F24" s="382">
        <f t="shared" si="2"/>
        <v>0</v>
      </c>
      <c r="G24" s="226">
        <f t="shared" si="3"/>
        <v>1</v>
      </c>
      <c r="H24" s="181">
        <f t="shared" si="0"/>
        <v>0</v>
      </c>
      <c r="I24" s="372"/>
      <c r="J24" s="284">
        <f t="shared" si="4"/>
        <v>0</v>
      </c>
      <c r="K24" s="188"/>
      <c r="L24" s="280">
        <f t="shared" si="1"/>
        <v>0</v>
      </c>
    </row>
    <row r="25" spans="1:12" ht="15.75" x14ac:dyDescent="0.25">
      <c r="A25" s="368"/>
      <c r="B25" s="368"/>
      <c r="C25" s="368"/>
      <c r="D25" s="369"/>
      <c r="E25" s="370"/>
      <c r="F25" s="382">
        <f t="shared" si="2"/>
        <v>0</v>
      </c>
      <c r="G25" s="226">
        <f t="shared" si="3"/>
        <v>1</v>
      </c>
      <c r="H25" s="181">
        <f t="shared" si="0"/>
        <v>0</v>
      </c>
      <c r="I25" s="372"/>
      <c r="J25" s="284">
        <f t="shared" si="4"/>
        <v>0</v>
      </c>
      <c r="K25" s="188"/>
      <c r="L25" s="280">
        <f t="shared" si="1"/>
        <v>0</v>
      </c>
    </row>
    <row r="26" spans="1:12" ht="15.75" x14ac:dyDescent="0.25">
      <c r="A26" s="368"/>
      <c r="B26" s="368"/>
      <c r="C26" s="368"/>
      <c r="D26" s="369"/>
      <c r="E26" s="370"/>
      <c r="F26" s="382">
        <f t="shared" si="2"/>
        <v>0</v>
      </c>
      <c r="G26" s="226">
        <f t="shared" si="3"/>
        <v>1</v>
      </c>
      <c r="H26" s="181">
        <f t="shared" si="0"/>
        <v>0</v>
      </c>
      <c r="I26" s="372"/>
      <c r="J26" s="284">
        <f t="shared" si="4"/>
        <v>0</v>
      </c>
      <c r="K26" s="188"/>
      <c r="L26" s="280">
        <f t="shared" si="1"/>
        <v>0</v>
      </c>
    </row>
    <row r="27" spans="1:12" ht="15.75" x14ac:dyDescent="0.25">
      <c r="A27" s="368"/>
      <c r="B27" s="368"/>
      <c r="C27" s="368"/>
      <c r="D27" s="369"/>
      <c r="E27" s="370"/>
      <c r="F27" s="382">
        <f t="shared" si="2"/>
        <v>0</v>
      </c>
      <c r="G27" s="226">
        <f t="shared" si="3"/>
        <v>1</v>
      </c>
      <c r="H27" s="181">
        <f t="shared" si="0"/>
        <v>0</v>
      </c>
      <c r="I27" s="372"/>
      <c r="J27" s="284">
        <f t="shared" si="4"/>
        <v>0</v>
      </c>
      <c r="K27" s="188"/>
      <c r="L27" s="280">
        <f t="shared" si="1"/>
        <v>0</v>
      </c>
    </row>
    <row r="28" spans="1:12" ht="15.75" x14ac:dyDescent="0.25">
      <c r="A28" s="368"/>
      <c r="B28" s="368"/>
      <c r="C28" s="368"/>
      <c r="D28" s="369"/>
      <c r="E28" s="370"/>
      <c r="F28" s="382">
        <f t="shared" si="2"/>
        <v>0</v>
      </c>
      <c r="G28" s="226">
        <f t="shared" si="3"/>
        <v>1</v>
      </c>
      <c r="H28" s="181">
        <f t="shared" si="0"/>
        <v>0</v>
      </c>
      <c r="I28" s="372"/>
      <c r="J28" s="284">
        <f t="shared" si="4"/>
        <v>0</v>
      </c>
      <c r="K28" s="188"/>
      <c r="L28" s="280">
        <f t="shared" si="1"/>
        <v>0</v>
      </c>
    </row>
    <row r="29" spans="1:12" ht="15.75" x14ac:dyDescent="0.25">
      <c r="A29" s="368"/>
      <c r="B29" s="368"/>
      <c r="C29" s="368"/>
      <c r="D29" s="369"/>
      <c r="E29" s="370"/>
      <c r="F29" s="382">
        <f t="shared" si="2"/>
        <v>0</v>
      </c>
      <c r="G29" s="226">
        <f t="shared" si="3"/>
        <v>1</v>
      </c>
      <c r="H29" s="181">
        <f t="shared" si="0"/>
        <v>0</v>
      </c>
      <c r="I29" s="372"/>
      <c r="J29" s="284">
        <f t="shared" si="4"/>
        <v>0</v>
      </c>
      <c r="K29" s="188"/>
      <c r="L29" s="280">
        <f t="shared" si="1"/>
        <v>0</v>
      </c>
    </row>
    <row r="30" spans="1:12" ht="15.75" x14ac:dyDescent="0.25">
      <c r="A30" s="368"/>
      <c r="B30" s="368"/>
      <c r="C30" s="368"/>
      <c r="D30" s="369"/>
      <c r="E30" s="370"/>
      <c r="F30" s="382">
        <f t="shared" si="2"/>
        <v>0</v>
      </c>
      <c r="G30" s="226">
        <f t="shared" si="3"/>
        <v>1</v>
      </c>
      <c r="H30" s="181">
        <f t="shared" si="0"/>
        <v>0</v>
      </c>
      <c r="I30" s="372"/>
      <c r="J30" s="284">
        <f t="shared" si="4"/>
        <v>0</v>
      </c>
      <c r="K30" s="188"/>
      <c r="L30" s="280">
        <f t="shared" si="1"/>
        <v>0</v>
      </c>
    </row>
    <row r="31" spans="1:12" ht="15.75" x14ac:dyDescent="0.25">
      <c r="A31" s="368"/>
      <c r="B31" s="368"/>
      <c r="C31" s="368"/>
      <c r="D31" s="369"/>
      <c r="E31" s="370"/>
      <c r="F31" s="382">
        <f t="shared" si="2"/>
        <v>0</v>
      </c>
      <c r="G31" s="226">
        <f t="shared" si="3"/>
        <v>1</v>
      </c>
      <c r="H31" s="181">
        <f t="shared" si="0"/>
        <v>0</v>
      </c>
      <c r="I31" s="372"/>
      <c r="J31" s="284">
        <f t="shared" si="4"/>
        <v>0</v>
      </c>
      <c r="K31" s="188"/>
      <c r="L31" s="280">
        <f t="shared" si="1"/>
        <v>0</v>
      </c>
    </row>
    <row r="32" spans="1:12" ht="15.75" x14ac:dyDescent="0.25">
      <c r="A32" s="368"/>
      <c r="B32" s="368"/>
      <c r="C32" s="368"/>
      <c r="D32" s="369"/>
      <c r="E32" s="370"/>
      <c r="F32" s="382">
        <f t="shared" si="2"/>
        <v>0</v>
      </c>
      <c r="G32" s="226">
        <f t="shared" si="3"/>
        <v>1</v>
      </c>
      <c r="H32" s="181">
        <f t="shared" si="0"/>
        <v>0</v>
      </c>
      <c r="I32" s="372"/>
      <c r="J32" s="284">
        <f t="shared" si="4"/>
        <v>0</v>
      </c>
      <c r="K32" s="188"/>
      <c r="L32" s="280">
        <f t="shared" si="1"/>
        <v>0</v>
      </c>
    </row>
    <row r="33" spans="1:12" ht="15.75" x14ac:dyDescent="0.25">
      <c r="A33" s="368"/>
      <c r="B33" s="368"/>
      <c r="C33" s="368"/>
      <c r="D33" s="369"/>
      <c r="E33" s="370"/>
      <c r="F33" s="382">
        <f t="shared" si="2"/>
        <v>0</v>
      </c>
      <c r="G33" s="226">
        <f t="shared" si="3"/>
        <v>1</v>
      </c>
      <c r="H33" s="181">
        <f t="shared" si="0"/>
        <v>0</v>
      </c>
      <c r="I33" s="372"/>
      <c r="J33" s="284">
        <f t="shared" si="4"/>
        <v>0</v>
      </c>
      <c r="K33" s="188"/>
      <c r="L33" s="280">
        <f t="shared" si="1"/>
        <v>0</v>
      </c>
    </row>
    <row r="34" spans="1:12" ht="15.75" x14ac:dyDescent="0.25">
      <c r="A34" s="368"/>
      <c r="B34" s="368"/>
      <c r="C34" s="368"/>
      <c r="D34" s="369"/>
      <c r="E34" s="370"/>
      <c r="F34" s="382">
        <f t="shared" si="2"/>
        <v>0</v>
      </c>
      <c r="G34" s="226">
        <f t="shared" si="3"/>
        <v>1</v>
      </c>
      <c r="H34" s="181">
        <f t="shared" si="0"/>
        <v>0</v>
      </c>
      <c r="I34" s="372"/>
      <c r="J34" s="284">
        <f t="shared" si="4"/>
        <v>0</v>
      </c>
      <c r="K34" s="188"/>
      <c r="L34" s="280">
        <f t="shared" si="1"/>
        <v>0</v>
      </c>
    </row>
    <row r="35" spans="1:12" ht="15.75" x14ac:dyDescent="0.25">
      <c r="A35" s="368"/>
      <c r="B35" s="368"/>
      <c r="C35" s="368"/>
      <c r="D35" s="369"/>
      <c r="E35" s="370"/>
      <c r="F35" s="382">
        <f t="shared" si="2"/>
        <v>0</v>
      </c>
      <c r="G35" s="226">
        <f t="shared" si="3"/>
        <v>1</v>
      </c>
      <c r="H35" s="181">
        <f t="shared" si="0"/>
        <v>0</v>
      </c>
      <c r="I35" s="372"/>
      <c r="J35" s="284">
        <f t="shared" si="4"/>
        <v>0</v>
      </c>
      <c r="K35" s="188"/>
      <c r="L35" s="280">
        <f t="shared" si="1"/>
        <v>0</v>
      </c>
    </row>
    <row r="36" spans="1:12" ht="15.75" x14ac:dyDescent="0.25">
      <c r="A36" s="368"/>
      <c r="B36" s="368"/>
      <c r="C36" s="368"/>
      <c r="D36" s="369"/>
      <c r="E36" s="370"/>
      <c r="F36" s="382">
        <f t="shared" si="2"/>
        <v>0</v>
      </c>
      <c r="G36" s="226">
        <f t="shared" si="3"/>
        <v>1</v>
      </c>
      <c r="H36" s="181">
        <f t="shared" si="0"/>
        <v>0</v>
      </c>
      <c r="I36" s="372"/>
      <c r="J36" s="284">
        <f t="shared" si="4"/>
        <v>0</v>
      </c>
      <c r="K36" s="188"/>
      <c r="L36" s="280">
        <f t="shared" si="1"/>
        <v>0</v>
      </c>
    </row>
    <row r="37" spans="1:12" ht="15.75" x14ac:dyDescent="0.25">
      <c r="A37" s="368"/>
      <c r="B37" s="368"/>
      <c r="C37" s="368"/>
      <c r="D37" s="369"/>
      <c r="E37" s="370"/>
      <c r="F37" s="382">
        <f t="shared" si="2"/>
        <v>0</v>
      </c>
      <c r="G37" s="226">
        <f t="shared" si="3"/>
        <v>1</v>
      </c>
      <c r="H37" s="181">
        <f t="shared" si="0"/>
        <v>0</v>
      </c>
      <c r="I37" s="372"/>
      <c r="J37" s="284">
        <f t="shared" si="4"/>
        <v>0</v>
      </c>
      <c r="K37" s="188"/>
      <c r="L37" s="280">
        <f t="shared" si="1"/>
        <v>0</v>
      </c>
    </row>
    <row r="38" spans="1:12" ht="15.75" x14ac:dyDescent="0.25">
      <c r="A38" s="368"/>
      <c r="B38" s="368"/>
      <c r="C38" s="368"/>
      <c r="D38" s="369"/>
      <c r="E38" s="370"/>
      <c r="F38" s="382">
        <f t="shared" si="2"/>
        <v>0</v>
      </c>
      <c r="G38" s="226">
        <f t="shared" si="3"/>
        <v>1</v>
      </c>
      <c r="H38" s="181">
        <f t="shared" si="0"/>
        <v>0</v>
      </c>
      <c r="I38" s="372"/>
      <c r="J38" s="284">
        <f t="shared" si="4"/>
        <v>0</v>
      </c>
      <c r="K38" s="188"/>
      <c r="L38" s="280">
        <f t="shared" si="1"/>
        <v>0</v>
      </c>
    </row>
    <row r="39" spans="1:12" ht="15.75" x14ac:dyDescent="0.25">
      <c r="A39" s="368"/>
      <c r="B39" s="368"/>
      <c r="C39" s="368"/>
      <c r="D39" s="369"/>
      <c r="E39" s="370"/>
      <c r="F39" s="382">
        <f t="shared" si="2"/>
        <v>0</v>
      </c>
      <c r="G39" s="226">
        <f t="shared" si="3"/>
        <v>1</v>
      </c>
      <c r="H39" s="181">
        <f t="shared" si="0"/>
        <v>0</v>
      </c>
      <c r="I39" s="372"/>
      <c r="J39" s="284">
        <f t="shared" si="4"/>
        <v>0</v>
      </c>
      <c r="K39" s="188"/>
      <c r="L39" s="280">
        <f t="shared" si="1"/>
        <v>0</v>
      </c>
    </row>
    <row r="40" spans="1:12" ht="15.75" x14ac:dyDescent="0.25">
      <c r="A40" s="368"/>
      <c r="B40" s="368"/>
      <c r="C40" s="368"/>
      <c r="D40" s="369"/>
      <c r="E40" s="370"/>
      <c r="F40" s="382">
        <f t="shared" si="2"/>
        <v>0</v>
      </c>
      <c r="G40" s="226">
        <f t="shared" si="3"/>
        <v>1</v>
      </c>
      <c r="H40" s="181">
        <f t="shared" si="0"/>
        <v>0</v>
      </c>
      <c r="I40" s="372"/>
      <c r="J40" s="284">
        <f t="shared" si="4"/>
        <v>0</v>
      </c>
      <c r="K40" s="188"/>
      <c r="L40" s="280">
        <f t="shared" si="1"/>
        <v>0</v>
      </c>
    </row>
    <row r="41" spans="1:12" ht="15.75" x14ac:dyDescent="0.25">
      <c r="A41" s="368"/>
      <c r="B41" s="368"/>
      <c r="C41" s="368"/>
      <c r="D41" s="369"/>
      <c r="E41" s="370"/>
      <c r="F41" s="382">
        <f t="shared" si="2"/>
        <v>0</v>
      </c>
      <c r="G41" s="226">
        <f t="shared" si="3"/>
        <v>1</v>
      </c>
      <c r="H41" s="181">
        <f t="shared" si="0"/>
        <v>0</v>
      </c>
      <c r="I41" s="372"/>
      <c r="J41" s="284">
        <f t="shared" si="4"/>
        <v>0</v>
      </c>
      <c r="K41" s="188"/>
      <c r="L41" s="280">
        <f t="shared" si="1"/>
        <v>0</v>
      </c>
    </row>
    <row r="42" spans="1:12" ht="15.75" x14ac:dyDescent="0.25">
      <c r="A42" s="368"/>
      <c r="B42" s="368"/>
      <c r="C42" s="368"/>
      <c r="D42" s="369"/>
      <c r="E42" s="370"/>
      <c r="F42" s="382">
        <f t="shared" si="2"/>
        <v>0</v>
      </c>
      <c r="G42" s="226">
        <f t="shared" si="3"/>
        <v>1</v>
      </c>
      <c r="H42" s="181">
        <f t="shared" si="0"/>
        <v>0</v>
      </c>
      <c r="I42" s="372"/>
      <c r="J42" s="284">
        <f t="shared" si="4"/>
        <v>0</v>
      </c>
      <c r="K42" s="188"/>
      <c r="L42" s="280">
        <f t="shared" si="1"/>
        <v>0</v>
      </c>
    </row>
    <row r="43" spans="1:12" ht="15.75" x14ac:dyDescent="0.25">
      <c r="A43" s="368"/>
      <c r="B43" s="368"/>
      <c r="C43" s="368"/>
      <c r="D43" s="369"/>
      <c r="E43" s="370"/>
      <c r="F43" s="382">
        <f t="shared" si="2"/>
        <v>0</v>
      </c>
      <c r="G43" s="226">
        <f t="shared" si="3"/>
        <v>1</v>
      </c>
      <c r="H43" s="181">
        <f t="shared" si="0"/>
        <v>0</v>
      </c>
      <c r="I43" s="372"/>
      <c r="J43" s="284">
        <f t="shared" si="4"/>
        <v>0</v>
      </c>
      <c r="K43" s="188"/>
      <c r="L43" s="280">
        <f t="shared" si="1"/>
        <v>0</v>
      </c>
    </row>
    <row r="44" spans="1:12" ht="15.75" x14ac:dyDescent="0.25">
      <c r="A44" s="368"/>
      <c r="B44" s="368"/>
      <c r="C44" s="368"/>
      <c r="D44" s="369"/>
      <c r="E44" s="370"/>
      <c r="F44" s="382">
        <f t="shared" si="2"/>
        <v>0</v>
      </c>
      <c r="G44" s="226">
        <f t="shared" si="3"/>
        <v>1</v>
      </c>
      <c r="H44" s="181">
        <f t="shared" si="0"/>
        <v>0</v>
      </c>
      <c r="I44" s="372"/>
      <c r="J44" s="284">
        <f t="shared" si="4"/>
        <v>0</v>
      </c>
      <c r="K44" s="188"/>
      <c r="L44" s="280">
        <f t="shared" si="1"/>
        <v>0</v>
      </c>
    </row>
    <row r="45" spans="1:12" ht="15.75" x14ac:dyDescent="0.25">
      <c r="A45" s="368"/>
      <c r="B45" s="368"/>
      <c r="C45" s="368"/>
      <c r="D45" s="369"/>
      <c r="E45" s="370"/>
      <c r="F45" s="382">
        <f t="shared" si="2"/>
        <v>0</v>
      </c>
      <c r="G45" s="226">
        <f t="shared" si="3"/>
        <v>1</v>
      </c>
      <c r="H45" s="181">
        <f t="shared" si="0"/>
        <v>0</v>
      </c>
      <c r="I45" s="372"/>
      <c r="J45" s="284">
        <f t="shared" si="4"/>
        <v>0</v>
      </c>
      <c r="K45" s="188"/>
      <c r="L45" s="280">
        <f t="shared" si="1"/>
        <v>0</v>
      </c>
    </row>
    <row r="46" spans="1:12" ht="16.5" thickBot="1" x14ac:dyDescent="0.3">
      <c r="A46" s="183"/>
      <c r="B46" s="183"/>
      <c r="C46" s="184" t="s">
        <v>149</v>
      </c>
      <c r="D46" s="191"/>
      <c r="E46" s="191"/>
      <c r="F46" s="185">
        <f>ROUND(SUM(F12:F45),2)</f>
        <v>0</v>
      </c>
      <c r="G46" s="191"/>
      <c r="H46" s="186">
        <f>SUM(H12:H45)</f>
        <v>0</v>
      </c>
      <c r="I46" s="237"/>
      <c r="J46" s="285">
        <f>SUM(J12:J45)</f>
        <v>0</v>
      </c>
      <c r="K46" s="292"/>
      <c r="L46" s="281">
        <f>ROUND(SUM(L12:L45),2)</f>
        <v>0</v>
      </c>
    </row>
    <row r="47" spans="1:12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2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sheetProtection algorithmName="SHA-512" hashValue="nvaW4k4OL3y9d4nyNB9DgCO20mxZdy3bmpO2Vk8P/RDTQApAfOTsJDpTQCj1FebTPcR7ca2bisxnu/bTtg0ACw==" saltValue="U/H5cb4xBaKJfaU843xlgw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11" priority="3" operator="greaterThan">
      <formula>1</formula>
    </cfRule>
  </conditionalFormatting>
  <conditionalFormatting sqref="J12:J45">
    <cfRule type="cellIs" dxfId="110" priority="4" operator="notEqual">
      <formula>F12*I12</formula>
    </cfRule>
  </conditionalFormatting>
  <conditionalFormatting sqref="H12:H45">
    <cfRule type="cellIs" dxfId="109" priority="5" operator="notEqual">
      <formula>F12-L12</formula>
    </cfRule>
    <cfRule type="cellIs" dxfId="108" priority="6" operator="equal">
      <formula>F12-L12</formula>
    </cfRule>
  </conditionalFormatting>
  <conditionalFormatting sqref="I12:I45">
    <cfRule type="cellIs" dxfId="107" priority="1" operator="greaterThan">
      <formula>1</formula>
    </cfRule>
  </conditionalFormatting>
  <dataValidations disablePrompts="1" count="1">
    <dataValidation type="whole" allowBlank="1" showInputMessage="1" showErrorMessage="1" sqref="E12:E45" xr:uid="{9017A6DE-2253-40DA-A3F3-FCA4D0013A02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A78B-0003-40E0-A783-37A8B921013E}">
  <sheetPr codeName="Sheet12">
    <tabColor theme="0" tint="-4.9989318521683403E-2"/>
    <pageSetUpPr fitToPage="1"/>
  </sheetPr>
  <dimension ref="A1:DK52"/>
  <sheetViews>
    <sheetView showGridLines="0" zoomScaleNormal="100" workbookViewId="0">
      <selection activeCell="A12" sqref="A12"/>
    </sheetView>
  </sheetViews>
  <sheetFormatPr defaultColWidth="9.140625" defaultRowHeight="15" x14ac:dyDescent="0.25"/>
  <cols>
    <col min="1" max="1" width="22" style="86" customWidth="1"/>
    <col min="2" max="2" width="27.42578125" style="86" customWidth="1"/>
    <col min="3" max="3" width="53.28515625" style="86" customWidth="1"/>
    <col min="4" max="4" width="12.42578125" style="86" customWidth="1"/>
    <col min="5" max="5" width="14.28515625" style="86" customWidth="1"/>
    <col min="6" max="10" width="16.5703125" style="86" customWidth="1"/>
    <col min="11" max="11" width="2.5703125" style="86" customWidth="1"/>
    <col min="12" max="12" width="20.42578125" style="86" customWidth="1"/>
    <col min="13" max="13" width="1.85546875" style="86" customWidth="1"/>
    <col min="14" max="16384" width="9.140625" style="86"/>
  </cols>
  <sheetData>
    <row r="1" spans="1:115" s="393" customFormat="1" ht="15.75" x14ac:dyDescent="0.25">
      <c r="A1" s="414" t="str">
        <f>'BUDGET SUMMARY 1'!$A$1</f>
        <v>RFA HHS0015831</v>
      </c>
      <c r="B1" s="406"/>
    </row>
    <row r="2" spans="1:115" s="393" customFormat="1" ht="15.75" x14ac:dyDescent="0.25">
      <c r="A2" s="406" t="str">
        <f>'BUDGET SUMMARY 1'!$A$2</f>
        <v>Attachment to Addendum 8 - Revision 3 Exhibit E, Expenditure Proposal</v>
      </c>
      <c r="B2" s="406"/>
      <c r="J2" s="580"/>
      <c r="L2" s="580"/>
    </row>
    <row r="3" spans="1:115" s="393" customFormat="1" x14ac:dyDescent="0.25">
      <c r="A3" s="581"/>
      <c r="B3" s="581"/>
      <c r="C3" s="581"/>
      <c r="D3" s="581"/>
      <c r="E3" s="581"/>
      <c r="F3" s="581"/>
      <c r="G3" s="582"/>
      <c r="H3" s="582"/>
      <c r="I3" s="582"/>
      <c r="J3" s="580"/>
      <c r="K3" s="582"/>
      <c r="L3" s="580"/>
    </row>
    <row r="4" spans="1:115" s="393" customFormat="1" ht="18" x14ac:dyDescent="0.25">
      <c r="A4" s="583" t="s">
        <v>27</v>
      </c>
      <c r="B4" s="583"/>
      <c r="C4" s="583"/>
      <c r="D4" s="583"/>
      <c r="E4" s="583"/>
      <c r="F4" s="583"/>
      <c r="G4" s="584"/>
      <c r="H4" s="584"/>
      <c r="I4" s="584"/>
      <c r="J4" s="580"/>
      <c r="K4" s="584"/>
      <c r="L4" s="580"/>
    </row>
    <row r="5" spans="1:115" s="393" customFormat="1" x14ac:dyDescent="0.25">
      <c r="A5" s="585"/>
      <c r="B5" s="585"/>
      <c r="C5" s="585"/>
      <c r="D5" s="547"/>
      <c r="E5" s="547"/>
      <c r="F5" s="547"/>
      <c r="G5" s="586" t="s">
        <v>134</v>
      </c>
      <c r="H5" s="547"/>
      <c r="I5" s="587"/>
      <c r="J5" s="547"/>
      <c r="K5" s="547"/>
      <c r="L5" s="580"/>
    </row>
    <row r="6" spans="1:115" s="591" customFormat="1" ht="15.75" thickBot="1" x14ac:dyDescent="0.3">
      <c r="A6" s="588" t="s">
        <v>70</v>
      </c>
      <c r="B6" s="588"/>
      <c r="C6" s="589">
        <f>'BUDGET SUMMARY 1'!D3</f>
        <v>0</v>
      </c>
      <c r="D6" s="589"/>
      <c r="E6" s="589"/>
      <c r="F6" s="589"/>
      <c r="G6" s="590"/>
      <c r="H6" s="590"/>
      <c r="I6" s="590"/>
      <c r="J6" s="590"/>
      <c r="K6" s="590"/>
      <c r="L6" s="580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</row>
    <row r="7" spans="1:115" s="393" customFormat="1" x14ac:dyDescent="0.25">
      <c r="A7" s="588"/>
      <c r="B7" s="588"/>
      <c r="C7" s="590"/>
      <c r="D7" s="590"/>
      <c r="E7" s="590"/>
      <c r="F7" s="590"/>
      <c r="G7" s="590"/>
      <c r="H7" s="590"/>
      <c r="I7" s="590"/>
      <c r="K7" s="590"/>
      <c r="L7" s="580"/>
    </row>
    <row r="8" spans="1:115" s="393" customFormat="1" ht="15.75" x14ac:dyDescent="0.25">
      <c r="A8" s="592"/>
      <c r="B8" s="592"/>
      <c r="C8" s="592"/>
      <c r="D8" s="592"/>
      <c r="E8" s="592"/>
      <c r="F8" s="592"/>
      <c r="G8" s="593"/>
      <c r="H8" s="593"/>
      <c r="I8" s="593"/>
      <c r="K8" s="593"/>
      <c r="L8" s="580"/>
    </row>
    <row r="9" spans="1:115" s="393" customFormat="1" ht="15.75" thickBot="1" x14ac:dyDescent="0.3">
      <c r="A9" s="594"/>
      <c r="B9" s="594"/>
      <c r="C9" s="594"/>
      <c r="D9" s="594"/>
      <c r="E9" s="594"/>
      <c r="F9" s="594"/>
      <c r="G9" s="594"/>
      <c r="H9" s="594"/>
      <c r="I9" s="594"/>
      <c r="J9" s="595"/>
      <c r="K9" s="595"/>
      <c r="L9" s="596"/>
    </row>
    <row r="10" spans="1:115" s="393" customFormat="1" ht="16.5" thickBot="1" x14ac:dyDescent="0.3">
      <c r="A10" s="597"/>
      <c r="B10" s="597"/>
      <c r="C10" s="597"/>
      <c r="D10" s="598" t="s">
        <v>135</v>
      </c>
      <c r="E10" s="598"/>
      <c r="F10" s="598"/>
      <c r="G10" s="599" t="s">
        <v>56</v>
      </c>
      <c r="H10" s="604"/>
      <c r="I10" s="615" t="s">
        <v>136</v>
      </c>
      <c r="J10" s="616"/>
      <c r="K10" s="411"/>
      <c r="L10" s="293"/>
    </row>
    <row r="11" spans="1:115" s="406" customFormat="1" ht="79.5" thickBot="1" x14ac:dyDescent="0.3">
      <c r="A11" s="607" t="s">
        <v>137</v>
      </c>
      <c r="B11" s="607" t="s">
        <v>138</v>
      </c>
      <c r="C11" s="607" t="s">
        <v>139</v>
      </c>
      <c r="D11" s="607" t="s">
        <v>140</v>
      </c>
      <c r="E11" s="607" t="s">
        <v>141</v>
      </c>
      <c r="F11" s="608" t="s">
        <v>126</v>
      </c>
      <c r="G11" s="609" t="s">
        <v>127</v>
      </c>
      <c r="H11" s="610" t="s">
        <v>128</v>
      </c>
      <c r="I11" s="611" t="s">
        <v>129</v>
      </c>
      <c r="J11" s="611" t="s">
        <v>133</v>
      </c>
      <c r="K11" s="612"/>
      <c r="L11" s="613" t="s">
        <v>111</v>
      </c>
      <c r="M11" s="617"/>
    </row>
    <row r="12" spans="1:115" ht="15.75" x14ac:dyDescent="0.25">
      <c r="A12" s="368"/>
      <c r="B12" s="368"/>
      <c r="C12" s="368"/>
      <c r="D12" s="369"/>
      <c r="E12" s="370"/>
      <c r="F12" s="382">
        <f>ROUND(SUM(D12*E12),0)</f>
        <v>0</v>
      </c>
      <c r="G12" s="274">
        <f>1-I12</f>
        <v>1</v>
      </c>
      <c r="H12" s="275">
        <f t="shared" ref="H12:H45" si="0">SUM(F12-L12)</f>
        <v>0</v>
      </c>
      <c r="I12" s="371"/>
      <c r="J12" s="283">
        <f>L12</f>
        <v>0</v>
      </c>
      <c r="K12" s="188"/>
      <c r="L12" s="282">
        <f t="shared" ref="L12:L45" si="1">F12*I12</f>
        <v>0</v>
      </c>
    </row>
    <row r="13" spans="1:115" ht="15.75" x14ac:dyDescent="0.25">
      <c r="A13" s="368"/>
      <c r="B13" s="368"/>
      <c r="C13" s="368"/>
      <c r="D13" s="369"/>
      <c r="E13" s="370"/>
      <c r="F13" s="382">
        <f t="shared" ref="F13:F45" si="2">ROUND(SUM(D13*E13),0)</f>
        <v>0</v>
      </c>
      <c r="G13" s="226">
        <f t="shared" ref="G13:G45" si="3">1-I13</f>
        <v>1</v>
      </c>
      <c r="H13" s="181">
        <f t="shared" si="0"/>
        <v>0</v>
      </c>
      <c r="I13" s="372"/>
      <c r="J13" s="284">
        <f t="shared" ref="J13:J45" si="4">L13</f>
        <v>0</v>
      </c>
      <c r="K13" s="188"/>
      <c r="L13" s="280">
        <f t="shared" si="1"/>
        <v>0</v>
      </c>
    </row>
    <row r="14" spans="1:115" ht="15.75" x14ac:dyDescent="0.25">
      <c r="A14" s="368"/>
      <c r="B14" s="368"/>
      <c r="C14" s="368"/>
      <c r="D14" s="369"/>
      <c r="E14" s="370"/>
      <c r="F14" s="382">
        <f t="shared" si="2"/>
        <v>0</v>
      </c>
      <c r="G14" s="226">
        <f t="shared" si="3"/>
        <v>1</v>
      </c>
      <c r="H14" s="181">
        <f t="shared" si="0"/>
        <v>0</v>
      </c>
      <c r="I14" s="372"/>
      <c r="J14" s="284">
        <f t="shared" si="4"/>
        <v>0</v>
      </c>
      <c r="K14" s="188"/>
      <c r="L14" s="280">
        <f t="shared" si="1"/>
        <v>0</v>
      </c>
    </row>
    <row r="15" spans="1:115" ht="15.75" x14ac:dyDescent="0.25">
      <c r="A15" s="368"/>
      <c r="B15" s="368"/>
      <c r="C15" s="368"/>
      <c r="D15" s="369"/>
      <c r="E15" s="370"/>
      <c r="F15" s="382">
        <f t="shared" si="2"/>
        <v>0</v>
      </c>
      <c r="G15" s="226">
        <f t="shared" si="3"/>
        <v>1</v>
      </c>
      <c r="H15" s="181">
        <f t="shared" si="0"/>
        <v>0</v>
      </c>
      <c r="I15" s="372"/>
      <c r="J15" s="284">
        <f t="shared" si="4"/>
        <v>0</v>
      </c>
      <c r="K15" s="188"/>
      <c r="L15" s="280">
        <f t="shared" si="1"/>
        <v>0</v>
      </c>
    </row>
    <row r="16" spans="1:115" ht="15.75" x14ac:dyDescent="0.25">
      <c r="A16" s="368"/>
      <c r="B16" s="368"/>
      <c r="C16" s="368"/>
      <c r="D16" s="369"/>
      <c r="E16" s="370"/>
      <c r="F16" s="382">
        <f t="shared" si="2"/>
        <v>0</v>
      </c>
      <c r="G16" s="226">
        <f t="shared" si="3"/>
        <v>1</v>
      </c>
      <c r="H16" s="181">
        <f t="shared" si="0"/>
        <v>0</v>
      </c>
      <c r="I16" s="372"/>
      <c r="J16" s="284">
        <f t="shared" si="4"/>
        <v>0</v>
      </c>
      <c r="K16" s="188"/>
      <c r="L16" s="280">
        <f t="shared" si="1"/>
        <v>0</v>
      </c>
    </row>
    <row r="17" spans="1:12" ht="15.75" x14ac:dyDescent="0.25">
      <c r="A17" s="368"/>
      <c r="B17" s="368"/>
      <c r="C17" s="368"/>
      <c r="D17" s="369"/>
      <c r="E17" s="370"/>
      <c r="F17" s="382">
        <f t="shared" si="2"/>
        <v>0</v>
      </c>
      <c r="G17" s="226">
        <f t="shared" si="3"/>
        <v>1</v>
      </c>
      <c r="H17" s="181">
        <f t="shared" si="0"/>
        <v>0</v>
      </c>
      <c r="I17" s="372"/>
      <c r="J17" s="284">
        <f t="shared" si="4"/>
        <v>0</v>
      </c>
      <c r="K17" s="188"/>
      <c r="L17" s="280">
        <f t="shared" si="1"/>
        <v>0</v>
      </c>
    </row>
    <row r="18" spans="1:12" ht="15.75" x14ac:dyDescent="0.25">
      <c r="A18" s="368"/>
      <c r="B18" s="368"/>
      <c r="C18" s="368"/>
      <c r="D18" s="369"/>
      <c r="E18" s="370"/>
      <c r="F18" s="382">
        <f t="shared" si="2"/>
        <v>0</v>
      </c>
      <c r="G18" s="226">
        <f t="shared" si="3"/>
        <v>1</v>
      </c>
      <c r="H18" s="181">
        <f t="shared" si="0"/>
        <v>0</v>
      </c>
      <c r="I18" s="372"/>
      <c r="J18" s="284">
        <f t="shared" si="4"/>
        <v>0</v>
      </c>
      <c r="K18" s="188"/>
      <c r="L18" s="280">
        <f t="shared" si="1"/>
        <v>0</v>
      </c>
    </row>
    <row r="19" spans="1:12" ht="15.75" x14ac:dyDescent="0.25">
      <c r="A19" s="368"/>
      <c r="B19" s="368"/>
      <c r="C19" s="368"/>
      <c r="D19" s="369"/>
      <c r="E19" s="370"/>
      <c r="F19" s="382">
        <f t="shared" si="2"/>
        <v>0</v>
      </c>
      <c r="G19" s="226">
        <f t="shared" si="3"/>
        <v>1</v>
      </c>
      <c r="H19" s="181">
        <f t="shared" si="0"/>
        <v>0</v>
      </c>
      <c r="I19" s="372"/>
      <c r="J19" s="284">
        <f t="shared" si="4"/>
        <v>0</v>
      </c>
      <c r="K19" s="188"/>
      <c r="L19" s="280">
        <f t="shared" si="1"/>
        <v>0</v>
      </c>
    </row>
    <row r="20" spans="1:12" ht="15.75" x14ac:dyDescent="0.25">
      <c r="A20" s="368"/>
      <c r="B20" s="368"/>
      <c r="C20" s="368"/>
      <c r="D20" s="369"/>
      <c r="E20" s="370"/>
      <c r="F20" s="382">
        <f t="shared" si="2"/>
        <v>0</v>
      </c>
      <c r="G20" s="226">
        <f t="shared" si="3"/>
        <v>1</v>
      </c>
      <c r="H20" s="181">
        <f t="shared" si="0"/>
        <v>0</v>
      </c>
      <c r="I20" s="372"/>
      <c r="J20" s="284">
        <f t="shared" si="4"/>
        <v>0</v>
      </c>
      <c r="K20" s="188"/>
      <c r="L20" s="280">
        <f t="shared" si="1"/>
        <v>0</v>
      </c>
    </row>
    <row r="21" spans="1:12" ht="15.75" x14ac:dyDescent="0.25">
      <c r="A21" s="368"/>
      <c r="B21" s="368"/>
      <c r="C21" s="368"/>
      <c r="D21" s="369"/>
      <c r="E21" s="370"/>
      <c r="F21" s="382">
        <f t="shared" si="2"/>
        <v>0</v>
      </c>
      <c r="G21" s="226">
        <f t="shared" si="3"/>
        <v>1</v>
      </c>
      <c r="H21" s="181">
        <f t="shared" si="0"/>
        <v>0</v>
      </c>
      <c r="I21" s="372"/>
      <c r="J21" s="284">
        <f t="shared" si="4"/>
        <v>0</v>
      </c>
      <c r="K21" s="188"/>
      <c r="L21" s="280">
        <f t="shared" si="1"/>
        <v>0</v>
      </c>
    </row>
    <row r="22" spans="1:12" ht="15.75" x14ac:dyDescent="0.25">
      <c r="A22" s="368"/>
      <c r="B22" s="368"/>
      <c r="C22" s="368"/>
      <c r="D22" s="369"/>
      <c r="E22" s="370"/>
      <c r="F22" s="382">
        <f t="shared" si="2"/>
        <v>0</v>
      </c>
      <c r="G22" s="226">
        <f t="shared" si="3"/>
        <v>1</v>
      </c>
      <c r="H22" s="181">
        <f t="shared" si="0"/>
        <v>0</v>
      </c>
      <c r="I22" s="372"/>
      <c r="J22" s="284">
        <f t="shared" si="4"/>
        <v>0</v>
      </c>
      <c r="K22" s="188"/>
      <c r="L22" s="280">
        <f t="shared" si="1"/>
        <v>0</v>
      </c>
    </row>
    <row r="23" spans="1:12" ht="15.75" x14ac:dyDescent="0.25">
      <c r="A23" s="368"/>
      <c r="B23" s="368"/>
      <c r="C23" s="368"/>
      <c r="D23" s="369"/>
      <c r="E23" s="370"/>
      <c r="F23" s="382">
        <f t="shared" si="2"/>
        <v>0</v>
      </c>
      <c r="G23" s="226">
        <f t="shared" si="3"/>
        <v>1</v>
      </c>
      <c r="H23" s="181">
        <f t="shared" si="0"/>
        <v>0</v>
      </c>
      <c r="I23" s="372"/>
      <c r="J23" s="284">
        <f t="shared" si="4"/>
        <v>0</v>
      </c>
      <c r="K23" s="188"/>
      <c r="L23" s="280">
        <f t="shared" si="1"/>
        <v>0</v>
      </c>
    </row>
    <row r="24" spans="1:12" ht="15.75" x14ac:dyDescent="0.25">
      <c r="A24" s="368"/>
      <c r="B24" s="368"/>
      <c r="C24" s="368"/>
      <c r="D24" s="369"/>
      <c r="E24" s="370"/>
      <c r="F24" s="382">
        <f t="shared" si="2"/>
        <v>0</v>
      </c>
      <c r="G24" s="226">
        <f t="shared" si="3"/>
        <v>1</v>
      </c>
      <c r="H24" s="181">
        <f t="shared" si="0"/>
        <v>0</v>
      </c>
      <c r="I24" s="372"/>
      <c r="J24" s="284">
        <f t="shared" si="4"/>
        <v>0</v>
      </c>
      <c r="K24" s="188"/>
      <c r="L24" s="280">
        <f t="shared" si="1"/>
        <v>0</v>
      </c>
    </row>
    <row r="25" spans="1:12" ht="15.75" x14ac:dyDescent="0.25">
      <c r="A25" s="368"/>
      <c r="B25" s="368"/>
      <c r="C25" s="368"/>
      <c r="D25" s="369"/>
      <c r="E25" s="370"/>
      <c r="F25" s="382">
        <f t="shared" si="2"/>
        <v>0</v>
      </c>
      <c r="G25" s="226">
        <f t="shared" si="3"/>
        <v>1</v>
      </c>
      <c r="H25" s="181">
        <f t="shared" si="0"/>
        <v>0</v>
      </c>
      <c r="I25" s="372"/>
      <c r="J25" s="284">
        <f t="shared" si="4"/>
        <v>0</v>
      </c>
      <c r="K25" s="188"/>
      <c r="L25" s="280">
        <f t="shared" si="1"/>
        <v>0</v>
      </c>
    </row>
    <row r="26" spans="1:12" ht="15.75" x14ac:dyDescent="0.25">
      <c r="A26" s="368"/>
      <c r="B26" s="368"/>
      <c r="C26" s="368"/>
      <c r="D26" s="369"/>
      <c r="E26" s="370"/>
      <c r="F26" s="382">
        <f t="shared" si="2"/>
        <v>0</v>
      </c>
      <c r="G26" s="226">
        <f t="shared" si="3"/>
        <v>1</v>
      </c>
      <c r="H26" s="181">
        <f t="shared" si="0"/>
        <v>0</v>
      </c>
      <c r="I26" s="372"/>
      <c r="J26" s="284">
        <f t="shared" si="4"/>
        <v>0</v>
      </c>
      <c r="K26" s="188"/>
      <c r="L26" s="280">
        <f t="shared" si="1"/>
        <v>0</v>
      </c>
    </row>
    <row r="27" spans="1:12" ht="15.75" x14ac:dyDescent="0.25">
      <c r="A27" s="368"/>
      <c r="B27" s="368"/>
      <c r="C27" s="368"/>
      <c r="D27" s="369"/>
      <c r="E27" s="370"/>
      <c r="F27" s="382">
        <f t="shared" si="2"/>
        <v>0</v>
      </c>
      <c r="G27" s="226">
        <f t="shared" si="3"/>
        <v>1</v>
      </c>
      <c r="H27" s="181">
        <f t="shared" si="0"/>
        <v>0</v>
      </c>
      <c r="I27" s="372"/>
      <c r="J27" s="284">
        <f t="shared" si="4"/>
        <v>0</v>
      </c>
      <c r="K27" s="188"/>
      <c r="L27" s="280">
        <f t="shared" si="1"/>
        <v>0</v>
      </c>
    </row>
    <row r="28" spans="1:12" ht="15.75" x14ac:dyDescent="0.25">
      <c r="A28" s="368"/>
      <c r="B28" s="368"/>
      <c r="C28" s="368"/>
      <c r="D28" s="369"/>
      <c r="E28" s="370"/>
      <c r="F28" s="382">
        <f t="shared" si="2"/>
        <v>0</v>
      </c>
      <c r="G28" s="226">
        <f t="shared" si="3"/>
        <v>1</v>
      </c>
      <c r="H28" s="181">
        <f t="shared" si="0"/>
        <v>0</v>
      </c>
      <c r="I28" s="372"/>
      <c r="J28" s="284">
        <f t="shared" si="4"/>
        <v>0</v>
      </c>
      <c r="K28" s="188"/>
      <c r="L28" s="280">
        <f t="shared" si="1"/>
        <v>0</v>
      </c>
    </row>
    <row r="29" spans="1:12" ht="15.75" x14ac:dyDescent="0.25">
      <c r="A29" s="368"/>
      <c r="B29" s="368"/>
      <c r="C29" s="368"/>
      <c r="D29" s="369"/>
      <c r="E29" s="370"/>
      <c r="F29" s="382">
        <f t="shared" si="2"/>
        <v>0</v>
      </c>
      <c r="G29" s="226">
        <f t="shared" si="3"/>
        <v>1</v>
      </c>
      <c r="H29" s="181">
        <f t="shared" si="0"/>
        <v>0</v>
      </c>
      <c r="I29" s="372"/>
      <c r="J29" s="284">
        <f t="shared" si="4"/>
        <v>0</v>
      </c>
      <c r="K29" s="188"/>
      <c r="L29" s="280">
        <f t="shared" si="1"/>
        <v>0</v>
      </c>
    </row>
    <row r="30" spans="1:12" ht="15.75" x14ac:dyDescent="0.25">
      <c r="A30" s="368"/>
      <c r="B30" s="368"/>
      <c r="C30" s="368"/>
      <c r="D30" s="369"/>
      <c r="E30" s="370"/>
      <c r="F30" s="382">
        <f t="shared" si="2"/>
        <v>0</v>
      </c>
      <c r="G30" s="226">
        <f t="shared" si="3"/>
        <v>1</v>
      </c>
      <c r="H30" s="181">
        <f t="shared" si="0"/>
        <v>0</v>
      </c>
      <c r="I30" s="372"/>
      <c r="J30" s="284">
        <f t="shared" si="4"/>
        <v>0</v>
      </c>
      <c r="K30" s="188"/>
      <c r="L30" s="280">
        <f t="shared" si="1"/>
        <v>0</v>
      </c>
    </row>
    <row r="31" spans="1:12" ht="15.75" x14ac:dyDescent="0.25">
      <c r="A31" s="368"/>
      <c r="B31" s="368"/>
      <c r="C31" s="368"/>
      <c r="D31" s="369"/>
      <c r="E31" s="370"/>
      <c r="F31" s="382">
        <f t="shared" si="2"/>
        <v>0</v>
      </c>
      <c r="G31" s="226">
        <f t="shared" si="3"/>
        <v>1</v>
      </c>
      <c r="H31" s="181">
        <f t="shared" si="0"/>
        <v>0</v>
      </c>
      <c r="I31" s="372"/>
      <c r="J31" s="284">
        <f t="shared" si="4"/>
        <v>0</v>
      </c>
      <c r="K31" s="188"/>
      <c r="L31" s="280">
        <f t="shared" si="1"/>
        <v>0</v>
      </c>
    </row>
    <row r="32" spans="1:12" ht="15.75" x14ac:dyDescent="0.25">
      <c r="A32" s="368"/>
      <c r="B32" s="368"/>
      <c r="C32" s="368"/>
      <c r="D32" s="369"/>
      <c r="E32" s="370"/>
      <c r="F32" s="382">
        <f t="shared" si="2"/>
        <v>0</v>
      </c>
      <c r="G32" s="226">
        <f t="shared" si="3"/>
        <v>1</v>
      </c>
      <c r="H32" s="181">
        <f t="shared" si="0"/>
        <v>0</v>
      </c>
      <c r="I32" s="372"/>
      <c r="J32" s="284">
        <f t="shared" si="4"/>
        <v>0</v>
      </c>
      <c r="K32" s="188"/>
      <c r="L32" s="280">
        <f t="shared" si="1"/>
        <v>0</v>
      </c>
    </row>
    <row r="33" spans="1:12" ht="15.75" x14ac:dyDescent="0.25">
      <c r="A33" s="368"/>
      <c r="B33" s="368"/>
      <c r="C33" s="368"/>
      <c r="D33" s="369"/>
      <c r="E33" s="370"/>
      <c r="F33" s="382">
        <f t="shared" si="2"/>
        <v>0</v>
      </c>
      <c r="G33" s="226">
        <f t="shared" si="3"/>
        <v>1</v>
      </c>
      <c r="H33" s="181">
        <f t="shared" si="0"/>
        <v>0</v>
      </c>
      <c r="I33" s="372"/>
      <c r="J33" s="284">
        <f t="shared" si="4"/>
        <v>0</v>
      </c>
      <c r="K33" s="188"/>
      <c r="L33" s="280">
        <f t="shared" si="1"/>
        <v>0</v>
      </c>
    </row>
    <row r="34" spans="1:12" ht="15.75" x14ac:dyDescent="0.25">
      <c r="A34" s="368"/>
      <c r="B34" s="368"/>
      <c r="C34" s="368"/>
      <c r="D34" s="369"/>
      <c r="E34" s="370"/>
      <c r="F34" s="382">
        <f t="shared" si="2"/>
        <v>0</v>
      </c>
      <c r="G34" s="226">
        <f t="shared" si="3"/>
        <v>1</v>
      </c>
      <c r="H34" s="181">
        <f t="shared" si="0"/>
        <v>0</v>
      </c>
      <c r="I34" s="372"/>
      <c r="J34" s="284">
        <f t="shared" si="4"/>
        <v>0</v>
      </c>
      <c r="K34" s="188"/>
      <c r="L34" s="280">
        <f t="shared" si="1"/>
        <v>0</v>
      </c>
    </row>
    <row r="35" spans="1:12" ht="15.75" x14ac:dyDescent="0.25">
      <c r="A35" s="368"/>
      <c r="B35" s="368"/>
      <c r="C35" s="368"/>
      <c r="D35" s="369"/>
      <c r="E35" s="370"/>
      <c r="F35" s="382">
        <f t="shared" si="2"/>
        <v>0</v>
      </c>
      <c r="G35" s="226">
        <f t="shared" si="3"/>
        <v>1</v>
      </c>
      <c r="H35" s="181">
        <f t="shared" si="0"/>
        <v>0</v>
      </c>
      <c r="I35" s="372"/>
      <c r="J35" s="284">
        <f t="shared" si="4"/>
        <v>0</v>
      </c>
      <c r="K35" s="188"/>
      <c r="L35" s="280">
        <f t="shared" si="1"/>
        <v>0</v>
      </c>
    </row>
    <row r="36" spans="1:12" ht="15.75" x14ac:dyDescent="0.25">
      <c r="A36" s="368"/>
      <c r="B36" s="368"/>
      <c r="C36" s="368"/>
      <c r="D36" s="369"/>
      <c r="E36" s="370"/>
      <c r="F36" s="382">
        <f t="shared" si="2"/>
        <v>0</v>
      </c>
      <c r="G36" s="226">
        <f t="shared" si="3"/>
        <v>1</v>
      </c>
      <c r="H36" s="181">
        <f t="shared" si="0"/>
        <v>0</v>
      </c>
      <c r="I36" s="372"/>
      <c r="J36" s="284">
        <f t="shared" si="4"/>
        <v>0</v>
      </c>
      <c r="K36" s="188"/>
      <c r="L36" s="280">
        <f t="shared" si="1"/>
        <v>0</v>
      </c>
    </row>
    <row r="37" spans="1:12" ht="15.75" x14ac:dyDescent="0.25">
      <c r="A37" s="368"/>
      <c r="B37" s="368"/>
      <c r="C37" s="368"/>
      <c r="D37" s="369"/>
      <c r="E37" s="370"/>
      <c r="F37" s="382">
        <f t="shared" si="2"/>
        <v>0</v>
      </c>
      <c r="G37" s="226">
        <f t="shared" si="3"/>
        <v>1</v>
      </c>
      <c r="H37" s="181">
        <f t="shared" si="0"/>
        <v>0</v>
      </c>
      <c r="I37" s="372"/>
      <c r="J37" s="284">
        <f t="shared" si="4"/>
        <v>0</v>
      </c>
      <c r="K37" s="188"/>
      <c r="L37" s="280">
        <f t="shared" si="1"/>
        <v>0</v>
      </c>
    </row>
    <row r="38" spans="1:12" ht="15.75" x14ac:dyDescent="0.25">
      <c r="A38" s="368"/>
      <c r="B38" s="368"/>
      <c r="C38" s="368"/>
      <c r="D38" s="369"/>
      <c r="E38" s="370"/>
      <c r="F38" s="382">
        <f t="shared" si="2"/>
        <v>0</v>
      </c>
      <c r="G38" s="226">
        <f t="shared" si="3"/>
        <v>1</v>
      </c>
      <c r="H38" s="181">
        <f t="shared" si="0"/>
        <v>0</v>
      </c>
      <c r="I38" s="372"/>
      <c r="J38" s="284">
        <f t="shared" si="4"/>
        <v>0</v>
      </c>
      <c r="K38" s="188"/>
      <c r="L38" s="280">
        <f t="shared" si="1"/>
        <v>0</v>
      </c>
    </row>
    <row r="39" spans="1:12" ht="15.75" x14ac:dyDescent="0.25">
      <c r="A39" s="368"/>
      <c r="B39" s="368"/>
      <c r="C39" s="368"/>
      <c r="D39" s="369"/>
      <c r="E39" s="370"/>
      <c r="F39" s="382">
        <f t="shared" si="2"/>
        <v>0</v>
      </c>
      <c r="G39" s="226">
        <f t="shared" si="3"/>
        <v>1</v>
      </c>
      <c r="H39" s="181">
        <f t="shared" si="0"/>
        <v>0</v>
      </c>
      <c r="I39" s="372"/>
      <c r="J39" s="284">
        <f t="shared" si="4"/>
        <v>0</v>
      </c>
      <c r="K39" s="188"/>
      <c r="L39" s="280">
        <f t="shared" si="1"/>
        <v>0</v>
      </c>
    </row>
    <row r="40" spans="1:12" ht="15.75" x14ac:dyDescent="0.25">
      <c r="A40" s="368"/>
      <c r="B40" s="368"/>
      <c r="C40" s="368"/>
      <c r="D40" s="369"/>
      <c r="E40" s="370"/>
      <c r="F40" s="382">
        <f t="shared" si="2"/>
        <v>0</v>
      </c>
      <c r="G40" s="226">
        <f t="shared" si="3"/>
        <v>1</v>
      </c>
      <c r="H40" s="181">
        <f t="shared" si="0"/>
        <v>0</v>
      </c>
      <c r="I40" s="372"/>
      <c r="J40" s="284">
        <f t="shared" si="4"/>
        <v>0</v>
      </c>
      <c r="K40" s="188"/>
      <c r="L40" s="280">
        <f t="shared" si="1"/>
        <v>0</v>
      </c>
    </row>
    <row r="41" spans="1:12" ht="15.75" x14ac:dyDescent="0.25">
      <c r="A41" s="368"/>
      <c r="B41" s="368"/>
      <c r="C41" s="368"/>
      <c r="D41" s="369"/>
      <c r="E41" s="370"/>
      <c r="F41" s="382">
        <f t="shared" si="2"/>
        <v>0</v>
      </c>
      <c r="G41" s="226">
        <f t="shared" si="3"/>
        <v>1</v>
      </c>
      <c r="H41" s="181">
        <f t="shared" si="0"/>
        <v>0</v>
      </c>
      <c r="I41" s="372"/>
      <c r="J41" s="284">
        <f t="shared" si="4"/>
        <v>0</v>
      </c>
      <c r="K41" s="188"/>
      <c r="L41" s="280">
        <f t="shared" si="1"/>
        <v>0</v>
      </c>
    </row>
    <row r="42" spans="1:12" ht="15.75" x14ac:dyDescent="0.25">
      <c r="A42" s="368"/>
      <c r="B42" s="368"/>
      <c r="C42" s="368"/>
      <c r="D42" s="369"/>
      <c r="E42" s="370"/>
      <c r="F42" s="382">
        <f t="shared" si="2"/>
        <v>0</v>
      </c>
      <c r="G42" s="226">
        <f t="shared" si="3"/>
        <v>1</v>
      </c>
      <c r="H42" s="181">
        <f t="shared" si="0"/>
        <v>0</v>
      </c>
      <c r="I42" s="372"/>
      <c r="J42" s="284">
        <f t="shared" si="4"/>
        <v>0</v>
      </c>
      <c r="K42" s="188"/>
      <c r="L42" s="280">
        <f t="shared" si="1"/>
        <v>0</v>
      </c>
    </row>
    <row r="43" spans="1:12" ht="15.75" x14ac:dyDescent="0.25">
      <c r="A43" s="368"/>
      <c r="B43" s="368"/>
      <c r="C43" s="368"/>
      <c r="D43" s="369"/>
      <c r="E43" s="370"/>
      <c r="F43" s="382">
        <f t="shared" si="2"/>
        <v>0</v>
      </c>
      <c r="G43" s="226">
        <f t="shared" si="3"/>
        <v>1</v>
      </c>
      <c r="H43" s="181">
        <f t="shared" si="0"/>
        <v>0</v>
      </c>
      <c r="I43" s="372"/>
      <c r="J43" s="284">
        <f t="shared" si="4"/>
        <v>0</v>
      </c>
      <c r="K43" s="188"/>
      <c r="L43" s="280">
        <f t="shared" si="1"/>
        <v>0</v>
      </c>
    </row>
    <row r="44" spans="1:12" ht="15.75" x14ac:dyDescent="0.25">
      <c r="A44" s="368"/>
      <c r="B44" s="368"/>
      <c r="C44" s="368"/>
      <c r="D44" s="369"/>
      <c r="E44" s="370"/>
      <c r="F44" s="382">
        <f t="shared" si="2"/>
        <v>0</v>
      </c>
      <c r="G44" s="226">
        <f t="shared" si="3"/>
        <v>1</v>
      </c>
      <c r="H44" s="181">
        <f t="shared" si="0"/>
        <v>0</v>
      </c>
      <c r="I44" s="372"/>
      <c r="J44" s="284">
        <f t="shared" si="4"/>
        <v>0</v>
      </c>
      <c r="K44" s="188"/>
      <c r="L44" s="280">
        <f t="shared" si="1"/>
        <v>0</v>
      </c>
    </row>
    <row r="45" spans="1:12" ht="15.75" x14ac:dyDescent="0.25">
      <c r="A45" s="368"/>
      <c r="B45" s="368"/>
      <c r="C45" s="368"/>
      <c r="D45" s="369"/>
      <c r="E45" s="370"/>
      <c r="F45" s="382">
        <f t="shared" si="2"/>
        <v>0</v>
      </c>
      <c r="G45" s="226">
        <f t="shared" si="3"/>
        <v>1</v>
      </c>
      <c r="H45" s="181">
        <f t="shared" si="0"/>
        <v>0</v>
      </c>
      <c r="I45" s="372"/>
      <c r="J45" s="284">
        <f t="shared" si="4"/>
        <v>0</v>
      </c>
      <c r="K45" s="188"/>
      <c r="L45" s="280">
        <f t="shared" si="1"/>
        <v>0</v>
      </c>
    </row>
    <row r="46" spans="1:12" ht="16.5" thickBot="1" x14ac:dyDescent="0.3">
      <c r="A46" s="183"/>
      <c r="B46" s="183"/>
      <c r="C46" s="184" t="s">
        <v>150</v>
      </c>
      <c r="D46" s="191"/>
      <c r="E46" s="191"/>
      <c r="F46" s="185">
        <f>ROUND(SUM(F12:F45),2)</f>
        <v>0</v>
      </c>
      <c r="G46" s="191"/>
      <c r="H46" s="186">
        <f>SUM(H12:H45)</f>
        <v>0</v>
      </c>
      <c r="I46" s="237"/>
      <c r="J46" s="285">
        <f>SUM(J12:J45)</f>
        <v>0</v>
      </c>
      <c r="K46" s="286"/>
      <c r="L46" s="281">
        <f>ROUND(SUM(L12:L45),2)</f>
        <v>0</v>
      </c>
    </row>
    <row r="47" spans="1:12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2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sheetProtection algorithmName="SHA-512" hashValue="gZYKgpADGdoASVQbzaU/oNRtoTY0Si39KkB6oO6jIoqiMtZTa78GsjBSuuKRjn0PeXpJZ2V1d8coEvLNopKlCA==" saltValue="P2SfmCk0x51W2x6imk2rSA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06" priority="3" operator="greaterThan">
      <formula>1</formula>
    </cfRule>
  </conditionalFormatting>
  <conditionalFormatting sqref="J12:J45">
    <cfRule type="cellIs" dxfId="105" priority="4" operator="notEqual">
      <formula>F12*I12</formula>
    </cfRule>
  </conditionalFormatting>
  <conditionalFormatting sqref="H12:H45">
    <cfRule type="cellIs" dxfId="104" priority="5" operator="notEqual">
      <formula>F12-L12</formula>
    </cfRule>
    <cfRule type="cellIs" dxfId="103" priority="6" operator="equal">
      <formula>F12-L12</formula>
    </cfRule>
  </conditionalFormatting>
  <conditionalFormatting sqref="I12:I45">
    <cfRule type="cellIs" dxfId="102" priority="1" operator="greaterThan">
      <formula>1</formula>
    </cfRule>
  </conditionalFormatting>
  <dataValidations disablePrompts="1" count="1">
    <dataValidation type="whole" allowBlank="1" showInputMessage="1" showErrorMessage="1" sqref="E12:E45" xr:uid="{66BBA66B-8E64-495D-8297-47138D17836A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16DBD-21EB-4081-A33A-B9EFA6ED8FFA}">
  <sheetPr codeName="Sheet13">
    <tabColor theme="0" tint="-4.9989318521683403E-2"/>
    <pageSetUpPr fitToPage="1"/>
  </sheetPr>
  <dimension ref="A1:DK52"/>
  <sheetViews>
    <sheetView showGridLines="0" zoomScale="85" zoomScaleNormal="85" workbookViewId="0">
      <selection activeCell="A12" sqref="A12"/>
    </sheetView>
  </sheetViews>
  <sheetFormatPr defaultColWidth="9.140625" defaultRowHeight="15" x14ac:dyDescent="0.25"/>
  <cols>
    <col min="1" max="1" width="23" style="86" customWidth="1"/>
    <col min="2" max="2" width="27.42578125" style="86" customWidth="1"/>
    <col min="3" max="3" width="53.28515625" style="86" customWidth="1"/>
    <col min="4" max="4" width="12.42578125" style="86" customWidth="1"/>
    <col min="5" max="5" width="14.28515625" style="86" customWidth="1"/>
    <col min="6" max="10" width="16.5703125" style="86" customWidth="1"/>
    <col min="11" max="11" width="2.5703125" style="86" customWidth="1"/>
    <col min="12" max="12" width="20.42578125" style="86" customWidth="1"/>
    <col min="13" max="13" width="1.85546875" style="86" customWidth="1"/>
    <col min="14" max="16384" width="9.140625" style="86"/>
  </cols>
  <sheetData>
    <row r="1" spans="1:115" s="393" customFormat="1" ht="15.75" x14ac:dyDescent="0.25">
      <c r="A1" s="414" t="str">
        <f>'BUDGET SUMMARY 1'!$A$1</f>
        <v>RFA HHS0015831</v>
      </c>
      <c r="B1" s="406"/>
    </row>
    <row r="2" spans="1:115" s="393" customFormat="1" ht="15.75" x14ac:dyDescent="0.25">
      <c r="A2" s="406" t="str">
        <f>'BUDGET SUMMARY 1'!$A$2</f>
        <v>Attachment to Addendum 8 - Revision 3 Exhibit E, Expenditure Proposal</v>
      </c>
      <c r="B2" s="406"/>
      <c r="J2" s="580"/>
      <c r="L2" s="580"/>
    </row>
    <row r="3" spans="1:115" s="393" customFormat="1" x14ac:dyDescent="0.25">
      <c r="A3" s="581"/>
      <c r="B3" s="581"/>
      <c r="C3" s="581"/>
      <c r="D3" s="581"/>
      <c r="E3" s="581"/>
      <c r="F3" s="581"/>
      <c r="G3" s="582"/>
      <c r="H3" s="582"/>
      <c r="I3" s="582"/>
      <c r="J3" s="580"/>
      <c r="K3" s="582"/>
      <c r="L3" s="580"/>
    </row>
    <row r="4" spans="1:115" s="393" customFormat="1" ht="18" x14ac:dyDescent="0.25">
      <c r="A4" s="583" t="s">
        <v>151</v>
      </c>
      <c r="B4" s="583"/>
      <c r="C4" s="583"/>
      <c r="D4" s="583"/>
      <c r="E4" s="583"/>
      <c r="F4" s="583"/>
      <c r="G4" s="584"/>
      <c r="H4" s="584"/>
      <c r="I4" s="584"/>
      <c r="J4" s="580"/>
      <c r="K4" s="584"/>
      <c r="L4" s="580"/>
    </row>
    <row r="5" spans="1:115" s="393" customFormat="1" x14ac:dyDescent="0.25">
      <c r="A5" s="585"/>
      <c r="B5" s="585"/>
      <c r="C5" s="585"/>
      <c r="D5" s="547"/>
      <c r="E5" s="547"/>
      <c r="F5" s="547"/>
      <c r="G5" s="586" t="s">
        <v>134</v>
      </c>
      <c r="H5" s="547"/>
      <c r="I5" s="587"/>
      <c r="J5" s="547"/>
      <c r="K5" s="547"/>
      <c r="L5" s="580"/>
    </row>
    <row r="6" spans="1:115" s="591" customFormat="1" ht="15.75" thickBot="1" x14ac:dyDescent="0.3">
      <c r="A6" s="588" t="s">
        <v>70</v>
      </c>
      <c r="B6" s="588"/>
      <c r="C6" s="589">
        <f>'BUDGET SUMMARY 1'!D3</f>
        <v>0</v>
      </c>
      <c r="D6" s="589"/>
      <c r="E6" s="589"/>
      <c r="F6" s="589"/>
      <c r="G6" s="590"/>
      <c r="H6" s="590"/>
      <c r="I6" s="590"/>
      <c r="J6" s="590"/>
      <c r="K6" s="590"/>
      <c r="L6" s="580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</row>
    <row r="7" spans="1:115" s="393" customFormat="1" x14ac:dyDescent="0.25">
      <c r="A7" s="588"/>
      <c r="B7" s="588"/>
      <c r="C7" s="590"/>
      <c r="D7" s="590"/>
      <c r="E7" s="590"/>
      <c r="F7" s="590"/>
      <c r="G7" s="590"/>
      <c r="H7" s="590"/>
      <c r="I7" s="590"/>
      <c r="K7" s="590"/>
      <c r="L7" s="580"/>
    </row>
    <row r="8" spans="1:115" s="393" customFormat="1" ht="15.75" x14ac:dyDescent="0.25">
      <c r="A8" s="592"/>
      <c r="B8" s="592"/>
      <c r="C8" s="592"/>
      <c r="D8" s="592"/>
      <c r="E8" s="592"/>
      <c r="F8" s="592"/>
      <c r="G8" s="593"/>
      <c r="H8" s="593"/>
      <c r="I8" s="593"/>
      <c r="K8" s="593"/>
      <c r="L8" s="580"/>
    </row>
    <row r="9" spans="1:115" s="393" customFormat="1" ht="15.75" thickBot="1" x14ac:dyDescent="0.3">
      <c r="A9" s="594"/>
      <c r="B9" s="594"/>
      <c r="C9" s="594"/>
      <c r="D9" s="594"/>
      <c r="E9" s="594"/>
      <c r="F9" s="594"/>
      <c r="G9" s="594"/>
      <c r="H9" s="594"/>
      <c r="I9" s="594"/>
      <c r="J9" s="594"/>
      <c r="K9" s="594"/>
      <c r="L9" s="580"/>
    </row>
    <row r="10" spans="1:115" s="393" customFormat="1" ht="16.5" thickBot="1" x14ac:dyDescent="0.3">
      <c r="A10" s="597"/>
      <c r="B10" s="597"/>
      <c r="C10" s="597"/>
      <c r="D10" s="598" t="s">
        <v>135</v>
      </c>
      <c r="E10" s="598"/>
      <c r="F10" s="598"/>
      <c r="G10" s="599" t="s">
        <v>56</v>
      </c>
      <c r="H10" s="604"/>
      <c r="I10" s="605" t="s">
        <v>136</v>
      </c>
      <c r="J10" s="606"/>
      <c r="K10" s="411"/>
      <c r="L10" s="251"/>
    </row>
    <row r="11" spans="1:115" s="406" customFormat="1" ht="79.5" thickBot="1" x14ac:dyDescent="0.3">
      <c r="A11" s="607" t="s">
        <v>137</v>
      </c>
      <c r="B11" s="607" t="s">
        <v>138</v>
      </c>
      <c r="C11" s="607" t="s">
        <v>139</v>
      </c>
      <c r="D11" s="607" t="s">
        <v>140</v>
      </c>
      <c r="E11" s="607" t="s">
        <v>141</v>
      </c>
      <c r="F11" s="608" t="s">
        <v>126</v>
      </c>
      <c r="G11" s="609" t="s">
        <v>127</v>
      </c>
      <c r="H11" s="610" t="s">
        <v>128</v>
      </c>
      <c r="I11" s="611" t="s">
        <v>129</v>
      </c>
      <c r="J11" s="611" t="s">
        <v>133</v>
      </c>
      <c r="K11" s="612"/>
      <c r="L11" s="613" t="s">
        <v>111</v>
      </c>
      <c r="M11" s="617"/>
    </row>
    <row r="12" spans="1:115" ht="15.75" x14ac:dyDescent="0.25">
      <c r="A12" s="368"/>
      <c r="B12" s="368"/>
      <c r="C12" s="368"/>
      <c r="D12" s="369"/>
      <c r="E12" s="370"/>
      <c r="F12" s="382">
        <f>ROUND(SUM(D12*E12),0)</f>
        <v>0</v>
      </c>
      <c r="G12" s="226">
        <f t="shared" ref="G12:G45" si="0">1-I12</f>
        <v>1</v>
      </c>
      <c r="H12" s="181">
        <f t="shared" ref="H12:H45" si="1">SUM(F12-L12)</f>
        <v>0</v>
      </c>
      <c r="I12" s="372"/>
      <c r="J12" s="181">
        <f>L12</f>
        <v>0</v>
      </c>
      <c r="K12" s="188"/>
      <c r="L12" s="190">
        <f t="shared" ref="L12:L45" si="2">F12*I12</f>
        <v>0</v>
      </c>
    </row>
    <row r="13" spans="1:115" ht="15.75" x14ac:dyDescent="0.25">
      <c r="A13" s="368"/>
      <c r="B13" s="368"/>
      <c r="C13" s="368"/>
      <c r="D13" s="369"/>
      <c r="E13" s="370"/>
      <c r="F13" s="382">
        <f t="shared" ref="F13:F45" si="3">ROUND(SUM(D13*E13),0)</f>
        <v>0</v>
      </c>
      <c r="G13" s="226">
        <f t="shared" si="0"/>
        <v>1</v>
      </c>
      <c r="H13" s="181">
        <f t="shared" si="1"/>
        <v>0</v>
      </c>
      <c r="I13" s="372"/>
      <c r="J13" s="181">
        <f t="shared" ref="J13:J45" si="4">L13</f>
        <v>0</v>
      </c>
      <c r="K13" s="188"/>
      <c r="L13" s="190">
        <f t="shared" si="2"/>
        <v>0</v>
      </c>
    </row>
    <row r="14" spans="1:115" ht="15.75" x14ac:dyDescent="0.25">
      <c r="A14" s="368"/>
      <c r="B14" s="368"/>
      <c r="C14" s="368"/>
      <c r="D14" s="369"/>
      <c r="E14" s="370"/>
      <c r="F14" s="382">
        <f t="shared" si="3"/>
        <v>0</v>
      </c>
      <c r="G14" s="226">
        <f t="shared" si="0"/>
        <v>1</v>
      </c>
      <c r="H14" s="181">
        <f t="shared" si="1"/>
        <v>0</v>
      </c>
      <c r="I14" s="372"/>
      <c r="J14" s="181">
        <f t="shared" si="4"/>
        <v>0</v>
      </c>
      <c r="K14" s="188"/>
      <c r="L14" s="190">
        <f t="shared" si="2"/>
        <v>0</v>
      </c>
    </row>
    <row r="15" spans="1:115" ht="15.75" x14ac:dyDescent="0.25">
      <c r="A15" s="368"/>
      <c r="B15" s="368"/>
      <c r="C15" s="368"/>
      <c r="D15" s="369"/>
      <c r="E15" s="370"/>
      <c r="F15" s="382">
        <f t="shared" si="3"/>
        <v>0</v>
      </c>
      <c r="G15" s="226">
        <f t="shared" si="0"/>
        <v>1</v>
      </c>
      <c r="H15" s="181">
        <f t="shared" si="1"/>
        <v>0</v>
      </c>
      <c r="I15" s="372"/>
      <c r="J15" s="181">
        <f t="shared" si="4"/>
        <v>0</v>
      </c>
      <c r="K15" s="188"/>
      <c r="L15" s="190">
        <f t="shared" si="2"/>
        <v>0</v>
      </c>
    </row>
    <row r="16" spans="1:115" ht="15.75" x14ac:dyDescent="0.25">
      <c r="A16" s="368"/>
      <c r="B16" s="368"/>
      <c r="C16" s="368"/>
      <c r="D16" s="369"/>
      <c r="E16" s="370"/>
      <c r="F16" s="382">
        <f t="shared" si="3"/>
        <v>0</v>
      </c>
      <c r="G16" s="226">
        <f t="shared" si="0"/>
        <v>1</v>
      </c>
      <c r="H16" s="181">
        <f t="shared" si="1"/>
        <v>0</v>
      </c>
      <c r="I16" s="372"/>
      <c r="J16" s="181">
        <f t="shared" si="4"/>
        <v>0</v>
      </c>
      <c r="K16" s="188"/>
      <c r="L16" s="190">
        <f t="shared" si="2"/>
        <v>0</v>
      </c>
    </row>
    <row r="17" spans="1:12" ht="15.75" x14ac:dyDescent="0.25">
      <c r="A17" s="368"/>
      <c r="B17" s="368"/>
      <c r="C17" s="368"/>
      <c r="D17" s="369"/>
      <c r="E17" s="370"/>
      <c r="F17" s="382">
        <f t="shared" si="3"/>
        <v>0</v>
      </c>
      <c r="G17" s="226">
        <f t="shared" si="0"/>
        <v>1</v>
      </c>
      <c r="H17" s="181">
        <f t="shared" si="1"/>
        <v>0</v>
      </c>
      <c r="I17" s="372"/>
      <c r="J17" s="181">
        <f t="shared" si="4"/>
        <v>0</v>
      </c>
      <c r="K17" s="188"/>
      <c r="L17" s="190">
        <f t="shared" si="2"/>
        <v>0</v>
      </c>
    </row>
    <row r="18" spans="1:12" ht="15.75" x14ac:dyDescent="0.25">
      <c r="A18" s="368"/>
      <c r="B18" s="368"/>
      <c r="C18" s="368"/>
      <c r="D18" s="369"/>
      <c r="E18" s="370"/>
      <c r="F18" s="382">
        <f t="shared" si="3"/>
        <v>0</v>
      </c>
      <c r="G18" s="226">
        <f t="shared" si="0"/>
        <v>1</v>
      </c>
      <c r="H18" s="181">
        <f t="shared" si="1"/>
        <v>0</v>
      </c>
      <c r="I18" s="372"/>
      <c r="J18" s="181">
        <f t="shared" si="4"/>
        <v>0</v>
      </c>
      <c r="K18" s="188"/>
      <c r="L18" s="190">
        <f t="shared" si="2"/>
        <v>0</v>
      </c>
    </row>
    <row r="19" spans="1:12" ht="15.75" x14ac:dyDescent="0.25">
      <c r="A19" s="368"/>
      <c r="B19" s="368"/>
      <c r="C19" s="368"/>
      <c r="D19" s="369"/>
      <c r="E19" s="370"/>
      <c r="F19" s="382">
        <f t="shared" si="3"/>
        <v>0</v>
      </c>
      <c r="G19" s="226">
        <f t="shared" si="0"/>
        <v>1</v>
      </c>
      <c r="H19" s="181">
        <f t="shared" si="1"/>
        <v>0</v>
      </c>
      <c r="I19" s="372"/>
      <c r="J19" s="181">
        <f t="shared" si="4"/>
        <v>0</v>
      </c>
      <c r="K19" s="188"/>
      <c r="L19" s="190">
        <f t="shared" si="2"/>
        <v>0</v>
      </c>
    </row>
    <row r="20" spans="1:12" ht="15.75" x14ac:dyDescent="0.25">
      <c r="A20" s="368"/>
      <c r="B20" s="368"/>
      <c r="C20" s="368"/>
      <c r="D20" s="369"/>
      <c r="E20" s="370"/>
      <c r="F20" s="382">
        <f t="shared" si="3"/>
        <v>0</v>
      </c>
      <c r="G20" s="226">
        <f t="shared" si="0"/>
        <v>1</v>
      </c>
      <c r="H20" s="181">
        <f t="shared" si="1"/>
        <v>0</v>
      </c>
      <c r="I20" s="372"/>
      <c r="J20" s="181">
        <f t="shared" si="4"/>
        <v>0</v>
      </c>
      <c r="K20" s="188"/>
      <c r="L20" s="190">
        <f t="shared" si="2"/>
        <v>0</v>
      </c>
    </row>
    <row r="21" spans="1:12" ht="15.75" x14ac:dyDescent="0.25">
      <c r="A21" s="368"/>
      <c r="B21" s="368"/>
      <c r="C21" s="368"/>
      <c r="D21" s="369"/>
      <c r="E21" s="370"/>
      <c r="F21" s="382">
        <f t="shared" si="3"/>
        <v>0</v>
      </c>
      <c r="G21" s="226">
        <f t="shared" si="0"/>
        <v>1</v>
      </c>
      <c r="H21" s="181">
        <f t="shared" si="1"/>
        <v>0</v>
      </c>
      <c r="I21" s="372"/>
      <c r="J21" s="181">
        <f t="shared" si="4"/>
        <v>0</v>
      </c>
      <c r="K21" s="188"/>
      <c r="L21" s="190">
        <f t="shared" si="2"/>
        <v>0</v>
      </c>
    </row>
    <row r="22" spans="1:12" ht="15.75" x14ac:dyDescent="0.25">
      <c r="A22" s="368"/>
      <c r="B22" s="368"/>
      <c r="C22" s="368"/>
      <c r="D22" s="369"/>
      <c r="E22" s="370"/>
      <c r="F22" s="382">
        <f t="shared" si="3"/>
        <v>0</v>
      </c>
      <c r="G22" s="226">
        <f t="shared" si="0"/>
        <v>1</v>
      </c>
      <c r="H22" s="181">
        <f t="shared" si="1"/>
        <v>0</v>
      </c>
      <c r="I22" s="372"/>
      <c r="J22" s="181">
        <f t="shared" si="4"/>
        <v>0</v>
      </c>
      <c r="K22" s="188"/>
      <c r="L22" s="190">
        <f t="shared" si="2"/>
        <v>0</v>
      </c>
    </row>
    <row r="23" spans="1:12" ht="15.75" x14ac:dyDescent="0.25">
      <c r="A23" s="368"/>
      <c r="B23" s="368"/>
      <c r="C23" s="368"/>
      <c r="D23" s="369"/>
      <c r="E23" s="370"/>
      <c r="F23" s="382">
        <f t="shared" si="3"/>
        <v>0</v>
      </c>
      <c r="G23" s="226">
        <f t="shared" si="0"/>
        <v>1</v>
      </c>
      <c r="H23" s="181">
        <f t="shared" si="1"/>
        <v>0</v>
      </c>
      <c r="I23" s="372"/>
      <c r="J23" s="181">
        <f t="shared" si="4"/>
        <v>0</v>
      </c>
      <c r="K23" s="188"/>
      <c r="L23" s="190">
        <f t="shared" si="2"/>
        <v>0</v>
      </c>
    </row>
    <row r="24" spans="1:12" ht="15.75" x14ac:dyDescent="0.25">
      <c r="A24" s="368"/>
      <c r="B24" s="368"/>
      <c r="C24" s="368"/>
      <c r="D24" s="369"/>
      <c r="E24" s="370"/>
      <c r="F24" s="382">
        <f t="shared" si="3"/>
        <v>0</v>
      </c>
      <c r="G24" s="226">
        <f t="shared" si="0"/>
        <v>1</v>
      </c>
      <c r="H24" s="181">
        <f t="shared" si="1"/>
        <v>0</v>
      </c>
      <c r="I24" s="372"/>
      <c r="J24" s="181">
        <f t="shared" si="4"/>
        <v>0</v>
      </c>
      <c r="K24" s="188"/>
      <c r="L24" s="190">
        <f t="shared" si="2"/>
        <v>0</v>
      </c>
    </row>
    <row r="25" spans="1:12" ht="15.75" x14ac:dyDescent="0.25">
      <c r="A25" s="368"/>
      <c r="B25" s="368"/>
      <c r="C25" s="368"/>
      <c r="D25" s="369"/>
      <c r="E25" s="370"/>
      <c r="F25" s="382">
        <f t="shared" si="3"/>
        <v>0</v>
      </c>
      <c r="G25" s="226">
        <f t="shared" si="0"/>
        <v>1</v>
      </c>
      <c r="H25" s="181">
        <f t="shared" si="1"/>
        <v>0</v>
      </c>
      <c r="I25" s="372"/>
      <c r="J25" s="181">
        <f t="shared" si="4"/>
        <v>0</v>
      </c>
      <c r="K25" s="188"/>
      <c r="L25" s="190">
        <f t="shared" si="2"/>
        <v>0</v>
      </c>
    </row>
    <row r="26" spans="1:12" ht="15.75" x14ac:dyDescent="0.25">
      <c r="A26" s="368"/>
      <c r="B26" s="368"/>
      <c r="C26" s="368"/>
      <c r="D26" s="369"/>
      <c r="E26" s="370"/>
      <c r="F26" s="382">
        <f t="shared" si="3"/>
        <v>0</v>
      </c>
      <c r="G26" s="226">
        <f t="shared" si="0"/>
        <v>1</v>
      </c>
      <c r="H26" s="181">
        <f t="shared" si="1"/>
        <v>0</v>
      </c>
      <c r="I26" s="372"/>
      <c r="J26" s="181">
        <f t="shared" si="4"/>
        <v>0</v>
      </c>
      <c r="K26" s="188"/>
      <c r="L26" s="190">
        <f t="shared" si="2"/>
        <v>0</v>
      </c>
    </row>
    <row r="27" spans="1:12" ht="15.75" x14ac:dyDescent="0.25">
      <c r="A27" s="368"/>
      <c r="B27" s="368"/>
      <c r="C27" s="368"/>
      <c r="D27" s="369"/>
      <c r="E27" s="370"/>
      <c r="F27" s="382">
        <f t="shared" si="3"/>
        <v>0</v>
      </c>
      <c r="G27" s="226">
        <f t="shared" si="0"/>
        <v>1</v>
      </c>
      <c r="H27" s="181">
        <f t="shared" si="1"/>
        <v>0</v>
      </c>
      <c r="I27" s="372"/>
      <c r="J27" s="181">
        <f t="shared" si="4"/>
        <v>0</v>
      </c>
      <c r="K27" s="188"/>
      <c r="L27" s="190">
        <f t="shared" si="2"/>
        <v>0</v>
      </c>
    </row>
    <row r="28" spans="1:12" ht="15.75" x14ac:dyDescent="0.25">
      <c r="A28" s="368"/>
      <c r="B28" s="368"/>
      <c r="C28" s="368"/>
      <c r="D28" s="369"/>
      <c r="E28" s="370"/>
      <c r="F28" s="382">
        <f t="shared" si="3"/>
        <v>0</v>
      </c>
      <c r="G28" s="226">
        <f t="shared" si="0"/>
        <v>1</v>
      </c>
      <c r="H28" s="181">
        <f t="shared" si="1"/>
        <v>0</v>
      </c>
      <c r="I28" s="372"/>
      <c r="J28" s="181">
        <f t="shared" si="4"/>
        <v>0</v>
      </c>
      <c r="K28" s="188"/>
      <c r="L28" s="190">
        <f t="shared" si="2"/>
        <v>0</v>
      </c>
    </row>
    <row r="29" spans="1:12" ht="15.75" x14ac:dyDescent="0.25">
      <c r="A29" s="368"/>
      <c r="B29" s="368"/>
      <c r="C29" s="368"/>
      <c r="D29" s="369"/>
      <c r="E29" s="370"/>
      <c r="F29" s="382">
        <f t="shared" si="3"/>
        <v>0</v>
      </c>
      <c r="G29" s="226">
        <f t="shared" si="0"/>
        <v>1</v>
      </c>
      <c r="H29" s="181">
        <f t="shared" si="1"/>
        <v>0</v>
      </c>
      <c r="I29" s="372"/>
      <c r="J29" s="181">
        <f t="shared" si="4"/>
        <v>0</v>
      </c>
      <c r="K29" s="188"/>
      <c r="L29" s="190">
        <f t="shared" si="2"/>
        <v>0</v>
      </c>
    </row>
    <row r="30" spans="1:12" ht="15.75" x14ac:dyDescent="0.25">
      <c r="A30" s="368"/>
      <c r="B30" s="368"/>
      <c r="C30" s="368"/>
      <c r="D30" s="369"/>
      <c r="E30" s="370"/>
      <c r="F30" s="382">
        <f t="shared" si="3"/>
        <v>0</v>
      </c>
      <c r="G30" s="226">
        <f t="shared" si="0"/>
        <v>1</v>
      </c>
      <c r="H30" s="181">
        <f t="shared" si="1"/>
        <v>0</v>
      </c>
      <c r="I30" s="372"/>
      <c r="J30" s="181">
        <f t="shared" si="4"/>
        <v>0</v>
      </c>
      <c r="K30" s="188"/>
      <c r="L30" s="190">
        <f t="shared" si="2"/>
        <v>0</v>
      </c>
    </row>
    <row r="31" spans="1:12" ht="15.75" x14ac:dyDescent="0.25">
      <c r="A31" s="368"/>
      <c r="B31" s="368"/>
      <c r="C31" s="368"/>
      <c r="D31" s="369"/>
      <c r="E31" s="370"/>
      <c r="F31" s="382">
        <f t="shared" si="3"/>
        <v>0</v>
      </c>
      <c r="G31" s="226">
        <f t="shared" si="0"/>
        <v>1</v>
      </c>
      <c r="H31" s="181">
        <f t="shared" si="1"/>
        <v>0</v>
      </c>
      <c r="I31" s="372"/>
      <c r="J31" s="181">
        <f t="shared" si="4"/>
        <v>0</v>
      </c>
      <c r="K31" s="188"/>
      <c r="L31" s="190">
        <f t="shared" si="2"/>
        <v>0</v>
      </c>
    </row>
    <row r="32" spans="1:12" ht="15.75" x14ac:dyDescent="0.25">
      <c r="A32" s="368"/>
      <c r="B32" s="368"/>
      <c r="C32" s="368"/>
      <c r="D32" s="369"/>
      <c r="E32" s="370"/>
      <c r="F32" s="382">
        <f t="shared" si="3"/>
        <v>0</v>
      </c>
      <c r="G32" s="226">
        <f t="shared" si="0"/>
        <v>1</v>
      </c>
      <c r="H32" s="181">
        <f t="shared" si="1"/>
        <v>0</v>
      </c>
      <c r="I32" s="372"/>
      <c r="J32" s="181">
        <f t="shared" si="4"/>
        <v>0</v>
      </c>
      <c r="K32" s="188"/>
      <c r="L32" s="190">
        <f t="shared" si="2"/>
        <v>0</v>
      </c>
    </row>
    <row r="33" spans="1:12" ht="15.75" x14ac:dyDescent="0.25">
      <c r="A33" s="368"/>
      <c r="B33" s="368"/>
      <c r="C33" s="368"/>
      <c r="D33" s="369"/>
      <c r="E33" s="370"/>
      <c r="F33" s="382">
        <f t="shared" si="3"/>
        <v>0</v>
      </c>
      <c r="G33" s="226">
        <f t="shared" si="0"/>
        <v>1</v>
      </c>
      <c r="H33" s="181">
        <f t="shared" si="1"/>
        <v>0</v>
      </c>
      <c r="I33" s="372"/>
      <c r="J33" s="181">
        <f t="shared" si="4"/>
        <v>0</v>
      </c>
      <c r="K33" s="188"/>
      <c r="L33" s="190">
        <f t="shared" si="2"/>
        <v>0</v>
      </c>
    </row>
    <row r="34" spans="1:12" ht="15.75" x14ac:dyDescent="0.25">
      <c r="A34" s="368"/>
      <c r="B34" s="368"/>
      <c r="C34" s="368"/>
      <c r="D34" s="369"/>
      <c r="E34" s="370"/>
      <c r="F34" s="382">
        <f t="shared" si="3"/>
        <v>0</v>
      </c>
      <c r="G34" s="226">
        <f t="shared" si="0"/>
        <v>1</v>
      </c>
      <c r="H34" s="181">
        <f t="shared" si="1"/>
        <v>0</v>
      </c>
      <c r="I34" s="372"/>
      <c r="J34" s="181">
        <f t="shared" si="4"/>
        <v>0</v>
      </c>
      <c r="K34" s="188"/>
      <c r="L34" s="190">
        <f t="shared" si="2"/>
        <v>0</v>
      </c>
    </row>
    <row r="35" spans="1:12" ht="15.75" x14ac:dyDescent="0.25">
      <c r="A35" s="368"/>
      <c r="B35" s="368"/>
      <c r="C35" s="368"/>
      <c r="D35" s="369"/>
      <c r="E35" s="370"/>
      <c r="F35" s="382">
        <f t="shared" si="3"/>
        <v>0</v>
      </c>
      <c r="G35" s="226">
        <f t="shared" si="0"/>
        <v>1</v>
      </c>
      <c r="H35" s="181">
        <f t="shared" si="1"/>
        <v>0</v>
      </c>
      <c r="I35" s="372"/>
      <c r="J35" s="181">
        <f t="shared" si="4"/>
        <v>0</v>
      </c>
      <c r="K35" s="188"/>
      <c r="L35" s="190">
        <f t="shared" si="2"/>
        <v>0</v>
      </c>
    </row>
    <row r="36" spans="1:12" ht="15.75" x14ac:dyDescent="0.25">
      <c r="A36" s="368"/>
      <c r="B36" s="368"/>
      <c r="C36" s="368"/>
      <c r="D36" s="369"/>
      <c r="E36" s="370"/>
      <c r="F36" s="382">
        <f t="shared" si="3"/>
        <v>0</v>
      </c>
      <c r="G36" s="226">
        <f t="shared" si="0"/>
        <v>1</v>
      </c>
      <c r="H36" s="181">
        <f t="shared" si="1"/>
        <v>0</v>
      </c>
      <c r="I36" s="372"/>
      <c r="J36" s="181">
        <f t="shared" si="4"/>
        <v>0</v>
      </c>
      <c r="K36" s="188"/>
      <c r="L36" s="190">
        <f t="shared" si="2"/>
        <v>0</v>
      </c>
    </row>
    <row r="37" spans="1:12" ht="15.75" x14ac:dyDescent="0.25">
      <c r="A37" s="368"/>
      <c r="B37" s="368"/>
      <c r="C37" s="368"/>
      <c r="D37" s="369"/>
      <c r="E37" s="370"/>
      <c r="F37" s="382">
        <f t="shared" si="3"/>
        <v>0</v>
      </c>
      <c r="G37" s="226">
        <f t="shared" si="0"/>
        <v>1</v>
      </c>
      <c r="H37" s="181">
        <f t="shared" si="1"/>
        <v>0</v>
      </c>
      <c r="I37" s="372"/>
      <c r="J37" s="181">
        <f t="shared" si="4"/>
        <v>0</v>
      </c>
      <c r="K37" s="188"/>
      <c r="L37" s="190">
        <f t="shared" si="2"/>
        <v>0</v>
      </c>
    </row>
    <row r="38" spans="1:12" ht="15.75" x14ac:dyDescent="0.25">
      <c r="A38" s="368"/>
      <c r="B38" s="368"/>
      <c r="C38" s="368"/>
      <c r="D38" s="369"/>
      <c r="E38" s="370"/>
      <c r="F38" s="382">
        <f t="shared" si="3"/>
        <v>0</v>
      </c>
      <c r="G38" s="226">
        <f t="shared" si="0"/>
        <v>1</v>
      </c>
      <c r="H38" s="181">
        <f t="shared" si="1"/>
        <v>0</v>
      </c>
      <c r="I38" s="372"/>
      <c r="J38" s="181">
        <f t="shared" si="4"/>
        <v>0</v>
      </c>
      <c r="K38" s="188"/>
      <c r="L38" s="190">
        <f t="shared" si="2"/>
        <v>0</v>
      </c>
    </row>
    <row r="39" spans="1:12" ht="15.75" x14ac:dyDescent="0.25">
      <c r="A39" s="368"/>
      <c r="B39" s="368"/>
      <c r="C39" s="368"/>
      <c r="D39" s="369"/>
      <c r="E39" s="370"/>
      <c r="F39" s="382">
        <f t="shared" si="3"/>
        <v>0</v>
      </c>
      <c r="G39" s="226">
        <f t="shared" si="0"/>
        <v>1</v>
      </c>
      <c r="H39" s="181">
        <f t="shared" si="1"/>
        <v>0</v>
      </c>
      <c r="I39" s="372"/>
      <c r="J39" s="181">
        <f t="shared" si="4"/>
        <v>0</v>
      </c>
      <c r="K39" s="188"/>
      <c r="L39" s="190">
        <f t="shared" si="2"/>
        <v>0</v>
      </c>
    </row>
    <row r="40" spans="1:12" ht="15.75" x14ac:dyDescent="0.25">
      <c r="A40" s="368"/>
      <c r="B40" s="368"/>
      <c r="C40" s="368"/>
      <c r="D40" s="369"/>
      <c r="E40" s="370"/>
      <c r="F40" s="382">
        <f t="shared" si="3"/>
        <v>0</v>
      </c>
      <c r="G40" s="226">
        <f t="shared" si="0"/>
        <v>1</v>
      </c>
      <c r="H40" s="181">
        <f t="shared" si="1"/>
        <v>0</v>
      </c>
      <c r="I40" s="372"/>
      <c r="J40" s="181">
        <f t="shared" si="4"/>
        <v>0</v>
      </c>
      <c r="K40" s="188"/>
      <c r="L40" s="190">
        <f t="shared" si="2"/>
        <v>0</v>
      </c>
    </row>
    <row r="41" spans="1:12" ht="15.75" x14ac:dyDescent="0.25">
      <c r="A41" s="368"/>
      <c r="B41" s="368"/>
      <c r="C41" s="368"/>
      <c r="D41" s="369"/>
      <c r="E41" s="370"/>
      <c r="F41" s="382">
        <f t="shared" si="3"/>
        <v>0</v>
      </c>
      <c r="G41" s="226">
        <f t="shared" si="0"/>
        <v>1</v>
      </c>
      <c r="H41" s="181">
        <f t="shared" si="1"/>
        <v>0</v>
      </c>
      <c r="I41" s="372"/>
      <c r="J41" s="181">
        <f t="shared" si="4"/>
        <v>0</v>
      </c>
      <c r="K41" s="188"/>
      <c r="L41" s="190">
        <f t="shared" si="2"/>
        <v>0</v>
      </c>
    </row>
    <row r="42" spans="1:12" ht="15.75" x14ac:dyDescent="0.25">
      <c r="A42" s="368"/>
      <c r="B42" s="368"/>
      <c r="C42" s="368"/>
      <c r="D42" s="369"/>
      <c r="E42" s="370"/>
      <c r="F42" s="382">
        <f t="shared" si="3"/>
        <v>0</v>
      </c>
      <c r="G42" s="226">
        <f t="shared" si="0"/>
        <v>1</v>
      </c>
      <c r="H42" s="181">
        <f t="shared" si="1"/>
        <v>0</v>
      </c>
      <c r="I42" s="372"/>
      <c r="J42" s="181">
        <f t="shared" si="4"/>
        <v>0</v>
      </c>
      <c r="K42" s="188"/>
      <c r="L42" s="190">
        <f t="shared" si="2"/>
        <v>0</v>
      </c>
    </row>
    <row r="43" spans="1:12" ht="15.75" x14ac:dyDescent="0.25">
      <c r="A43" s="368"/>
      <c r="B43" s="368"/>
      <c r="C43" s="368"/>
      <c r="D43" s="369"/>
      <c r="E43" s="370"/>
      <c r="F43" s="382">
        <f t="shared" si="3"/>
        <v>0</v>
      </c>
      <c r="G43" s="226">
        <f t="shared" si="0"/>
        <v>1</v>
      </c>
      <c r="H43" s="181">
        <f t="shared" si="1"/>
        <v>0</v>
      </c>
      <c r="I43" s="372"/>
      <c r="J43" s="181">
        <f t="shared" si="4"/>
        <v>0</v>
      </c>
      <c r="K43" s="188"/>
      <c r="L43" s="190">
        <f t="shared" si="2"/>
        <v>0</v>
      </c>
    </row>
    <row r="44" spans="1:12" ht="15.75" x14ac:dyDescent="0.25">
      <c r="A44" s="368"/>
      <c r="B44" s="368"/>
      <c r="C44" s="368"/>
      <c r="D44" s="369"/>
      <c r="E44" s="370"/>
      <c r="F44" s="382">
        <f t="shared" si="3"/>
        <v>0</v>
      </c>
      <c r="G44" s="226">
        <f t="shared" si="0"/>
        <v>1</v>
      </c>
      <c r="H44" s="181">
        <f t="shared" si="1"/>
        <v>0</v>
      </c>
      <c r="I44" s="372"/>
      <c r="J44" s="181">
        <f t="shared" si="4"/>
        <v>0</v>
      </c>
      <c r="K44" s="188"/>
      <c r="L44" s="190">
        <f t="shared" si="2"/>
        <v>0</v>
      </c>
    </row>
    <row r="45" spans="1:12" ht="15.75" x14ac:dyDescent="0.25">
      <c r="A45" s="368"/>
      <c r="B45" s="368"/>
      <c r="C45" s="368"/>
      <c r="D45" s="369"/>
      <c r="E45" s="370"/>
      <c r="F45" s="382">
        <f t="shared" si="3"/>
        <v>0</v>
      </c>
      <c r="G45" s="226">
        <f t="shared" si="0"/>
        <v>1</v>
      </c>
      <c r="H45" s="181">
        <f t="shared" si="1"/>
        <v>0</v>
      </c>
      <c r="I45" s="372"/>
      <c r="J45" s="181">
        <f t="shared" si="4"/>
        <v>0</v>
      </c>
      <c r="K45" s="188"/>
      <c r="L45" s="190">
        <f t="shared" si="2"/>
        <v>0</v>
      </c>
    </row>
    <row r="46" spans="1:12" ht="30.75" thickBot="1" x14ac:dyDescent="0.3">
      <c r="A46" s="183"/>
      <c r="B46" s="183"/>
      <c r="C46" s="184" t="s">
        <v>152</v>
      </c>
      <c r="D46" s="191"/>
      <c r="E46" s="191"/>
      <c r="F46" s="185">
        <f>ROUND(SUM(F12:F45),2)</f>
        <v>0</v>
      </c>
      <c r="G46" s="191"/>
      <c r="H46" s="186">
        <f>SUM(H12:H45)</f>
        <v>0</v>
      </c>
      <c r="I46" s="237"/>
      <c r="J46" s="238">
        <f>SUM(J12:J45)</f>
        <v>0</v>
      </c>
      <c r="K46" s="189"/>
      <c r="L46" s="213">
        <f>ROUND(SUM(L12:L45),2)</f>
        <v>0</v>
      </c>
    </row>
    <row r="47" spans="1:12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2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sheetProtection algorithmName="SHA-512" hashValue="hZI0+Wppw9n3TzFy08FLjThcXhI/2GDaPYA5C32HwuRfWiuLEIsnjvlvHwQCwS73Cu8PvmZDGTBQ7LMiZeoI9A==" saltValue="P3vX/gh0MlJjf5wvW4QUnA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01" priority="3" operator="greaterThan">
      <formula>1</formula>
    </cfRule>
  </conditionalFormatting>
  <conditionalFormatting sqref="J12:J45">
    <cfRule type="cellIs" dxfId="100" priority="4" operator="notEqual">
      <formula>F12*I12</formula>
    </cfRule>
  </conditionalFormatting>
  <conditionalFormatting sqref="H12:H45">
    <cfRule type="cellIs" dxfId="99" priority="5" operator="notEqual">
      <formula>F12-L12</formula>
    </cfRule>
    <cfRule type="cellIs" dxfId="98" priority="6" operator="equal">
      <formula>F12-L12</formula>
    </cfRule>
  </conditionalFormatting>
  <conditionalFormatting sqref="I12:I45">
    <cfRule type="cellIs" dxfId="97" priority="1" operator="greaterThan">
      <formula>1</formula>
    </cfRule>
  </conditionalFormatting>
  <dataValidations count="1">
    <dataValidation type="whole" allowBlank="1" showInputMessage="1" showErrorMessage="1" sqref="E12:E45" xr:uid="{EEC27B8D-510C-4A62-885A-C0185F020F86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tabColor theme="0"/>
    <pageSetUpPr fitToPage="1"/>
  </sheetPr>
  <dimension ref="A1:O223"/>
  <sheetViews>
    <sheetView showGridLines="0" zoomScale="69" zoomScaleNormal="69" workbookViewId="0">
      <selection activeCell="G20" sqref="G20"/>
    </sheetView>
  </sheetViews>
  <sheetFormatPr defaultColWidth="9.140625" defaultRowHeight="15" x14ac:dyDescent="0.25"/>
  <cols>
    <col min="1" max="3" width="24" style="87" customWidth="1"/>
    <col min="4" max="5" width="35.5703125" style="87" customWidth="1"/>
    <col min="6" max="6" width="37.85546875" style="87" customWidth="1"/>
    <col min="7" max="7" width="20.42578125" style="87" customWidth="1"/>
    <col min="8" max="10" width="19.28515625" style="87" customWidth="1"/>
    <col min="11" max="11" width="20.7109375" style="87" customWidth="1"/>
    <col min="12" max="12" width="3.28515625" style="87" customWidth="1"/>
    <col min="13" max="13" width="9.140625" style="87"/>
    <col min="14" max="14" width="50.140625" style="87" bestFit="1" customWidth="1"/>
    <col min="15" max="15" width="25" style="87" customWidth="1"/>
    <col min="16" max="16384" width="9.140625" style="87"/>
  </cols>
  <sheetData>
    <row r="1" spans="1:15" s="393" customFormat="1" ht="16.5" thickBot="1" x14ac:dyDescent="0.3">
      <c r="A1" s="414" t="str">
        <f>'BUDGET SUMMARY 1'!$A$1</f>
        <v>RFA HHS0015831</v>
      </c>
      <c r="D1" s="414"/>
      <c r="O1" s="622" t="s">
        <v>108</v>
      </c>
    </row>
    <row r="2" spans="1:15" s="393" customFormat="1" ht="15.75" x14ac:dyDescent="0.25">
      <c r="A2" s="406" t="str">
        <f>'BUDGET SUMMARY 1'!$A$2</f>
        <v>Attachment to Addendum 8 - Revision 3 Exhibit E, Expenditure Proposal</v>
      </c>
      <c r="D2" s="406"/>
      <c r="N2" s="623" t="s">
        <v>153</v>
      </c>
      <c r="O2" s="315">
        <f t="shared" ref="O2:O11" si="0">ROUND(SUM(K20,K32,K44,K56,K68,K80,K92,K104,K116,K128,K140,K152,K164,K176,K188,K200,K212),0)</f>
        <v>0</v>
      </c>
    </row>
    <row r="3" spans="1:15" s="393" customFormat="1" ht="15.75" x14ac:dyDescent="0.25">
      <c r="A3" s="406"/>
      <c r="N3" s="623" t="s">
        <v>154</v>
      </c>
      <c r="O3" s="315">
        <f t="shared" si="0"/>
        <v>0</v>
      </c>
    </row>
    <row r="4" spans="1:15" s="393" customFormat="1" ht="15.75" x14ac:dyDescent="0.25">
      <c r="A4" s="406"/>
      <c r="N4" s="623" t="s">
        <v>52</v>
      </c>
      <c r="O4" s="315">
        <f t="shared" si="0"/>
        <v>0</v>
      </c>
    </row>
    <row r="5" spans="1:15" s="393" customFormat="1" ht="15.75" x14ac:dyDescent="0.25">
      <c r="A5" s="406"/>
      <c r="N5" s="623" t="s">
        <v>53</v>
      </c>
      <c r="O5" s="315">
        <f t="shared" si="0"/>
        <v>0</v>
      </c>
    </row>
    <row r="6" spans="1:15" s="393" customFormat="1" ht="30" x14ac:dyDescent="0.25">
      <c r="A6" s="406"/>
      <c r="N6" s="623" t="s">
        <v>21</v>
      </c>
      <c r="O6" s="315">
        <f t="shared" si="0"/>
        <v>0</v>
      </c>
    </row>
    <row r="7" spans="1:15" s="393" customFormat="1" ht="15.75" x14ac:dyDescent="0.25">
      <c r="A7" s="406"/>
      <c r="N7" s="623" t="s">
        <v>155</v>
      </c>
      <c r="O7" s="315">
        <f t="shared" si="0"/>
        <v>0</v>
      </c>
    </row>
    <row r="8" spans="1:15" s="393" customFormat="1" ht="15.75" x14ac:dyDescent="0.25">
      <c r="A8" s="406"/>
      <c r="N8" s="623" t="s">
        <v>55</v>
      </c>
      <c r="O8" s="315">
        <f t="shared" si="0"/>
        <v>0</v>
      </c>
    </row>
    <row r="9" spans="1:15" s="393" customFormat="1" ht="15.75" x14ac:dyDescent="0.25">
      <c r="A9" s="406"/>
      <c r="N9" s="623" t="s">
        <v>156</v>
      </c>
      <c r="O9" s="315">
        <f t="shared" si="0"/>
        <v>0</v>
      </c>
    </row>
    <row r="10" spans="1:15" s="393" customFormat="1" ht="15.75" x14ac:dyDescent="0.25">
      <c r="A10" s="406"/>
      <c r="N10" s="623" t="s">
        <v>56</v>
      </c>
      <c r="O10" s="315">
        <f t="shared" si="0"/>
        <v>0</v>
      </c>
    </row>
    <row r="11" spans="1:15" s="393" customFormat="1" ht="15.75" x14ac:dyDescent="0.25">
      <c r="A11" s="406"/>
      <c r="N11" s="623" t="s">
        <v>157</v>
      </c>
      <c r="O11" s="315">
        <f t="shared" si="0"/>
        <v>0</v>
      </c>
    </row>
    <row r="12" spans="1:15" s="393" customFormat="1" ht="23.25" x14ac:dyDescent="0.25">
      <c r="A12" s="624"/>
      <c r="B12" s="624"/>
      <c r="C12" s="625" t="s">
        <v>158</v>
      </c>
      <c r="D12" s="625"/>
      <c r="E12" s="625"/>
      <c r="F12" s="625"/>
      <c r="G12" s="624"/>
      <c r="N12" s="623" t="s">
        <v>13</v>
      </c>
      <c r="O12" s="315">
        <f>Travel_Subgrants!M12</f>
        <v>0</v>
      </c>
    </row>
    <row r="13" spans="1:15" s="393" customFormat="1" ht="15.75" thickBot="1" x14ac:dyDescent="0.3">
      <c r="N13" s="626" t="s">
        <v>17</v>
      </c>
      <c r="O13" s="315">
        <f>ROUND(SUM(K30,K42,K54,K66,K78,K90,K102,K114,K126,K138,K150,K162,K174,K186,K198,K210,K222),0)</f>
        <v>0</v>
      </c>
    </row>
    <row r="14" spans="1:15" s="393" customFormat="1" ht="15.75" thickBot="1" x14ac:dyDescent="0.3">
      <c r="A14" s="627"/>
      <c r="B14" s="627"/>
      <c r="C14" s="627"/>
      <c r="D14" s="547"/>
      <c r="E14" s="547"/>
      <c r="F14" s="547"/>
      <c r="G14" s="547"/>
      <c r="H14" s="547"/>
      <c r="I14" s="547"/>
      <c r="J14" s="547"/>
      <c r="O14" s="300">
        <f>SUM(O2:O13)</f>
        <v>0</v>
      </c>
    </row>
    <row r="15" spans="1:15" s="393" customFormat="1" ht="15.75" thickBot="1" x14ac:dyDescent="0.3">
      <c r="A15" s="588" t="s">
        <v>70</v>
      </c>
      <c r="B15" s="588"/>
      <c r="C15" s="588"/>
      <c r="D15" s="628">
        <f>'BUDGET SUMMARY 1'!D3</f>
        <v>0</v>
      </c>
      <c r="E15" s="628"/>
      <c r="F15" s="629"/>
      <c r="G15" s="589"/>
      <c r="H15" s="630"/>
      <c r="I15" s="630"/>
      <c r="J15" s="631"/>
    </row>
    <row r="16" spans="1:15" s="393" customFormat="1" x14ac:dyDescent="0.25">
      <c r="A16" s="627"/>
      <c r="B16" s="627"/>
      <c r="C16" s="627"/>
      <c r="D16" s="547"/>
      <c r="E16" s="547"/>
      <c r="F16" s="547"/>
      <c r="G16" s="547"/>
      <c r="H16" s="630"/>
      <c r="I16" s="630"/>
      <c r="J16" s="630"/>
    </row>
    <row r="17" spans="1:12" s="393" customFormat="1" ht="15.75" thickBot="1" x14ac:dyDescent="0.3">
      <c r="A17" s="594"/>
      <c r="B17" s="594"/>
      <c r="C17" s="594"/>
      <c r="D17" s="630"/>
      <c r="E17" s="630"/>
      <c r="F17" s="630"/>
      <c r="G17" s="630"/>
      <c r="H17" s="630"/>
      <c r="I17" s="630"/>
      <c r="J17" s="630"/>
    </row>
    <row r="18" spans="1:12" s="393" customFormat="1" ht="16.5" thickBot="1" x14ac:dyDescent="0.3">
      <c r="A18" s="632"/>
      <c r="B18" s="632"/>
      <c r="C18" s="632"/>
      <c r="D18" s="630"/>
      <c r="E18" s="630"/>
      <c r="F18" s="630"/>
      <c r="G18" s="633"/>
      <c r="H18" s="599" t="s">
        <v>56</v>
      </c>
      <c r="I18" s="604"/>
      <c r="J18" s="605" t="s">
        <v>136</v>
      </c>
      <c r="K18" s="606"/>
    </row>
    <row r="19" spans="1:12" s="393" customFormat="1" ht="63.75" thickBot="1" x14ac:dyDescent="0.3">
      <c r="A19" s="634" t="s">
        <v>159</v>
      </c>
      <c r="B19" s="634" t="s">
        <v>160</v>
      </c>
      <c r="C19" s="634" t="s">
        <v>161</v>
      </c>
      <c r="D19" s="634" t="s">
        <v>162</v>
      </c>
      <c r="E19" s="634" t="s">
        <v>163</v>
      </c>
      <c r="F19" s="635" t="s">
        <v>164</v>
      </c>
      <c r="G19" s="636" t="s">
        <v>165</v>
      </c>
      <c r="H19" s="637" t="s">
        <v>166</v>
      </c>
      <c r="I19" s="638" t="s">
        <v>128</v>
      </c>
      <c r="J19" s="639" t="s">
        <v>167</v>
      </c>
      <c r="K19" s="613" t="s">
        <v>111</v>
      </c>
      <c r="L19" s="617"/>
    </row>
    <row r="20" spans="1:12" x14ac:dyDescent="0.25">
      <c r="A20" s="526"/>
      <c r="B20" s="526"/>
      <c r="C20" s="526"/>
      <c r="D20" s="525"/>
      <c r="E20" s="525"/>
      <c r="F20" s="640" t="s">
        <v>153</v>
      </c>
      <c r="G20" s="254"/>
      <c r="H20" s="384">
        <f>1-J20</f>
        <v>1</v>
      </c>
      <c r="I20" s="385">
        <f>G20*(1-J20)</f>
        <v>0</v>
      </c>
      <c r="J20" s="372"/>
      <c r="K20" s="259">
        <f>G20*J20</f>
        <v>0</v>
      </c>
      <c r="L20" s="86"/>
    </row>
    <row r="21" spans="1:12" x14ac:dyDescent="0.25">
      <c r="A21" s="526"/>
      <c r="B21" s="526"/>
      <c r="C21" s="526"/>
      <c r="D21" s="525"/>
      <c r="E21" s="525"/>
      <c r="F21" s="640" t="s">
        <v>154</v>
      </c>
      <c r="G21" s="383">
        <f>K20*H21</f>
        <v>0</v>
      </c>
      <c r="H21" s="243"/>
      <c r="I21" s="257"/>
      <c r="J21" s="242">
        <f>J20</f>
        <v>0</v>
      </c>
      <c r="K21" s="259">
        <f>G21</f>
        <v>0</v>
      </c>
      <c r="L21" s="86"/>
    </row>
    <row r="22" spans="1:12" x14ac:dyDescent="0.25">
      <c r="A22" s="526"/>
      <c r="B22" s="526"/>
      <c r="C22" s="526"/>
      <c r="D22" s="525"/>
      <c r="E22" s="525"/>
      <c r="F22" s="640" t="s">
        <v>52</v>
      </c>
      <c r="G22" s="254"/>
      <c r="H22" s="384">
        <f>1-J22</f>
        <v>1</v>
      </c>
      <c r="I22" s="385">
        <f t="shared" ref="I22:I29" si="1">G22*(1-J22)</f>
        <v>0</v>
      </c>
      <c r="J22" s="372"/>
      <c r="K22" s="259">
        <f t="shared" ref="K22:K30" si="2">G22*J22</f>
        <v>0</v>
      </c>
      <c r="L22" s="86"/>
    </row>
    <row r="23" spans="1:12" x14ac:dyDescent="0.25">
      <c r="A23" s="526"/>
      <c r="B23" s="526"/>
      <c r="C23" s="526"/>
      <c r="D23" s="525"/>
      <c r="E23" s="525"/>
      <c r="F23" s="640" t="s">
        <v>53</v>
      </c>
      <c r="G23" s="254"/>
      <c r="H23" s="384">
        <f t="shared" ref="H23:H29" si="3">1-J23</f>
        <v>1</v>
      </c>
      <c r="I23" s="385">
        <f t="shared" si="1"/>
        <v>0</v>
      </c>
      <c r="J23" s="372"/>
      <c r="K23" s="259">
        <f t="shared" si="2"/>
        <v>0</v>
      </c>
      <c r="L23" s="86"/>
    </row>
    <row r="24" spans="1:12" ht="30" x14ac:dyDescent="0.25">
      <c r="A24" s="526"/>
      <c r="B24" s="526"/>
      <c r="C24" s="526"/>
      <c r="D24" s="525"/>
      <c r="E24" s="525"/>
      <c r="F24" s="640" t="s">
        <v>21</v>
      </c>
      <c r="G24" s="254"/>
      <c r="H24" s="384">
        <f t="shared" si="3"/>
        <v>1</v>
      </c>
      <c r="I24" s="385">
        <f t="shared" si="1"/>
        <v>0</v>
      </c>
      <c r="J24" s="372"/>
      <c r="K24" s="259">
        <f t="shared" si="2"/>
        <v>0</v>
      </c>
      <c r="L24" s="86"/>
    </row>
    <row r="25" spans="1:12" ht="30" x14ac:dyDescent="0.25">
      <c r="A25" s="526"/>
      <c r="B25" s="526"/>
      <c r="C25" s="526"/>
      <c r="D25" s="525"/>
      <c r="E25" s="525"/>
      <c r="F25" s="640" t="s">
        <v>155</v>
      </c>
      <c r="G25" s="254"/>
      <c r="H25" s="384">
        <f t="shared" si="3"/>
        <v>1</v>
      </c>
      <c r="I25" s="385">
        <f t="shared" si="1"/>
        <v>0</v>
      </c>
      <c r="J25" s="372"/>
      <c r="K25" s="259">
        <f t="shared" si="2"/>
        <v>0</v>
      </c>
      <c r="L25" s="86"/>
    </row>
    <row r="26" spans="1:12" ht="30" x14ac:dyDescent="0.25">
      <c r="A26" s="526"/>
      <c r="B26" s="526"/>
      <c r="C26" s="526"/>
      <c r="D26" s="525"/>
      <c r="E26" s="525"/>
      <c r="F26" s="640" t="s">
        <v>55</v>
      </c>
      <c r="G26" s="254"/>
      <c r="H26" s="384">
        <f t="shared" si="3"/>
        <v>1</v>
      </c>
      <c r="I26" s="385">
        <f t="shared" si="1"/>
        <v>0</v>
      </c>
      <c r="J26" s="372"/>
      <c r="K26" s="259">
        <f t="shared" si="2"/>
        <v>0</v>
      </c>
      <c r="L26" s="86"/>
    </row>
    <row r="27" spans="1:12" x14ac:dyDescent="0.25">
      <c r="A27" s="526"/>
      <c r="B27" s="526"/>
      <c r="C27" s="526"/>
      <c r="D27" s="525"/>
      <c r="E27" s="525"/>
      <c r="F27" s="640" t="s">
        <v>156</v>
      </c>
      <c r="G27" s="254"/>
      <c r="H27" s="384">
        <f t="shared" si="3"/>
        <v>1</v>
      </c>
      <c r="I27" s="385">
        <f t="shared" si="1"/>
        <v>0</v>
      </c>
      <c r="J27" s="372"/>
      <c r="K27" s="259">
        <f t="shared" si="2"/>
        <v>0</v>
      </c>
      <c r="L27" s="86"/>
    </row>
    <row r="28" spans="1:12" x14ac:dyDescent="0.25">
      <c r="A28" s="526"/>
      <c r="B28" s="526"/>
      <c r="C28" s="526"/>
      <c r="D28" s="525"/>
      <c r="E28" s="525"/>
      <c r="F28" s="640" t="s">
        <v>56</v>
      </c>
      <c r="G28" s="254"/>
      <c r="H28" s="384">
        <f t="shared" si="3"/>
        <v>1</v>
      </c>
      <c r="I28" s="385">
        <f t="shared" si="1"/>
        <v>0</v>
      </c>
      <c r="J28" s="372"/>
      <c r="K28" s="259">
        <f t="shared" si="2"/>
        <v>0</v>
      </c>
      <c r="L28" s="86"/>
    </row>
    <row r="29" spans="1:12" x14ac:dyDescent="0.25">
      <c r="A29" s="526"/>
      <c r="B29" s="526"/>
      <c r="C29" s="526"/>
      <c r="D29" s="525"/>
      <c r="E29" s="525"/>
      <c r="F29" s="640" t="s">
        <v>157</v>
      </c>
      <c r="G29" s="254"/>
      <c r="H29" s="384">
        <f t="shared" si="3"/>
        <v>1</v>
      </c>
      <c r="I29" s="385">
        <f t="shared" si="1"/>
        <v>0</v>
      </c>
      <c r="J29" s="372"/>
      <c r="K29" s="259">
        <f t="shared" si="2"/>
        <v>0</v>
      </c>
      <c r="L29" s="86"/>
    </row>
    <row r="30" spans="1:12" x14ac:dyDescent="0.25">
      <c r="A30" s="526"/>
      <c r="B30" s="526"/>
      <c r="C30" s="526"/>
      <c r="D30" s="525"/>
      <c r="E30" s="525"/>
      <c r="F30" s="641" t="s">
        <v>17</v>
      </c>
      <c r="G30" s="254"/>
      <c r="H30" s="384">
        <f>1-J30</f>
        <v>1</v>
      </c>
      <c r="I30" s="385">
        <f t="shared" ref="I30" si="4">G30*(1-H30)</f>
        <v>0</v>
      </c>
      <c r="J30" s="372"/>
      <c r="K30" s="259">
        <f t="shared" si="2"/>
        <v>0</v>
      </c>
      <c r="L30" s="86"/>
    </row>
    <row r="31" spans="1:12" ht="16.5" thickBot="1" x14ac:dyDescent="0.3">
      <c r="A31" s="212"/>
      <c r="B31" s="212"/>
      <c r="C31" s="212"/>
      <c r="D31" s="244"/>
      <c r="E31" s="244"/>
      <c r="F31" s="642" t="s">
        <v>109</v>
      </c>
      <c r="G31" s="255">
        <f>SUM(G20:G30)</f>
        <v>0</v>
      </c>
      <c r="H31" s="211"/>
      <c r="I31" s="258">
        <f t="shared" ref="I31" si="5">SUM(I20:I30)</f>
        <v>0</v>
      </c>
      <c r="J31" s="211"/>
      <c r="K31" s="260">
        <f>SUM(K20:K30)</f>
        <v>0</v>
      </c>
      <c r="L31" s="10"/>
    </row>
    <row r="32" spans="1:12" x14ac:dyDescent="0.25">
      <c r="A32" s="526"/>
      <c r="B32" s="526"/>
      <c r="C32" s="526"/>
      <c r="D32" s="525"/>
      <c r="E32" s="525"/>
      <c r="F32" s="641" t="s">
        <v>153</v>
      </c>
      <c r="G32" s="254"/>
      <c r="H32" s="384">
        <f>1-J32</f>
        <v>1</v>
      </c>
      <c r="I32" s="385">
        <f>G32*(1-J32)</f>
        <v>0</v>
      </c>
      <c r="J32" s="372"/>
      <c r="K32" s="259">
        <f>G32*J32</f>
        <v>0</v>
      </c>
      <c r="L32" s="86"/>
    </row>
    <row r="33" spans="1:12" x14ac:dyDescent="0.25">
      <c r="A33" s="526"/>
      <c r="B33" s="526"/>
      <c r="C33" s="526"/>
      <c r="D33" s="525"/>
      <c r="E33" s="525"/>
      <c r="F33" s="641" t="s">
        <v>154</v>
      </c>
      <c r="G33" s="383">
        <f>K32*H33</f>
        <v>0</v>
      </c>
      <c r="H33" s="243"/>
      <c r="I33" s="257"/>
      <c r="J33" s="242">
        <f>J32</f>
        <v>0</v>
      </c>
      <c r="K33" s="259">
        <f>G33</f>
        <v>0</v>
      </c>
      <c r="L33" s="86"/>
    </row>
    <row r="34" spans="1:12" x14ac:dyDescent="0.25">
      <c r="A34" s="526"/>
      <c r="B34" s="526"/>
      <c r="C34" s="526"/>
      <c r="D34" s="525"/>
      <c r="E34" s="525"/>
      <c r="F34" s="641" t="s">
        <v>52</v>
      </c>
      <c r="G34" s="254"/>
      <c r="H34" s="384">
        <f>1-J34</f>
        <v>1</v>
      </c>
      <c r="I34" s="385">
        <f t="shared" ref="I34:I41" si="6">G34*(1-J34)</f>
        <v>0</v>
      </c>
      <c r="J34" s="372"/>
      <c r="K34" s="259">
        <f t="shared" ref="K34:K42" si="7">G34*J34</f>
        <v>0</v>
      </c>
      <c r="L34" s="86"/>
    </row>
    <row r="35" spans="1:12" x14ac:dyDescent="0.25">
      <c r="A35" s="526"/>
      <c r="B35" s="526"/>
      <c r="C35" s="526"/>
      <c r="D35" s="525"/>
      <c r="E35" s="525"/>
      <c r="F35" s="641" t="s">
        <v>53</v>
      </c>
      <c r="G35" s="254"/>
      <c r="H35" s="384">
        <f t="shared" ref="H35:H42" si="8">1-J35</f>
        <v>1</v>
      </c>
      <c r="I35" s="385">
        <f t="shared" si="6"/>
        <v>0</v>
      </c>
      <c r="J35" s="372"/>
      <c r="K35" s="259">
        <f t="shared" si="7"/>
        <v>0</v>
      </c>
      <c r="L35" s="86"/>
    </row>
    <row r="36" spans="1:12" ht="30" x14ac:dyDescent="0.25">
      <c r="A36" s="526"/>
      <c r="B36" s="526"/>
      <c r="C36" s="526"/>
      <c r="D36" s="525"/>
      <c r="E36" s="525"/>
      <c r="F36" s="641" t="s">
        <v>21</v>
      </c>
      <c r="G36" s="254"/>
      <c r="H36" s="384">
        <f t="shared" si="8"/>
        <v>1</v>
      </c>
      <c r="I36" s="385">
        <f t="shared" si="6"/>
        <v>0</v>
      </c>
      <c r="J36" s="372"/>
      <c r="K36" s="259">
        <f t="shared" si="7"/>
        <v>0</v>
      </c>
      <c r="L36" s="86"/>
    </row>
    <row r="37" spans="1:12" ht="30" x14ac:dyDescent="0.25">
      <c r="A37" s="526"/>
      <c r="B37" s="526"/>
      <c r="C37" s="526"/>
      <c r="D37" s="525"/>
      <c r="E37" s="525"/>
      <c r="F37" s="641" t="s">
        <v>155</v>
      </c>
      <c r="G37" s="254"/>
      <c r="H37" s="384">
        <f t="shared" si="8"/>
        <v>1</v>
      </c>
      <c r="I37" s="385">
        <f t="shared" si="6"/>
        <v>0</v>
      </c>
      <c r="J37" s="372"/>
      <c r="K37" s="259">
        <f t="shared" si="7"/>
        <v>0</v>
      </c>
      <c r="L37" s="86"/>
    </row>
    <row r="38" spans="1:12" ht="30" x14ac:dyDescent="0.25">
      <c r="A38" s="526"/>
      <c r="B38" s="526"/>
      <c r="C38" s="526"/>
      <c r="D38" s="525"/>
      <c r="E38" s="525"/>
      <c r="F38" s="641" t="s">
        <v>55</v>
      </c>
      <c r="G38" s="254"/>
      <c r="H38" s="384">
        <f t="shared" si="8"/>
        <v>1</v>
      </c>
      <c r="I38" s="385">
        <f t="shared" si="6"/>
        <v>0</v>
      </c>
      <c r="J38" s="372"/>
      <c r="K38" s="259">
        <f t="shared" si="7"/>
        <v>0</v>
      </c>
      <c r="L38" s="86"/>
    </row>
    <row r="39" spans="1:12" x14ac:dyDescent="0.25">
      <c r="A39" s="526"/>
      <c r="B39" s="526"/>
      <c r="C39" s="526"/>
      <c r="D39" s="525"/>
      <c r="E39" s="525"/>
      <c r="F39" s="641" t="s">
        <v>156</v>
      </c>
      <c r="G39" s="254"/>
      <c r="H39" s="384">
        <f t="shared" si="8"/>
        <v>1</v>
      </c>
      <c r="I39" s="385">
        <f t="shared" si="6"/>
        <v>0</v>
      </c>
      <c r="J39" s="372"/>
      <c r="K39" s="259">
        <f t="shared" si="7"/>
        <v>0</v>
      </c>
      <c r="L39" s="86"/>
    </row>
    <row r="40" spans="1:12" x14ac:dyDescent="0.25">
      <c r="A40" s="526"/>
      <c r="B40" s="526"/>
      <c r="C40" s="526"/>
      <c r="D40" s="525"/>
      <c r="E40" s="525"/>
      <c r="F40" s="641" t="s">
        <v>56</v>
      </c>
      <c r="G40" s="254"/>
      <c r="H40" s="384">
        <f t="shared" si="8"/>
        <v>1</v>
      </c>
      <c r="I40" s="385">
        <f t="shared" si="6"/>
        <v>0</v>
      </c>
      <c r="J40" s="372"/>
      <c r="K40" s="259">
        <f t="shared" si="7"/>
        <v>0</v>
      </c>
      <c r="L40" s="86"/>
    </row>
    <row r="41" spans="1:12" x14ac:dyDescent="0.25">
      <c r="A41" s="526"/>
      <c r="B41" s="526"/>
      <c r="C41" s="526"/>
      <c r="D41" s="525"/>
      <c r="E41" s="525"/>
      <c r="F41" s="641" t="s">
        <v>157</v>
      </c>
      <c r="G41" s="254"/>
      <c r="H41" s="384">
        <f t="shared" si="8"/>
        <v>1</v>
      </c>
      <c r="I41" s="385">
        <f t="shared" si="6"/>
        <v>0</v>
      </c>
      <c r="J41" s="372"/>
      <c r="K41" s="259">
        <f t="shared" si="7"/>
        <v>0</v>
      </c>
      <c r="L41" s="86"/>
    </row>
    <row r="42" spans="1:12" x14ac:dyDescent="0.25">
      <c r="A42" s="526"/>
      <c r="B42" s="526"/>
      <c r="C42" s="526"/>
      <c r="D42" s="525"/>
      <c r="E42" s="525"/>
      <c r="F42" s="641" t="s">
        <v>17</v>
      </c>
      <c r="G42" s="254"/>
      <c r="H42" s="384">
        <f t="shared" si="8"/>
        <v>1</v>
      </c>
      <c r="I42" s="385">
        <f t="shared" ref="I42" si="9">G42*(1-H42)</f>
        <v>0</v>
      </c>
      <c r="J42" s="372"/>
      <c r="K42" s="259">
        <f t="shared" si="7"/>
        <v>0</v>
      </c>
      <c r="L42" s="86"/>
    </row>
    <row r="43" spans="1:12" ht="16.5" thickBot="1" x14ac:dyDescent="0.3">
      <c r="A43" s="207"/>
      <c r="B43" s="207"/>
      <c r="C43" s="207"/>
      <c r="D43" s="245"/>
      <c r="E43" s="245"/>
      <c r="F43" s="643"/>
      <c r="G43" s="256"/>
      <c r="H43" s="211"/>
      <c r="I43" s="258">
        <f t="shared" ref="I43" si="10">SUM(I32:I42)</f>
        <v>0</v>
      </c>
      <c r="J43" s="211"/>
      <c r="K43" s="260">
        <f>SUM(K32:K42)</f>
        <v>0</v>
      </c>
      <c r="L43" s="10"/>
    </row>
    <row r="44" spans="1:12" x14ac:dyDescent="0.25">
      <c r="A44" s="526"/>
      <c r="B44" s="526"/>
      <c r="C44" s="526"/>
      <c r="D44" s="525"/>
      <c r="E44" s="525"/>
      <c r="F44" s="641" t="s">
        <v>153</v>
      </c>
      <c r="G44" s="254"/>
      <c r="H44" s="384">
        <f>1-J44</f>
        <v>1</v>
      </c>
      <c r="I44" s="385">
        <f>G44*(1-J44)</f>
        <v>0</v>
      </c>
      <c r="J44" s="372"/>
      <c r="K44" s="259">
        <f>G44*J44</f>
        <v>0</v>
      </c>
      <c r="L44" s="86"/>
    </row>
    <row r="45" spans="1:12" x14ac:dyDescent="0.25">
      <c r="A45" s="526"/>
      <c r="B45" s="526"/>
      <c r="C45" s="526"/>
      <c r="D45" s="525"/>
      <c r="E45" s="525"/>
      <c r="F45" s="641" t="s">
        <v>154</v>
      </c>
      <c r="G45" s="383">
        <f>K44*H45</f>
        <v>0</v>
      </c>
      <c r="H45" s="243"/>
      <c r="I45" s="257"/>
      <c r="J45" s="242">
        <f>J44</f>
        <v>0</v>
      </c>
      <c r="K45" s="259">
        <f>G45</f>
        <v>0</v>
      </c>
      <c r="L45" s="86"/>
    </row>
    <row r="46" spans="1:12" x14ac:dyDescent="0.25">
      <c r="A46" s="526"/>
      <c r="B46" s="526"/>
      <c r="C46" s="526"/>
      <c r="D46" s="525"/>
      <c r="E46" s="525"/>
      <c r="F46" s="641" t="s">
        <v>52</v>
      </c>
      <c r="G46" s="254"/>
      <c r="H46" s="384">
        <f>1-J46</f>
        <v>1</v>
      </c>
      <c r="I46" s="385">
        <f t="shared" ref="I46:I53" si="11">G46*(1-J46)</f>
        <v>0</v>
      </c>
      <c r="J46" s="372"/>
      <c r="K46" s="259">
        <f t="shared" ref="K46:K54" si="12">G46*J46</f>
        <v>0</v>
      </c>
      <c r="L46" s="86"/>
    </row>
    <row r="47" spans="1:12" x14ac:dyDescent="0.25">
      <c r="A47" s="526"/>
      <c r="B47" s="526"/>
      <c r="C47" s="526"/>
      <c r="D47" s="525"/>
      <c r="E47" s="525"/>
      <c r="F47" s="641" t="s">
        <v>53</v>
      </c>
      <c r="G47" s="254"/>
      <c r="H47" s="384">
        <f t="shared" ref="H47:H54" si="13">1-J47</f>
        <v>1</v>
      </c>
      <c r="I47" s="385">
        <f t="shared" si="11"/>
        <v>0</v>
      </c>
      <c r="J47" s="372"/>
      <c r="K47" s="259">
        <f t="shared" si="12"/>
        <v>0</v>
      </c>
      <c r="L47" s="86"/>
    </row>
    <row r="48" spans="1:12" ht="30" x14ac:dyDescent="0.25">
      <c r="A48" s="526"/>
      <c r="B48" s="526"/>
      <c r="C48" s="526"/>
      <c r="D48" s="525"/>
      <c r="E48" s="525"/>
      <c r="F48" s="641" t="s">
        <v>21</v>
      </c>
      <c r="G48" s="254"/>
      <c r="H48" s="384">
        <f t="shared" si="13"/>
        <v>1</v>
      </c>
      <c r="I48" s="385">
        <f t="shared" si="11"/>
        <v>0</v>
      </c>
      <c r="J48" s="372"/>
      <c r="K48" s="259">
        <f t="shared" si="12"/>
        <v>0</v>
      </c>
      <c r="L48" s="86"/>
    </row>
    <row r="49" spans="1:12" ht="30" x14ac:dyDescent="0.25">
      <c r="A49" s="526"/>
      <c r="B49" s="526"/>
      <c r="C49" s="526"/>
      <c r="D49" s="525"/>
      <c r="E49" s="525"/>
      <c r="F49" s="641" t="s">
        <v>155</v>
      </c>
      <c r="G49" s="254"/>
      <c r="H49" s="384">
        <f t="shared" si="13"/>
        <v>1</v>
      </c>
      <c r="I49" s="385">
        <f t="shared" si="11"/>
        <v>0</v>
      </c>
      <c r="J49" s="372"/>
      <c r="K49" s="259">
        <f t="shared" si="12"/>
        <v>0</v>
      </c>
      <c r="L49" s="86"/>
    </row>
    <row r="50" spans="1:12" ht="30" x14ac:dyDescent="0.25">
      <c r="A50" s="526"/>
      <c r="B50" s="526"/>
      <c r="C50" s="526"/>
      <c r="D50" s="525"/>
      <c r="E50" s="525"/>
      <c r="F50" s="641" t="s">
        <v>55</v>
      </c>
      <c r="G50" s="254"/>
      <c r="H50" s="384">
        <f t="shared" si="13"/>
        <v>1</v>
      </c>
      <c r="I50" s="385">
        <f t="shared" si="11"/>
        <v>0</v>
      </c>
      <c r="J50" s="372"/>
      <c r="K50" s="259">
        <f t="shared" si="12"/>
        <v>0</v>
      </c>
      <c r="L50" s="86"/>
    </row>
    <row r="51" spans="1:12" x14ac:dyDescent="0.25">
      <c r="A51" s="526"/>
      <c r="B51" s="526"/>
      <c r="C51" s="526"/>
      <c r="D51" s="525"/>
      <c r="E51" s="525"/>
      <c r="F51" s="641" t="s">
        <v>156</v>
      </c>
      <c r="G51" s="254"/>
      <c r="H51" s="384">
        <f t="shared" si="13"/>
        <v>1</v>
      </c>
      <c r="I51" s="385">
        <f t="shared" si="11"/>
        <v>0</v>
      </c>
      <c r="J51" s="372"/>
      <c r="K51" s="259">
        <f t="shared" si="12"/>
        <v>0</v>
      </c>
      <c r="L51" s="86"/>
    </row>
    <row r="52" spans="1:12" x14ac:dyDescent="0.25">
      <c r="A52" s="526"/>
      <c r="B52" s="526"/>
      <c r="C52" s="526"/>
      <c r="D52" s="525"/>
      <c r="E52" s="525"/>
      <c r="F52" s="641" t="s">
        <v>56</v>
      </c>
      <c r="G52" s="254"/>
      <c r="H52" s="384">
        <f t="shared" si="13"/>
        <v>1</v>
      </c>
      <c r="I52" s="385">
        <f t="shared" si="11"/>
        <v>0</v>
      </c>
      <c r="J52" s="372"/>
      <c r="K52" s="259">
        <f t="shared" si="12"/>
        <v>0</v>
      </c>
      <c r="L52" s="86"/>
    </row>
    <row r="53" spans="1:12" x14ac:dyDescent="0.25">
      <c r="A53" s="526"/>
      <c r="B53" s="526"/>
      <c r="C53" s="526"/>
      <c r="D53" s="525"/>
      <c r="E53" s="525"/>
      <c r="F53" s="641" t="s">
        <v>157</v>
      </c>
      <c r="G53" s="254"/>
      <c r="H53" s="384">
        <f t="shared" si="13"/>
        <v>1</v>
      </c>
      <c r="I53" s="385">
        <f t="shared" si="11"/>
        <v>0</v>
      </c>
      <c r="J53" s="372"/>
      <c r="K53" s="259">
        <f t="shared" si="12"/>
        <v>0</v>
      </c>
      <c r="L53" s="86"/>
    </row>
    <row r="54" spans="1:12" x14ac:dyDescent="0.25">
      <c r="A54" s="526"/>
      <c r="B54" s="526"/>
      <c r="C54" s="526"/>
      <c r="D54" s="525"/>
      <c r="E54" s="525"/>
      <c r="F54" s="641" t="s">
        <v>17</v>
      </c>
      <c r="G54" s="254"/>
      <c r="H54" s="384">
        <f t="shared" si="13"/>
        <v>1</v>
      </c>
      <c r="I54" s="385">
        <f t="shared" ref="I54" si="14">G54*(1-H54)</f>
        <v>0</v>
      </c>
      <c r="J54" s="372"/>
      <c r="K54" s="259">
        <f t="shared" si="12"/>
        <v>0</v>
      </c>
      <c r="L54" s="86"/>
    </row>
    <row r="55" spans="1:12" ht="16.5" thickBot="1" x14ac:dyDescent="0.3">
      <c r="A55" s="207"/>
      <c r="B55" s="207"/>
      <c r="C55" s="207"/>
      <c r="D55" s="245"/>
      <c r="E55" s="245"/>
      <c r="F55" s="643"/>
      <c r="G55" s="256"/>
      <c r="H55" s="211"/>
      <c r="I55" s="258">
        <f t="shared" ref="I55" si="15">SUM(I44:I54)</f>
        <v>0</v>
      </c>
      <c r="J55" s="211"/>
      <c r="K55" s="260">
        <f>SUM(K44:K54)</f>
        <v>0</v>
      </c>
      <c r="L55" s="10"/>
    </row>
    <row r="56" spans="1:12" x14ac:dyDescent="0.25">
      <c r="A56" s="526"/>
      <c r="B56" s="526"/>
      <c r="C56" s="526"/>
      <c r="D56" s="525"/>
      <c r="E56" s="525"/>
      <c r="F56" s="641" t="s">
        <v>153</v>
      </c>
      <c r="G56" s="254"/>
      <c r="H56" s="384">
        <f>1-J56</f>
        <v>1</v>
      </c>
      <c r="I56" s="385">
        <f>G56*(1-J56)</f>
        <v>0</v>
      </c>
      <c r="J56" s="372"/>
      <c r="K56" s="259">
        <f>G56*J56</f>
        <v>0</v>
      </c>
      <c r="L56" s="86"/>
    </row>
    <row r="57" spans="1:12" x14ac:dyDescent="0.25">
      <c r="A57" s="526"/>
      <c r="B57" s="526"/>
      <c r="C57" s="526"/>
      <c r="D57" s="525"/>
      <c r="E57" s="525"/>
      <c r="F57" s="641" t="s">
        <v>154</v>
      </c>
      <c r="G57" s="383">
        <f>K56*H57</f>
        <v>0</v>
      </c>
      <c r="H57" s="243"/>
      <c r="I57" s="257"/>
      <c r="J57" s="242">
        <f>J56</f>
        <v>0</v>
      </c>
      <c r="K57" s="259">
        <f>G57</f>
        <v>0</v>
      </c>
      <c r="L57" s="86"/>
    </row>
    <row r="58" spans="1:12" x14ac:dyDescent="0.25">
      <c r="A58" s="526"/>
      <c r="B58" s="526"/>
      <c r="C58" s="526"/>
      <c r="D58" s="525"/>
      <c r="E58" s="525"/>
      <c r="F58" s="641" t="s">
        <v>52</v>
      </c>
      <c r="G58" s="254"/>
      <c r="H58" s="384">
        <f>1-J58</f>
        <v>1</v>
      </c>
      <c r="I58" s="385">
        <f t="shared" ref="I58:I65" si="16">G58*(1-J58)</f>
        <v>0</v>
      </c>
      <c r="J58" s="372"/>
      <c r="K58" s="259">
        <f t="shared" ref="K58:K66" si="17">G58*J58</f>
        <v>0</v>
      </c>
      <c r="L58" s="86"/>
    </row>
    <row r="59" spans="1:12" x14ac:dyDescent="0.25">
      <c r="A59" s="526"/>
      <c r="B59" s="526"/>
      <c r="C59" s="526"/>
      <c r="D59" s="525"/>
      <c r="E59" s="525"/>
      <c r="F59" s="641" t="s">
        <v>53</v>
      </c>
      <c r="G59" s="254"/>
      <c r="H59" s="384">
        <f t="shared" ref="H59:H66" si="18">1-J59</f>
        <v>1</v>
      </c>
      <c r="I59" s="385">
        <f t="shared" si="16"/>
        <v>0</v>
      </c>
      <c r="J59" s="372"/>
      <c r="K59" s="259">
        <f t="shared" si="17"/>
        <v>0</v>
      </c>
      <c r="L59" s="86"/>
    </row>
    <row r="60" spans="1:12" ht="30" x14ac:dyDescent="0.25">
      <c r="A60" s="526"/>
      <c r="B60" s="526"/>
      <c r="C60" s="526"/>
      <c r="D60" s="525"/>
      <c r="E60" s="525"/>
      <c r="F60" s="641" t="s">
        <v>21</v>
      </c>
      <c r="G60" s="254"/>
      <c r="H60" s="384">
        <f t="shared" si="18"/>
        <v>1</v>
      </c>
      <c r="I60" s="385">
        <f t="shared" si="16"/>
        <v>0</v>
      </c>
      <c r="J60" s="372"/>
      <c r="K60" s="259">
        <f t="shared" si="17"/>
        <v>0</v>
      </c>
      <c r="L60" s="86"/>
    </row>
    <row r="61" spans="1:12" ht="30" x14ac:dyDescent="0.25">
      <c r="A61" s="526"/>
      <c r="B61" s="526"/>
      <c r="C61" s="526"/>
      <c r="D61" s="525"/>
      <c r="E61" s="525"/>
      <c r="F61" s="641" t="s">
        <v>155</v>
      </c>
      <c r="G61" s="254"/>
      <c r="H61" s="384">
        <f t="shared" si="18"/>
        <v>1</v>
      </c>
      <c r="I61" s="385">
        <f t="shared" si="16"/>
        <v>0</v>
      </c>
      <c r="J61" s="372"/>
      <c r="K61" s="259">
        <f t="shared" si="17"/>
        <v>0</v>
      </c>
      <c r="L61" s="86"/>
    </row>
    <row r="62" spans="1:12" ht="30" x14ac:dyDescent="0.25">
      <c r="A62" s="526"/>
      <c r="B62" s="526"/>
      <c r="C62" s="526"/>
      <c r="D62" s="525"/>
      <c r="E62" s="525"/>
      <c r="F62" s="641" t="s">
        <v>55</v>
      </c>
      <c r="G62" s="254"/>
      <c r="H62" s="384">
        <f t="shared" si="18"/>
        <v>1</v>
      </c>
      <c r="I62" s="385">
        <f t="shared" si="16"/>
        <v>0</v>
      </c>
      <c r="J62" s="372"/>
      <c r="K62" s="259">
        <f t="shared" si="17"/>
        <v>0</v>
      </c>
      <c r="L62" s="86"/>
    </row>
    <row r="63" spans="1:12" x14ac:dyDescent="0.25">
      <c r="A63" s="526"/>
      <c r="B63" s="526"/>
      <c r="C63" s="526"/>
      <c r="D63" s="525"/>
      <c r="E63" s="525"/>
      <c r="F63" s="641" t="s">
        <v>156</v>
      </c>
      <c r="G63" s="254"/>
      <c r="H63" s="384">
        <f t="shared" si="18"/>
        <v>1</v>
      </c>
      <c r="I63" s="385">
        <f t="shared" si="16"/>
        <v>0</v>
      </c>
      <c r="J63" s="372"/>
      <c r="K63" s="259">
        <f t="shared" si="17"/>
        <v>0</v>
      </c>
      <c r="L63" s="86"/>
    </row>
    <row r="64" spans="1:12" x14ac:dyDescent="0.25">
      <c r="A64" s="526"/>
      <c r="B64" s="526"/>
      <c r="C64" s="526"/>
      <c r="D64" s="525"/>
      <c r="E64" s="525"/>
      <c r="F64" s="641" t="s">
        <v>56</v>
      </c>
      <c r="G64" s="254"/>
      <c r="H64" s="384">
        <f t="shared" si="18"/>
        <v>1</v>
      </c>
      <c r="I64" s="385">
        <f t="shared" si="16"/>
        <v>0</v>
      </c>
      <c r="J64" s="372"/>
      <c r="K64" s="259">
        <f t="shared" si="17"/>
        <v>0</v>
      </c>
      <c r="L64" s="86"/>
    </row>
    <row r="65" spans="1:12" x14ac:dyDescent="0.25">
      <c r="A65" s="526"/>
      <c r="B65" s="526"/>
      <c r="C65" s="526"/>
      <c r="D65" s="525"/>
      <c r="E65" s="525"/>
      <c r="F65" s="641" t="s">
        <v>157</v>
      </c>
      <c r="G65" s="254"/>
      <c r="H65" s="384">
        <f t="shared" si="18"/>
        <v>1</v>
      </c>
      <c r="I65" s="385">
        <f t="shared" si="16"/>
        <v>0</v>
      </c>
      <c r="J65" s="372"/>
      <c r="K65" s="259">
        <f t="shared" si="17"/>
        <v>0</v>
      </c>
      <c r="L65" s="86"/>
    </row>
    <row r="66" spans="1:12" x14ac:dyDescent="0.25">
      <c r="A66" s="526"/>
      <c r="B66" s="526"/>
      <c r="C66" s="526"/>
      <c r="D66" s="525"/>
      <c r="E66" s="525"/>
      <c r="F66" s="641" t="s">
        <v>17</v>
      </c>
      <c r="G66" s="254"/>
      <c r="H66" s="384">
        <f t="shared" si="18"/>
        <v>1</v>
      </c>
      <c r="I66" s="385">
        <f t="shared" ref="I66" si="19">G66*(1-H66)</f>
        <v>0</v>
      </c>
      <c r="J66" s="372"/>
      <c r="K66" s="259">
        <f t="shared" si="17"/>
        <v>0</v>
      </c>
      <c r="L66" s="86"/>
    </row>
    <row r="67" spans="1:12" ht="16.5" thickBot="1" x14ac:dyDescent="0.3">
      <c r="A67" s="207"/>
      <c r="B67" s="207"/>
      <c r="C67" s="207"/>
      <c r="D67" s="245"/>
      <c r="E67" s="245"/>
      <c r="F67" s="643"/>
      <c r="G67" s="256"/>
      <c r="H67" s="211"/>
      <c r="I67" s="258">
        <f t="shared" ref="I67" si="20">SUM(I56:I66)</f>
        <v>0</v>
      </c>
      <c r="J67" s="211"/>
      <c r="K67" s="260">
        <f>SUM(K56:K66)</f>
        <v>0</v>
      </c>
      <c r="L67" s="10"/>
    </row>
    <row r="68" spans="1:12" x14ac:dyDescent="0.25">
      <c r="A68" s="526"/>
      <c r="B68" s="526"/>
      <c r="C68" s="526"/>
      <c r="D68" s="525"/>
      <c r="E68" s="525"/>
      <c r="F68" s="641" t="s">
        <v>153</v>
      </c>
      <c r="G68" s="254"/>
      <c r="H68" s="384">
        <f>1-J68</f>
        <v>1</v>
      </c>
      <c r="I68" s="385">
        <f>G68*(1-J68)</f>
        <v>0</v>
      </c>
      <c r="J68" s="372"/>
      <c r="K68" s="259">
        <f>G68*J68</f>
        <v>0</v>
      </c>
      <c r="L68" s="86"/>
    </row>
    <row r="69" spans="1:12" x14ac:dyDescent="0.25">
      <c r="A69" s="526"/>
      <c r="B69" s="526"/>
      <c r="C69" s="526"/>
      <c r="D69" s="525"/>
      <c r="E69" s="525"/>
      <c r="F69" s="641" t="s">
        <v>154</v>
      </c>
      <c r="G69" s="383">
        <f>K68*H69</f>
        <v>0</v>
      </c>
      <c r="H69" s="243"/>
      <c r="I69" s="257"/>
      <c r="J69" s="242">
        <f>J68</f>
        <v>0</v>
      </c>
      <c r="K69" s="259">
        <f>G69</f>
        <v>0</v>
      </c>
      <c r="L69" s="86"/>
    </row>
    <row r="70" spans="1:12" x14ac:dyDescent="0.25">
      <c r="A70" s="526"/>
      <c r="B70" s="526"/>
      <c r="C70" s="526"/>
      <c r="D70" s="525"/>
      <c r="E70" s="525"/>
      <c r="F70" s="641" t="s">
        <v>52</v>
      </c>
      <c r="G70" s="254"/>
      <c r="H70" s="384">
        <f>1-J70</f>
        <v>1</v>
      </c>
      <c r="I70" s="385">
        <f t="shared" ref="I70:I77" si="21">G70*(1-J70)</f>
        <v>0</v>
      </c>
      <c r="J70" s="372"/>
      <c r="K70" s="259">
        <f t="shared" ref="K70:K78" si="22">G70*J70</f>
        <v>0</v>
      </c>
      <c r="L70" s="86"/>
    </row>
    <row r="71" spans="1:12" x14ac:dyDescent="0.25">
      <c r="A71" s="526"/>
      <c r="B71" s="526"/>
      <c r="C71" s="526"/>
      <c r="D71" s="525"/>
      <c r="E71" s="525"/>
      <c r="F71" s="641" t="s">
        <v>53</v>
      </c>
      <c r="G71" s="254"/>
      <c r="H71" s="384">
        <f t="shared" ref="H71:H78" si="23">1-J71</f>
        <v>1</v>
      </c>
      <c r="I71" s="385">
        <f t="shared" si="21"/>
        <v>0</v>
      </c>
      <c r="J71" s="372"/>
      <c r="K71" s="259">
        <f t="shared" si="22"/>
        <v>0</v>
      </c>
      <c r="L71" s="86"/>
    </row>
    <row r="72" spans="1:12" ht="30" x14ac:dyDescent="0.25">
      <c r="A72" s="526"/>
      <c r="B72" s="526"/>
      <c r="C72" s="526"/>
      <c r="D72" s="525"/>
      <c r="E72" s="525"/>
      <c r="F72" s="641" t="s">
        <v>21</v>
      </c>
      <c r="G72" s="254"/>
      <c r="H72" s="384">
        <f t="shared" si="23"/>
        <v>1</v>
      </c>
      <c r="I72" s="385">
        <f t="shared" si="21"/>
        <v>0</v>
      </c>
      <c r="J72" s="372"/>
      <c r="K72" s="259">
        <f t="shared" si="22"/>
        <v>0</v>
      </c>
      <c r="L72" s="86"/>
    </row>
    <row r="73" spans="1:12" ht="30" x14ac:dyDescent="0.25">
      <c r="A73" s="526"/>
      <c r="B73" s="526"/>
      <c r="C73" s="526"/>
      <c r="D73" s="525"/>
      <c r="E73" s="525"/>
      <c r="F73" s="641" t="s">
        <v>155</v>
      </c>
      <c r="G73" s="254"/>
      <c r="H73" s="384">
        <f t="shared" si="23"/>
        <v>1</v>
      </c>
      <c r="I73" s="385">
        <f t="shared" si="21"/>
        <v>0</v>
      </c>
      <c r="J73" s="372"/>
      <c r="K73" s="259">
        <f t="shared" si="22"/>
        <v>0</v>
      </c>
      <c r="L73" s="86"/>
    </row>
    <row r="74" spans="1:12" ht="30" x14ac:dyDescent="0.25">
      <c r="A74" s="526"/>
      <c r="B74" s="526"/>
      <c r="C74" s="526"/>
      <c r="D74" s="525"/>
      <c r="E74" s="525"/>
      <c r="F74" s="641" t="s">
        <v>55</v>
      </c>
      <c r="G74" s="254"/>
      <c r="H74" s="384">
        <f t="shared" si="23"/>
        <v>1</v>
      </c>
      <c r="I74" s="385">
        <f t="shared" si="21"/>
        <v>0</v>
      </c>
      <c r="J74" s="372"/>
      <c r="K74" s="259">
        <f t="shared" si="22"/>
        <v>0</v>
      </c>
      <c r="L74" s="86"/>
    </row>
    <row r="75" spans="1:12" x14ac:dyDescent="0.25">
      <c r="A75" s="526"/>
      <c r="B75" s="526"/>
      <c r="C75" s="526"/>
      <c r="D75" s="525"/>
      <c r="E75" s="525"/>
      <c r="F75" s="641" t="s">
        <v>156</v>
      </c>
      <c r="G75" s="254"/>
      <c r="H75" s="384">
        <f t="shared" si="23"/>
        <v>1</v>
      </c>
      <c r="I75" s="385">
        <f t="shared" si="21"/>
        <v>0</v>
      </c>
      <c r="J75" s="372"/>
      <c r="K75" s="259">
        <f t="shared" si="22"/>
        <v>0</v>
      </c>
      <c r="L75" s="86"/>
    </row>
    <row r="76" spans="1:12" x14ac:dyDescent="0.25">
      <c r="A76" s="526"/>
      <c r="B76" s="526"/>
      <c r="C76" s="526"/>
      <c r="D76" s="525"/>
      <c r="E76" s="525"/>
      <c r="F76" s="641" t="s">
        <v>56</v>
      </c>
      <c r="G76" s="254"/>
      <c r="H76" s="384">
        <f t="shared" si="23"/>
        <v>1</v>
      </c>
      <c r="I76" s="385">
        <f t="shared" si="21"/>
        <v>0</v>
      </c>
      <c r="J76" s="372"/>
      <c r="K76" s="259">
        <f t="shared" si="22"/>
        <v>0</v>
      </c>
      <c r="L76" s="86"/>
    </row>
    <row r="77" spans="1:12" x14ac:dyDescent="0.25">
      <c r="A77" s="526"/>
      <c r="B77" s="526"/>
      <c r="C77" s="526"/>
      <c r="D77" s="525"/>
      <c r="E77" s="525"/>
      <c r="F77" s="641" t="s">
        <v>157</v>
      </c>
      <c r="G77" s="254"/>
      <c r="H77" s="384">
        <f t="shared" si="23"/>
        <v>1</v>
      </c>
      <c r="I77" s="385">
        <f t="shared" si="21"/>
        <v>0</v>
      </c>
      <c r="J77" s="372"/>
      <c r="K77" s="259">
        <f t="shared" si="22"/>
        <v>0</v>
      </c>
      <c r="L77" s="86"/>
    </row>
    <row r="78" spans="1:12" x14ac:dyDescent="0.25">
      <c r="A78" s="526"/>
      <c r="B78" s="526"/>
      <c r="C78" s="526"/>
      <c r="D78" s="525"/>
      <c r="E78" s="525"/>
      <c r="F78" s="641" t="s">
        <v>17</v>
      </c>
      <c r="G78" s="254"/>
      <c r="H78" s="384">
        <f t="shared" si="23"/>
        <v>1</v>
      </c>
      <c r="I78" s="385">
        <f t="shared" ref="I78" si="24">G78*(1-H78)</f>
        <v>0</v>
      </c>
      <c r="J78" s="372"/>
      <c r="K78" s="259">
        <f t="shared" si="22"/>
        <v>0</v>
      </c>
      <c r="L78" s="86"/>
    </row>
    <row r="79" spans="1:12" ht="16.5" thickBot="1" x14ac:dyDescent="0.3">
      <c r="A79" s="207"/>
      <c r="B79" s="207"/>
      <c r="C79" s="207"/>
      <c r="D79" s="245"/>
      <c r="E79" s="245"/>
      <c r="F79" s="643"/>
      <c r="G79" s="256"/>
      <c r="H79" s="211"/>
      <c r="I79" s="258">
        <f t="shared" ref="I79" si="25">SUM(I68:I78)</f>
        <v>0</v>
      </c>
      <c r="J79" s="211"/>
      <c r="K79" s="260">
        <f>SUM(K68:K78)</f>
        <v>0</v>
      </c>
      <c r="L79" s="10"/>
    </row>
    <row r="80" spans="1:12" x14ac:dyDescent="0.25">
      <c r="A80" s="526"/>
      <c r="B80" s="526"/>
      <c r="C80" s="526"/>
      <c r="D80" s="525"/>
      <c r="E80" s="525"/>
      <c r="F80" s="641" t="s">
        <v>153</v>
      </c>
      <c r="G80" s="254"/>
      <c r="H80" s="384">
        <f>1-J80</f>
        <v>1</v>
      </c>
      <c r="I80" s="385">
        <f>G80*(1-J80)</f>
        <v>0</v>
      </c>
      <c r="J80" s="372"/>
      <c r="K80" s="259">
        <f>G80*J80</f>
        <v>0</v>
      </c>
      <c r="L80" s="86"/>
    </row>
    <row r="81" spans="1:12" x14ac:dyDescent="0.25">
      <c r="A81" s="526"/>
      <c r="B81" s="526"/>
      <c r="C81" s="526"/>
      <c r="D81" s="525"/>
      <c r="E81" s="525"/>
      <c r="F81" s="641" t="s">
        <v>154</v>
      </c>
      <c r="G81" s="383">
        <f>K80*H81</f>
        <v>0</v>
      </c>
      <c r="H81" s="243"/>
      <c r="I81" s="257"/>
      <c r="J81" s="242">
        <f>J80</f>
        <v>0</v>
      </c>
      <c r="K81" s="259">
        <f>G81</f>
        <v>0</v>
      </c>
      <c r="L81" s="86"/>
    </row>
    <row r="82" spans="1:12" x14ac:dyDescent="0.25">
      <c r="A82" s="526"/>
      <c r="B82" s="526"/>
      <c r="C82" s="526"/>
      <c r="D82" s="525"/>
      <c r="E82" s="525"/>
      <c r="F82" s="641" t="s">
        <v>52</v>
      </c>
      <c r="G82" s="254"/>
      <c r="H82" s="384">
        <f>1-J82</f>
        <v>1</v>
      </c>
      <c r="I82" s="385">
        <f t="shared" ref="I82:I89" si="26">G82*(1-J82)</f>
        <v>0</v>
      </c>
      <c r="J82" s="372"/>
      <c r="K82" s="259">
        <f t="shared" ref="K82:K90" si="27">G82*J82</f>
        <v>0</v>
      </c>
      <c r="L82" s="86"/>
    </row>
    <row r="83" spans="1:12" x14ac:dyDescent="0.25">
      <c r="A83" s="526"/>
      <c r="B83" s="526"/>
      <c r="C83" s="526"/>
      <c r="D83" s="525"/>
      <c r="E83" s="525"/>
      <c r="F83" s="641" t="s">
        <v>53</v>
      </c>
      <c r="G83" s="254"/>
      <c r="H83" s="384">
        <f t="shared" ref="H83:H90" si="28">1-J83</f>
        <v>1</v>
      </c>
      <c r="I83" s="385">
        <f t="shared" si="26"/>
        <v>0</v>
      </c>
      <c r="J83" s="372"/>
      <c r="K83" s="259">
        <f t="shared" si="27"/>
        <v>0</v>
      </c>
      <c r="L83" s="86"/>
    </row>
    <row r="84" spans="1:12" ht="30" x14ac:dyDescent="0.25">
      <c r="A84" s="526"/>
      <c r="B84" s="526"/>
      <c r="C84" s="526"/>
      <c r="D84" s="525"/>
      <c r="E84" s="525"/>
      <c r="F84" s="641" t="s">
        <v>21</v>
      </c>
      <c r="G84" s="254"/>
      <c r="H84" s="384">
        <f t="shared" si="28"/>
        <v>1</v>
      </c>
      <c r="I84" s="385">
        <f t="shared" si="26"/>
        <v>0</v>
      </c>
      <c r="J84" s="372"/>
      <c r="K84" s="259">
        <f t="shared" si="27"/>
        <v>0</v>
      </c>
      <c r="L84" s="86"/>
    </row>
    <row r="85" spans="1:12" ht="30" x14ac:dyDescent="0.25">
      <c r="A85" s="526"/>
      <c r="B85" s="526"/>
      <c r="C85" s="526"/>
      <c r="D85" s="525"/>
      <c r="E85" s="525"/>
      <c r="F85" s="641" t="s">
        <v>155</v>
      </c>
      <c r="G85" s="254"/>
      <c r="H85" s="384">
        <f t="shared" si="28"/>
        <v>1</v>
      </c>
      <c r="I85" s="385">
        <f t="shared" si="26"/>
        <v>0</v>
      </c>
      <c r="J85" s="372"/>
      <c r="K85" s="259">
        <f t="shared" si="27"/>
        <v>0</v>
      </c>
      <c r="L85" s="86"/>
    </row>
    <row r="86" spans="1:12" ht="30" x14ac:dyDescent="0.25">
      <c r="A86" s="526"/>
      <c r="B86" s="526"/>
      <c r="C86" s="526"/>
      <c r="D86" s="525"/>
      <c r="E86" s="525"/>
      <c r="F86" s="641" t="s">
        <v>55</v>
      </c>
      <c r="G86" s="254"/>
      <c r="H86" s="384">
        <f t="shared" si="28"/>
        <v>1</v>
      </c>
      <c r="I86" s="385">
        <f t="shared" si="26"/>
        <v>0</v>
      </c>
      <c r="J86" s="372"/>
      <c r="K86" s="259">
        <f t="shared" si="27"/>
        <v>0</v>
      </c>
      <c r="L86" s="86"/>
    </row>
    <row r="87" spans="1:12" x14ac:dyDescent="0.25">
      <c r="A87" s="526"/>
      <c r="B87" s="526"/>
      <c r="C87" s="526"/>
      <c r="D87" s="525"/>
      <c r="E87" s="525"/>
      <c r="F87" s="641" t="s">
        <v>156</v>
      </c>
      <c r="G87" s="254"/>
      <c r="H87" s="384">
        <f t="shared" si="28"/>
        <v>1</v>
      </c>
      <c r="I87" s="385">
        <f t="shared" si="26"/>
        <v>0</v>
      </c>
      <c r="J87" s="372"/>
      <c r="K87" s="259">
        <f t="shared" si="27"/>
        <v>0</v>
      </c>
      <c r="L87" s="86"/>
    </row>
    <row r="88" spans="1:12" x14ac:dyDescent="0.25">
      <c r="A88" s="526"/>
      <c r="B88" s="526"/>
      <c r="C88" s="526"/>
      <c r="D88" s="525"/>
      <c r="E88" s="525"/>
      <c r="F88" s="641" t="s">
        <v>56</v>
      </c>
      <c r="G88" s="254"/>
      <c r="H88" s="384">
        <f t="shared" si="28"/>
        <v>1</v>
      </c>
      <c r="I88" s="385">
        <f t="shared" si="26"/>
        <v>0</v>
      </c>
      <c r="J88" s="372"/>
      <c r="K88" s="259">
        <f t="shared" si="27"/>
        <v>0</v>
      </c>
      <c r="L88" s="86"/>
    </row>
    <row r="89" spans="1:12" x14ac:dyDescent="0.25">
      <c r="A89" s="526"/>
      <c r="B89" s="526"/>
      <c r="C89" s="526"/>
      <c r="D89" s="525"/>
      <c r="E89" s="525"/>
      <c r="F89" s="641" t="s">
        <v>157</v>
      </c>
      <c r="G89" s="254"/>
      <c r="H89" s="384">
        <f t="shared" si="28"/>
        <v>1</v>
      </c>
      <c r="I89" s="385">
        <f t="shared" si="26"/>
        <v>0</v>
      </c>
      <c r="J89" s="372"/>
      <c r="K89" s="259">
        <f t="shared" si="27"/>
        <v>0</v>
      </c>
      <c r="L89" s="86"/>
    </row>
    <row r="90" spans="1:12" x14ac:dyDescent="0.25">
      <c r="A90" s="526"/>
      <c r="B90" s="526"/>
      <c r="C90" s="526"/>
      <c r="D90" s="525"/>
      <c r="E90" s="525"/>
      <c r="F90" s="641" t="s">
        <v>17</v>
      </c>
      <c r="G90" s="254"/>
      <c r="H90" s="384">
        <f t="shared" si="28"/>
        <v>1</v>
      </c>
      <c r="I90" s="385">
        <f t="shared" ref="I90" si="29">G90*(1-H90)</f>
        <v>0</v>
      </c>
      <c r="J90" s="372"/>
      <c r="K90" s="259">
        <f t="shared" si="27"/>
        <v>0</v>
      </c>
      <c r="L90" s="86"/>
    </row>
    <row r="91" spans="1:12" ht="16.5" thickBot="1" x14ac:dyDescent="0.3">
      <c r="A91" s="207"/>
      <c r="B91" s="207"/>
      <c r="C91" s="207"/>
      <c r="D91" s="245"/>
      <c r="E91" s="245"/>
      <c r="F91" s="643"/>
      <c r="G91" s="256"/>
      <c r="H91" s="211"/>
      <c r="I91" s="258">
        <f t="shared" ref="I91" si="30">SUM(I80:I90)</f>
        <v>0</v>
      </c>
      <c r="J91" s="211"/>
      <c r="K91" s="260">
        <f>SUM(K80:K90)</f>
        <v>0</v>
      </c>
      <c r="L91" s="10"/>
    </row>
    <row r="92" spans="1:12" x14ac:dyDescent="0.25">
      <c r="A92" s="526" t="s">
        <v>134</v>
      </c>
      <c r="B92" s="526"/>
      <c r="C92" s="526"/>
      <c r="D92" s="525"/>
      <c r="E92" s="525"/>
      <c r="F92" s="641" t="s">
        <v>153</v>
      </c>
      <c r="G92" s="254"/>
      <c r="H92" s="384">
        <f>1-J92</f>
        <v>1</v>
      </c>
      <c r="I92" s="385">
        <f>G92*(1-J92)</f>
        <v>0</v>
      </c>
      <c r="J92" s="372"/>
      <c r="K92" s="259">
        <f>G92*J92</f>
        <v>0</v>
      </c>
      <c r="L92" s="86"/>
    </row>
    <row r="93" spans="1:12" x14ac:dyDescent="0.25">
      <c r="A93" s="526"/>
      <c r="B93" s="526"/>
      <c r="C93" s="526"/>
      <c r="D93" s="525"/>
      <c r="E93" s="525"/>
      <c r="F93" s="641" t="s">
        <v>154</v>
      </c>
      <c r="G93" s="383">
        <f>K92*H93</f>
        <v>0</v>
      </c>
      <c r="H93" s="243"/>
      <c r="I93" s="257"/>
      <c r="J93" s="242">
        <f>J92</f>
        <v>0</v>
      </c>
      <c r="K93" s="259">
        <f>G93</f>
        <v>0</v>
      </c>
      <c r="L93" s="86"/>
    </row>
    <row r="94" spans="1:12" x14ac:dyDescent="0.25">
      <c r="A94" s="526"/>
      <c r="B94" s="526"/>
      <c r="C94" s="526"/>
      <c r="D94" s="525"/>
      <c r="E94" s="525"/>
      <c r="F94" s="641" t="s">
        <v>52</v>
      </c>
      <c r="G94" s="254"/>
      <c r="H94" s="384">
        <f>1-J94</f>
        <v>1</v>
      </c>
      <c r="I94" s="385">
        <f t="shared" ref="I94:I101" si="31">G94*(1-J94)</f>
        <v>0</v>
      </c>
      <c r="J94" s="372"/>
      <c r="K94" s="259">
        <f t="shared" ref="K94:K102" si="32">G94*J94</f>
        <v>0</v>
      </c>
      <c r="L94" s="86"/>
    </row>
    <row r="95" spans="1:12" x14ac:dyDescent="0.25">
      <c r="A95" s="526"/>
      <c r="B95" s="526"/>
      <c r="C95" s="526"/>
      <c r="D95" s="525"/>
      <c r="E95" s="525"/>
      <c r="F95" s="641" t="s">
        <v>53</v>
      </c>
      <c r="G95" s="254"/>
      <c r="H95" s="384">
        <f t="shared" ref="H95:H102" si="33">1-J95</f>
        <v>1</v>
      </c>
      <c r="I95" s="385">
        <f t="shared" si="31"/>
        <v>0</v>
      </c>
      <c r="J95" s="372"/>
      <c r="K95" s="259">
        <f t="shared" si="32"/>
        <v>0</v>
      </c>
      <c r="L95" s="86"/>
    </row>
    <row r="96" spans="1:12" ht="30" x14ac:dyDescent="0.25">
      <c r="A96" s="526"/>
      <c r="B96" s="526"/>
      <c r="C96" s="526"/>
      <c r="D96" s="525"/>
      <c r="E96" s="525"/>
      <c r="F96" s="641" t="s">
        <v>21</v>
      </c>
      <c r="G96" s="254"/>
      <c r="H96" s="384">
        <f t="shared" si="33"/>
        <v>1</v>
      </c>
      <c r="I96" s="385">
        <f t="shared" si="31"/>
        <v>0</v>
      </c>
      <c r="J96" s="372"/>
      <c r="K96" s="259">
        <f t="shared" si="32"/>
        <v>0</v>
      </c>
      <c r="L96" s="86"/>
    </row>
    <row r="97" spans="1:12" ht="30" x14ac:dyDescent="0.25">
      <c r="A97" s="526"/>
      <c r="B97" s="526"/>
      <c r="C97" s="526"/>
      <c r="D97" s="525"/>
      <c r="E97" s="525"/>
      <c r="F97" s="641" t="s">
        <v>155</v>
      </c>
      <c r="G97" s="254"/>
      <c r="H97" s="384">
        <f t="shared" si="33"/>
        <v>1</v>
      </c>
      <c r="I97" s="385">
        <f t="shared" si="31"/>
        <v>0</v>
      </c>
      <c r="J97" s="372"/>
      <c r="K97" s="259">
        <f t="shared" si="32"/>
        <v>0</v>
      </c>
      <c r="L97" s="86"/>
    </row>
    <row r="98" spans="1:12" ht="30" x14ac:dyDescent="0.25">
      <c r="A98" s="526"/>
      <c r="B98" s="526"/>
      <c r="C98" s="526"/>
      <c r="D98" s="525"/>
      <c r="E98" s="525"/>
      <c r="F98" s="641" t="s">
        <v>55</v>
      </c>
      <c r="G98" s="254"/>
      <c r="H98" s="384">
        <f t="shared" si="33"/>
        <v>1</v>
      </c>
      <c r="I98" s="385">
        <f t="shared" si="31"/>
        <v>0</v>
      </c>
      <c r="J98" s="372"/>
      <c r="K98" s="259">
        <f t="shared" si="32"/>
        <v>0</v>
      </c>
      <c r="L98" s="86"/>
    </row>
    <row r="99" spans="1:12" x14ac:dyDescent="0.25">
      <c r="A99" s="526"/>
      <c r="B99" s="526"/>
      <c r="C99" s="526"/>
      <c r="D99" s="525"/>
      <c r="E99" s="525"/>
      <c r="F99" s="641" t="s">
        <v>156</v>
      </c>
      <c r="G99" s="254"/>
      <c r="H99" s="384">
        <f t="shared" si="33"/>
        <v>1</v>
      </c>
      <c r="I99" s="385">
        <f t="shared" si="31"/>
        <v>0</v>
      </c>
      <c r="J99" s="372"/>
      <c r="K99" s="259">
        <f t="shared" si="32"/>
        <v>0</v>
      </c>
      <c r="L99" s="86"/>
    </row>
    <row r="100" spans="1:12" x14ac:dyDescent="0.25">
      <c r="A100" s="526"/>
      <c r="B100" s="526"/>
      <c r="C100" s="526"/>
      <c r="D100" s="525"/>
      <c r="E100" s="525"/>
      <c r="F100" s="641" t="s">
        <v>56</v>
      </c>
      <c r="G100" s="254"/>
      <c r="H100" s="384">
        <f t="shared" si="33"/>
        <v>1</v>
      </c>
      <c r="I100" s="385">
        <f t="shared" si="31"/>
        <v>0</v>
      </c>
      <c r="J100" s="372"/>
      <c r="K100" s="259">
        <f t="shared" si="32"/>
        <v>0</v>
      </c>
      <c r="L100" s="86"/>
    </row>
    <row r="101" spans="1:12" x14ac:dyDescent="0.25">
      <c r="A101" s="526"/>
      <c r="B101" s="526"/>
      <c r="C101" s="526"/>
      <c r="D101" s="525"/>
      <c r="E101" s="525"/>
      <c r="F101" s="641" t="s">
        <v>157</v>
      </c>
      <c r="G101" s="254"/>
      <c r="H101" s="384">
        <f t="shared" si="33"/>
        <v>1</v>
      </c>
      <c r="I101" s="385">
        <f t="shared" si="31"/>
        <v>0</v>
      </c>
      <c r="J101" s="372"/>
      <c r="K101" s="259">
        <f t="shared" si="32"/>
        <v>0</v>
      </c>
      <c r="L101" s="86"/>
    </row>
    <row r="102" spans="1:12" x14ac:dyDescent="0.25">
      <c r="A102" s="526"/>
      <c r="B102" s="526"/>
      <c r="C102" s="526"/>
      <c r="D102" s="525"/>
      <c r="E102" s="525"/>
      <c r="F102" s="641" t="s">
        <v>17</v>
      </c>
      <c r="G102" s="254"/>
      <c r="H102" s="384">
        <f t="shared" si="33"/>
        <v>1</v>
      </c>
      <c r="I102" s="385">
        <f t="shared" ref="I102" si="34">G102*(1-H102)</f>
        <v>0</v>
      </c>
      <c r="J102" s="372"/>
      <c r="K102" s="259">
        <f t="shared" si="32"/>
        <v>0</v>
      </c>
      <c r="L102" s="86"/>
    </row>
    <row r="103" spans="1:12" ht="16.5" thickBot="1" x14ac:dyDescent="0.3">
      <c r="A103" s="207"/>
      <c r="B103" s="207"/>
      <c r="C103" s="207"/>
      <c r="D103" s="245"/>
      <c r="E103" s="245"/>
      <c r="F103" s="643"/>
      <c r="G103" s="256"/>
      <c r="H103" s="211"/>
      <c r="I103" s="258">
        <f t="shared" ref="I103" si="35">SUM(I92:I102)</f>
        <v>0</v>
      </c>
      <c r="J103" s="211"/>
      <c r="K103" s="260">
        <f>SUM(K92:K102)</f>
        <v>0</v>
      </c>
      <c r="L103" s="10"/>
    </row>
    <row r="104" spans="1:12" x14ac:dyDescent="0.25">
      <c r="A104" s="526" t="s">
        <v>134</v>
      </c>
      <c r="B104" s="526"/>
      <c r="C104" s="526"/>
      <c r="D104" s="525"/>
      <c r="E104" s="525"/>
      <c r="F104" s="641" t="s">
        <v>153</v>
      </c>
      <c r="G104" s="254"/>
      <c r="H104" s="384">
        <f>1-J104</f>
        <v>1</v>
      </c>
      <c r="I104" s="385">
        <f>G104*(1-J104)</f>
        <v>0</v>
      </c>
      <c r="J104" s="372"/>
      <c r="K104" s="259">
        <f>G104*J104</f>
        <v>0</v>
      </c>
      <c r="L104" s="86"/>
    </row>
    <row r="105" spans="1:12" x14ac:dyDescent="0.25">
      <c r="A105" s="526"/>
      <c r="B105" s="526"/>
      <c r="C105" s="526"/>
      <c r="D105" s="525"/>
      <c r="E105" s="525"/>
      <c r="F105" s="641" t="s">
        <v>154</v>
      </c>
      <c r="G105" s="383">
        <f>K104*H105</f>
        <v>0</v>
      </c>
      <c r="H105" s="243"/>
      <c r="I105" s="257"/>
      <c r="J105" s="242">
        <f>J104</f>
        <v>0</v>
      </c>
      <c r="K105" s="259">
        <f>G105</f>
        <v>0</v>
      </c>
      <c r="L105" s="86"/>
    </row>
    <row r="106" spans="1:12" x14ac:dyDescent="0.25">
      <c r="A106" s="526"/>
      <c r="B106" s="526"/>
      <c r="C106" s="526"/>
      <c r="D106" s="525"/>
      <c r="E106" s="525"/>
      <c r="F106" s="641" t="s">
        <v>52</v>
      </c>
      <c r="G106" s="254"/>
      <c r="H106" s="384">
        <f>1-J106</f>
        <v>1</v>
      </c>
      <c r="I106" s="385">
        <f t="shared" ref="I106:I113" si="36">G106*(1-J106)</f>
        <v>0</v>
      </c>
      <c r="J106" s="372"/>
      <c r="K106" s="259">
        <f t="shared" ref="K106:K114" si="37">G106*J106</f>
        <v>0</v>
      </c>
      <c r="L106" s="86"/>
    </row>
    <row r="107" spans="1:12" x14ac:dyDescent="0.25">
      <c r="A107" s="526"/>
      <c r="B107" s="526"/>
      <c r="C107" s="526"/>
      <c r="D107" s="525"/>
      <c r="E107" s="525"/>
      <c r="F107" s="641" t="s">
        <v>53</v>
      </c>
      <c r="G107" s="254"/>
      <c r="H107" s="384">
        <f t="shared" ref="H107:H114" si="38">1-J107</f>
        <v>1</v>
      </c>
      <c r="I107" s="385">
        <f t="shared" si="36"/>
        <v>0</v>
      </c>
      <c r="J107" s="372"/>
      <c r="K107" s="259">
        <f t="shared" si="37"/>
        <v>0</v>
      </c>
      <c r="L107" s="86"/>
    </row>
    <row r="108" spans="1:12" ht="30" x14ac:dyDescent="0.25">
      <c r="A108" s="526"/>
      <c r="B108" s="526"/>
      <c r="C108" s="526"/>
      <c r="D108" s="525"/>
      <c r="E108" s="525"/>
      <c r="F108" s="641" t="s">
        <v>21</v>
      </c>
      <c r="G108" s="254"/>
      <c r="H108" s="384">
        <f t="shared" si="38"/>
        <v>1</v>
      </c>
      <c r="I108" s="385">
        <f t="shared" si="36"/>
        <v>0</v>
      </c>
      <c r="J108" s="372"/>
      <c r="K108" s="259">
        <f t="shared" si="37"/>
        <v>0</v>
      </c>
      <c r="L108" s="86"/>
    </row>
    <row r="109" spans="1:12" ht="30" x14ac:dyDescent="0.25">
      <c r="A109" s="526"/>
      <c r="B109" s="526"/>
      <c r="C109" s="526"/>
      <c r="D109" s="525"/>
      <c r="E109" s="525"/>
      <c r="F109" s="641" t="s">
        <v>155</v>
      </c>
      <c r="G109" s="254"/>
      <c r="H109" s="384">
        <f t="shared" si="38"/>
        <v>1</v>
      </c>
      <c r="I109" s="385">
        <f t="shared" si="36"/>
        <v>0</v>
      </c>
      <c r="J109" s="372"/>
      <c r="K109" s="259">
        <f t="shared" si="37"/>
        <v>0</v>
      </c>
      <c r="L109" s="86"/>
    </row>
    <row r="110" spans="1:12" ht="30" x14ac:dyDescent="0.25">
      <c r="A110" s="526"/>
      <c r="B110" s="526"/>
      <c r="C110" s="526"/>
      <c r="D110" s="525"/>
      <c r="E110" s="525"/>
      <c r="F110" s="641" t="s">
        <v>55</v>
      </c>
      <c r="G110" s="254"/>
      <c r="H110" s="384">
        <f t="shared" si="38"/>
        <v>1</v>
      </c>
      <c r="I110" s="385">
        <f t="shared" si="36"/>
        <v>0</v>
      </c>
      <c r="J110" s="372"/>
      <c r="K110" s="259">
        <f t="shared" si="37"/>
        <v>0</v>
      </c>
      <c r="L110" s="86"/>
    </row>
    <row r="111" spans="1:12" x14ac:dyDescent="0.25">
      <c r="A111" s="526"/>
      <c r="B111" s="526"/>
      <c r="C111" s="526"/>
      <c r="D111" s="525"/>
      <c r="E111" s="525"/>
      <c r="F111" s="641" t="s">
        <v>156</v>
      </c>
      <c r="G111" s="254"/>
      <c r="H111" s="384">
        <f t="shared" si="38"/>
        <v>1</v>
      </c>
      <c r="I111" s="385">
        <f t="shared" si="36"/>
        <v>0</v>
      </c>
      <c r="J111" s="372"/>
      <c r="K111" s="259">
        <f t="shared" si="37"/>
        <v>0</v>
      </c>
      <c r="L111" s="86"/>
    </row>
    <row r="112" spans="1:12" x14ac:dyDescent="0.25">
      <c r="A112" s="526"/>
      <c r="B112" s="526"/>
      <c r="C112" s="526"/>
      <c r="D112" s="525"/>
      <c r="E112" s="525"/>
      <c r="F112" s="641" t="s">
        <v>56</v>
      </c>
      <c r="G112" s="254"/>
      <c r="H112" s="384">
        <f t="shared" si="38"/>
        <v>1</v>
      </c>
      <c r="I112" s="385">
        <f t="shared" si="36"/>
        <v>0</v>
      </c>
      <c r="J112" s="372"/>
      <c r="K112" s="259">
        <f t="shared" si="37"/>
        <v>0</v>
      </c>
      <c r="L112" s="86"/>
    </row>
    <row r="113" spans="1:12" x14ac:dyDescent="0.25">
      <c r="A113" s="526"/>
      <c r="B113" s="526"/>
      <c r="C113" s="526"/>
      <c r="D113" s="525"/>
      <c r="E113" s="525"/>
      <c r="F113" s="641" t="s">
        <v>157</v>
      </c>
      <c r="G113" s="254"/>
      <c r="H113" s="384">
        <f t="shared" si="38"/>
        <v>1</v>
      </c>
      <c r="I113" s="385">
        <f t="shared" si="36"/>
        <v>0</v>
      </c>
      <c r="J113" s="372"/>
      <c r="K113" s="259">
        <f t="shared" si="37"/>
        <v>0</v>
      </c>
      <c r="L113" s="86"/>
    </row>
    <row r="114" spans="1:12" x14ac:dyDescent="0.25">
      <c r="A114" s="526"/>
      <c r="B114" s="526"/>
      <c r="C114" s="526"/>
      <c r="D114" s="525"/>
      <c r="E114" s="525"/>
      <c r="F114" s="641" t="s">
        <v>17</v>
      </c>
      <c r="G114" s="254"/>
      <c r="H114" s="384">
        <f t="shared" si="38"/>
        <v>1</v>
      </c>
      <c r="I114" s="385">
        <f t="shared" ref="I114" si="39">G114*(1-H114)</f>
        <v>0</v>
      </c>
      <c r="J114" s="372"/>
      <c r="K114" s="259">
        <f t="shared" si="37"/>
        <v>0</v>
      </c>
      <c r="L114" s="86"/>
    </row>
    <row r="115" spans="1:12" ht="16.5" thickBot="1" x14ac:dyDescent="0.3">
      <c r="A115" s="207"/>
      <c r="B115" s="207"/>
      <c r="C115" s="207"/>
      <c r="D115" s="245"/>
      <c r="E115" s="245"/>
      <c r="F115" s="643"/>
      <c r="G115" s="256"/>
      <c r="H115" s="211"/>
      <c r="I115" s="258">
        <f t="shared" ref="I115" si="40">SUM(I104:I114)</f>
        <v>0</v>
      </c>
      <c r="J115" s="211"/>
      <c r="K115" s="260">
        <f>SUM(K104:K114)</f>
        <v>0</v>
      </c>
      <c r="L115" s="10"/>
    </row>
    <row r="116" spans="1:12" x14ac:dyDescent="0.25">
      <c r="A116" s="526" t="s">
        <v>134</v>
      </c>
      <c r="B116" s="526"/>
      <c r="C116" s="526"/>
      <c r="D116" s="525"/>
      <c r="E116" s="525"/>
      <c r="F116" s="641" t="s">
        <v>153</v>
      </c>
      <c r="G116" s="254"/>
      <c r="H116" s="384">
        <f>1-J116</f>
        <v>1</v>
      </c>
      <c r="I116" s="385">
        <f>G116*(1-J116)</f>
        <v>0</v>
      </c>
      <c r="J116" s="372"/>
      <c r="K116" s="259">
        <f>G116*J116</f>
        <v>0</v>
      </c>
      <c r="L116" s="86"/>
    </row>
    <row r="117" spans="1:12" x14ac:dyDescent="0.25">
      <c r="A117" s="526"/>
      <c r="B117" s="526"/>
      <c r="C117" s="526"/>
      <c r="D117" s="525"/>
      <c r="E117" s="525"/>
      <c r="F117" s="641" t="s">
        <v>154</v>
      </c>
      <c r="G117" s="383">
        <f>K116*H117</f>
        <v>0</v>
      </c>
      <c r="H117" s="243"/>
      <c r="I117" s="257"/>
      <c r="J117" s="242">
        <f>J116</f>
        <v>0</v>
      </c>
      <c r="K117" s="259">
        <f>G117</f>
        <v>0</v>
      </c>
      <c r="L117" s="86"/>
    </row>
    <row r="118" spans="1:12" x14ac:dyDescent="0.25">
      <c r="A118" s="526"/>
      <c r="B118" s="526"/>
      <c r="C118" s="526"/>
      <c r="D118" s="525"/>
      <c r="E118" s="525"/>
      <c r="F118" s="641" t="s">
        <v>52</v>
      </c>
      <c r="G118" s="254"/>
      <c r="H118" s="384">
        <f>1-J118</f>
        <v>1</v>
      </c>
      <c r="I118" s="385">
        <f t="shared" ref="I118:I125" si="41">G118*(1-J118)</f>
        <v>0</v>
      </c>
      <c r="J118" s="372"/>
      <c r="K118" s="259">
        <f t="shared" ref="K118:K126" si="42">G118*J118</f>
        <v>0</v>
      </c>
      <c r="L118" s="86"/>
    </row>
    <row r="119" spans="1:12" x14ac:dyDescent="0.25">
      <c r="A119" s="526"/>
      <c r="B119" s="526"/>
      <c r="C119" s="526"/>
      <c r="D119" s="525"/>
      <c r="E119" s="525"/>
      <c r="F119" s="641" t="s">
        <v>53</v>
      </c>
      <c r="G119" s="254"/>
      <c r="H119" s="384">
        <f t="shared" ref="H119:H126" si="43">1-J119</f>
        <v>1</v>
      </c>
      <c r="I119" s="385">
        <f t="shared" si="41"/>
        <v>0</v>
      </c>
      <c r="J119" s="372"/>
      <c r="K119" s="259">
        <f t="shared" si="42"/>
        <v>0</v>
      </c>
      <c r="L119" s="86"/>
    </row>
    <row r="120" spans="1:12" ht="30" x14ac:dyDescent="0.25">
      <c r="A120" s="526"/>
      <c r="B120" s="526"/>
      <c r="C120" s="526"/>
      <c r="D120" s="525"/>
      <c r="E120" s="525"/>
      <c r="F120" s="641" t="s">
        <v>21</v>
      </c>
      <c r="G120" s="254"/>
      <c r="H120" s="384">
        <f t="shared" si="43"/>
        <v>1</v>
      </c>
      <c r="I120" s="385">
        <f t="shared" si="41"/>
        <v>0</v>
      </c>
      <c r="J120" s="372"/>
      <c r="K120" s="259">
        <f t="shared" si="42"/>
        <v>0</v>
      </c>
      <c r="L120" s="86"/>
    </row>
    <row r="121" spans="1:12" ht="30" x14ac:dyDescent="0.25">
      <c r="A121" s="526"/>
      <c r="B121" s="526"/>
      <c r="C121" s="526"/>
      <c r="D121" s="525"/>
      <c r="E121" s="525"/>
      <c r="F121" s="641" t="s">
        <v>155</v>
      </c>
      <c r="G121" s="254"/>
      <c r="H121" s="384">
        <f t="shared" si="43"/>
        <v>1</v>
      </c>
      <c r="I121" s="385">
        <f t="shared" si="41"/>
        <v>0</v>
      </c>
      <c r="J121" s="372"/>
      <c r="K121" s="259">
        <f t="shared" si="42"/>
        <v>0</v>
      </c>
      <c r="L121" s="86"/>
    </row>
    <row r="122" spans="1:12" ht="30" x14ac:dyDescent="0.25">
      <c r="A122" s="526"/>
      <c r="B122" s="526"/>
      <c r="C122" s="526"/>
      <c r="D122" s="525"/>
      <c r="E122" s="525"/>
      <c r="F122" s="641" t="s">
        <v>55</v>
      </c>
      <c r="G122" s="254"/>
      <c r="H122" s="384">
        <f t="shared" si="43"/>
        <v>1</v>
      </c>
      <c r="I122" s="385">
        <f t="shared" si="41"/>
        <v>0</v>
      </c>
      <c r="J122" s="372"/>
      <c r="K122" s="259">
        <f t="shared" si="42"/>
        <v>0</v>
      </c>
      <c r="L122" s="86"/>
    </row>
    <row r="123" spans="1:12" x14ac:dyDescent="0.25">
      <c r="A123" s="526"/>
      <c r="B123" s="526"/>
      <c r="C123" s="526"/>
      <c r="D123" s="525"/>
      <c r="E123" s="525"/>
      <c r="F123" s="641" t="s">
        <v>156</v>
      </c>
      <c r="G123" s="254"/>
      <c r="H123" s="384">
        <f t="shared" si="43"/>
        <v>1</v>
      </c>
      <c r="I123" s="385">
        <f t="shared" si="41"/>
        <v>0</v>
      </c>
      <c r="J123" s="372"/>
      <c r="K123" s="259">
        <f t="shared" si="42"/>
        <v>0</v>
      </c>
      <c r="L123" s="86"/>
    </row>
    <row r="124" spans="1:12" x14ac:dyDescent="0.25">
      <c r="A124" s="526"/>
      <c r="B124" s="526"/>
      <c r="C124" s="526"/>
      <c r="D124" s="525"/>
      <c r="E124" s="525"/>
      <c r="F124" s="641" t="s">
        <v>56</v>
      </c>
      <c r="G124" s="254"/>
      <c r="H124" s="384">
        <f t="shared" si="43"/>
        <v>1</v>
      </c>
      <c r="I124" s="385">
        <f t="shared" si="41"/>
        <v>0</v>
      </c>
      <c r="J124" s="372"/>
      <c r="K124" s="259">
        <f t="shared" si="42"/>
        <v>0</v>
      </c>
      <c r="L124" s="86"/>
    </row>
    <row r="125" spans="1:12" x14ac:dyDescent="0.25">
      <c r="A125" s="526"/>
      <c r="B125" s="526"/>
      <c r="C125" s="526"/>
      <c r="D125" s="525"/>
      <c r="E125" s="525"/>
      <c r="F125" s="641" t="s">
        <v>157</v>
      </c>
      <c r="G125" s="254"/>
      <c r="H125" s="384">
        <f t="shared" si="43"/>
        <v>1</v>
      </c>
      <c r="I125" s="385">
        <f t="shared" si="41"/>
        <v>0</v>
      </c>
      <c r="J125" s="372"/>
      <c r="K125" s="259">
        <f t="shared" si="42"/>
        <v>0</v>
      </c>
      <c r="L125" s="86"/>
    </row>
    <row r="126" spans="1:12" x14ac:dyDescent="0.25">
      <c r="A126" s="526"/>
      <c r="B126" s="526"/>
      <c r="C126" s="526"/>
      <c r="D126" s="525"/>
      <c r="E126" s="525"/>
      <c r="F126" s="641" t="s">
        <v>17</v>
      </c>
      <c r="G126" s="254"/>
      <c r="H126" s="384">
        <f t="shared" si="43"/>
        <v>1</v>
      </c>
      <c r="I126" s="385">
        <f t="shared" ref="I126" si="44">G126*(1-H126)</f>
        <v>0</v>
      </c>
      <c r="J126" s="372"/>
      <c r="K126" s="259">
        <f t="shared" si="42"/>
        <v>0</v>
      </c>
      <c r="L126" s="86"/>
    </row>
    <row r="127" spans="1:12" ht="16.5" thickBot="1" x14ac:dyDescent="0.3">
      <c r="A127" s="207"/>
      <c r="B127" s="207"/>
      <c r="C127" s="207"/>
      <c r="D127" s="245"/>
      <c r="E127" s="245"/>
      <c r="F127" s="643"/>
      <c r="G127" s="256"/>
      <c r="H127" s="211"/>
      <c r="I127" s="258">
        <f t="shared" ref="I127" si="45">SUM(I116:I126)</f>
        <v>0</v>
      </c>
      <c r="J127" s="211"/>
      <c r="K127" s="260">
        <f>SUM(K116:K126)</f>
        <v>0</v>
      </c>
      <c r="L127" s="10"/>
    </row>
    <row r="128" spans="1:12" x14ac:dyDescent="0.25">
      <c r="A128" s="526" t="s">
        <v>134</v>
      </c>
      <c r="B128" s="526"/>
      <c r="C128" s="526"/>
      <c r="D128" s="525"/>
      <c r="E128" s="525"/>
      <c r="F128" s="641" t="s">
        <v>153</v>
      </c>
      <c r="G128" s="254"/>
      <c r="H128" s="384">
        <f>1-J128</f>
        <v>1</v>
      </c>
      <c r="I128" s="385">
        <f>G128*(1-J128)</f>
        <v>0</v>
      </c>
      <c r="J128" s="372"/>
      <c r="K128" s="259">
        <f>G128*J128</f>
        <v>0</v>
      </c>
      <c r="L128" s="86"/>
    </row>
    <row r="129" spans="1:12" x14ac:dyDescent="0.25">
      <c r="A129" s="526"/>
      <c r="B129" s="526"/>
      <c r="C129" s="526"/>
      <c r="D129" s="525"/>
      <c r="E129" s="525"/>
      <c r="F129" s="641" t="s">
        <v>154</v>
      </c>
      <c r="G129" s="383">
        <f>K128*H129</f>
        <v>0</v>
      </c>
      <c r="H129" s="243"/>
      <c r="I129" s="257"/>
      <c r="J129" s="242">
        <f>J128</f>
        <v>0</v>
      </c>
      <c r="K129" s="259">
        <f>G129</f>
        <v>0</v>
      </c>
      <c r="L129" s="86"/>
    </row>
    <row r="130" spans="1:12" x14ac:dyDescent="0.25">
      <c r="A130" s="526"/>
      <c r="B130" s="526"/>
      <c r="C130" s="526"/>
      <c r="D130" s="525"/>
      <c r="E130" s="525"/>
      <c r="F130" s="641" t="s">
        <v>52</v>
      </c>
      <c r="G130" s="254"/>
      <c r="H130" s="384">
        <f>1-J130</f>
        <v>1</v>
      </c>
      <c r="I130" s="385">
        <f t="shared" ref="I130:I137" si="46">G130*(1-J130)</f>
        <v>0</v>
      </c>
      <c r="J130" s="372"/>
      <c r="K130" s="259">
        <f t="shared" ref="K130:K138" si="47">G130*J130</f>
        <v>0</v>
      </c>
      <c r="L130" s="86"/>
    </row>
    <row r="131" spans="1:12" x14ac:dyDescent="0.25">
      <c r="A131" s="526"/>
      <c r="B131" s="526"/>
      <c r="C131" s="526"/>
      <c r="D131" s="525"/>
      <c r="E131" s="525"/>
      <c r="F131" s="641" t="s">
        <v>53</v>
      </c>
      <c r="G131" s="254"/>
      <c r="H131" s="384">
        <f t="shared" ref="H131:H138" si="48">1-J131</f>
        <v>1</v>
      </c>
      <c r="I131" s="385">
        <f t="shared" si="46"/>
        <v>0</v>
      </c>
      <c r="J131" s="372"/>
      <c r="K131" s="259">
        <f t="shared" si="47"/>
        <v>0</v>
      </c>
      <c r="L131" s="86"/>
    </row>
    <row r="132" spans="1:12" ht="30" x14ac:dyDescent="0.25">
      <c r="A132" s="526"/>
      <c r="B132" s="526"/>
      <c r="C132" s="526"/>
      <c r="D132" s="525"/>
      <c r="E132" s="525"/>
      <c r="F132" s="641" t="s">
        <v>21</v>
      </c>
      <c r="G132" s="254"/>
      <c r="H132" s="384">
        <f t="shared" si="48"/>
        <v>1</v>
      </c>
      <c r="I132" s="385">
        <f t="shared" si="46"/>
        <v>0</v>
      </c>
      <c r="J132" s="372"/>
      <c r="K132" s="259">
        <f t="shared" si="47"/>
        <v>0</v>
      </c>
      <c r="L132" s="86"/>
    </row>
    <row r="133" spans="1:12" ht="30" x14ac:dyDescent="0.25">
      <c r="A133" s="526"/>
      <c r="B133" s="526"/>
      <c r="C133" s="526"/>
      <c r="D133" s="525"/>
      <c r="E133" s="525"/>
      <c r="F133" s="641" t="s">
        <v>155</v>
      </c>
      <c r="G133" s="254"/>
      <c r="H133" s="384">
        <f t="shared" si="48"/>
        <v>1</v>
      </c>
      <c r="I133" s="385">
        <f t="shared" si="46"/>
        <v>0</v>
      </c>
      <c r="J133" s="372"/>
      <c r="K133" s="259">
        <f t="shared" si="47"/>
        <v>0</v>
      </c>
      <c r="L133" s="86"/>
    </row>
    <row r="134" spans="1:12" ht="30" x14ac:dyDescent="0.25">
      <c r="A134" s="526"/>
      <c r="B134" s="526"/>
      <c r="C134" s="526"/>
      <c r="D134" s="525"/>
      <c r="E134" s="525"/>
      <c r="F134" s="641" t="s">
        <v>55</v>
      </c>
      <c r="G134" s="254"/>
      <c r="H134" s="384">
        <f t="shared" si="48"/>
        <v>1</v>
      </c>
      <c r="I134" s="385">
        <f t="shared" si="46"/>
        <v>0</v>
      </c>
      <c r="J134" s="372"/>
      <c r="K134" s="259">
        <f t="shared" si="47"/>
        <v>0</v>
      </c>
      <c r="L134" s="86"/>
    </row>
    <row r="135" spans="1:12" x14ac:dyDescent="0.25">
      <c r="A135" s="526"/>
      <c r="B135" s="526"/>
      <c r="C135" s="526"/>
      <c r="D135" s="525"/>
      <c r="E135" s="525"/>
      <c r="F135" s="641" t="s">
        <v>156</v>
      </c>
      <c r="G135" s="254"/>
      <c r="H135" s="384">
        <f t="shared" si="48"/>
        <v>1</v>
      </c>
      <c r="I135" s="385">
        <f t="shared" si="46"/>
        <v>0</v>
      </c>
      <c r="J135" s="372"/>
      <c r="K135" s="259">
        <f t="shared" si="47"/>
        <v>0</v>
      </c>
      <c r="L135" s="86"/>
    </row>
    <row r="136" spans="1:12" x14ac:dyDescent="0.25">
      <c r="A136" s="526"/>
      <c r="B136" s="526"/>
      <c r="C136" s="526"/>
      <c r="D136" s="525"/>
      <c r="E136" s="525"/>
      <c r="F136" s="641" t="s">
        <v>56</v>
      </c>
      <c r="G136" s="254"/>
      <c r="H136" s="384">
        <f t="shared" si="48"/>
        <v>1</v>
      </c>
      <c r="I136" s="385">
        <f t="shared" si="46"/>
        <v>0</v>
      </c>
      <c r="J136" s="372"/>
      <c r="K136" s="259">
        <f t="shared" si="47"/>
        <v>0</v>
      </c>
      <c r="L136" s="86"/>
    </row>
    <row r="137" spans="1:12" x14ac:dyDescent="0.25">
      <c r="A137" s="526"/>
      <c r="B137" s="526"/>
      <c r="C137" s="526"/>
      <c r="D137" s="525"/>
      <c r="E137" s="525"/>
      <c r="F137" s="641" t="s">
        <v>157</v>
      </c>
      <c r="G137" s="254"/>
      <c r="H137" s="384">
        <f t="shared" si="48"/>
        <v>1</v>
      </c>
      <c r="I137" s="385">
        <f t="shared" si="46"/>
        <v>0</v>
      </c>
      <c r="J137" s="372"/>
      <c r="K137" s="259">
        <f t="shared" si="47"/>
        <v>0</v>
      </c>
      <c r="L137" s="86"/>
    </row>
    <row r="138" spans="1:12" x14ac:dyDescent="0.25">
      <c r="A138" s="526"/>
      <c r="B138" s="526"/>
      <c r="C138" s="526"/>
      <c r="D138" s="525"/>
      <c r="E138" s="525"/>
      <c r="F138" s="641" t="s">
        <v>17</v>
      </c>
      <c r="G138" s="254"/>
      <c r="H138" s="384">
        <f t="shared" si="48"/>
        <v>1</v>
      </c>
      <c r="I138" s="385">
        <f t="shared" ref="I138" si="49">G138*(1-H138)</f>
        <v>0</v>
      </c>
      <c r="J138" s="372"/>
      <c r="K138" s="259">
        <f t="shared" si="47"/>
        <v>0</v>
      </c>
      <c r="L138" s="86"/>
    </row>
    <row r="139" spans="1:12" ht="16.5" thickBot="1" x14ac:dyDescent="0.3">
      <c r="A139" s="207"/>
      <c r="B139" s="207"/>
      <c r="C139" s="207"/>
      <c r="D139" s="245"/>
      <c r="E139" s="245"/>
      <c r="F139" s="643"/>
      <c r="G139" s="256"/>
      <c r="H139" s="211"/>
      <c r="I139" s="258">
        <f t="shared" ref="I139" si="50">SUM(I128:I138)</f>
        <v>0</v>
      </c>
      <c r="J139" s="211"/>
      <c r="K139" s="260">
        <f>SUM(K128:K138)</f>
        <v>0</v>
      </c>
      <c r="L139" s="10"/>
    </row>
    <row r="140" spans="1:12" x14ac:dyDescent="0.25">
      <c r="A140" s="526" t="s">
        <v>134</v>
      </c>
      <c r="B140" s="526"/>
      <c r="C140" s="526"/>
      <c r="D140" s="525"/>
      <c r="E140" s="525"/>
      <c r="F140" s="641" t="s">
        <v>153</v>
      </c>
      <c r="G140" s="254"/>
      <c r="H140" s="384">
        <f>1-J140</f>
        <v>1</v>
      </c>
      <c r="I140" s="385">
        <f>G140*(1-J140)</f>
        <v>0</v>
      </c>
      <c r="J140" s="372"/>
      <c r="K140" s="259">
        <f>G140*J140</f>
        <v>0</v>
      </c>
      <c r="L140" s="86"/>
    </row>
    <row r="141" spans="1:12" x14ac:dyDescent="0.25">
      <c r="A141" s="526"/>
      <c r="B141" s="526"/>
      <c r="C141" s="526"/>
      <c r="D141" s="525"/>
      <c r="E141" s="525"/>
      <c r="F141" s="641" t="s">
        <v>154</v>
      </c>
      <c r="G141" s="383">
        <f>K140*H141</f>
        <v>0</v>
      </c>
      <c r="H141" s="243"/>
      <c r="I141" s="257"/>
      <c r="J141" s="242">
        <f>J140</f>
        <v>0</v>
      </c>
      <c r="K141" s="259">
        <f>G141</f>
        <v>0</v>
      </c>
      <c r="L141" s="86"/>
    </row>
    <row r="142" spans="1:12" x14ac:dyDescent="0.25">
      <c r="A142" s="526"/>
      <c r="B142" s="526"/>
      <c r="C142" s="526"/>
      <c r="D142" s="525"/>
      <c r="E142" s="525"/>
      <c r="F142" s="641" t="s">
        <v>52</v>
      </c>
      <c r="G142" s="254"/>
      <c r="H142" s="384">
        <f>1-J142</f>
        <v>1</v>
      </c>
      <c r="I142" s="385">
        <f t="shared" ref="I142:I149" si="51">G142*(1-J142)</f>
        <v>0</v>
      </c>
      <c r="J142" s="372"/>
      <c r="K142" s="259">
        <f t="shared" ref="K142:K150" si="52">G142*J142</f>
        <v>0</v>
      </c>
      <c r="L142" s="86"/>
    </row>
    <row r="143" spans="1:12" x14ac:dyDescent="0.25">
      <c r="A143" s="526"/>
      <c r="B143" s="526"/>
      <c r="C143" s="526"/>
      <c r="D143" s="525"/>
      <c r="E143" s="525"/>
      <c r="F143" s="641" t="s">
        <v>53</v>
      </c>
      <c r="G143" s="254"/>
      <c r="H143" s="384">
        <f t="shared" ref="H143:H150" si="53">1-J143</f>
        <v>1</v>
      </c>
      <c r="I143" s="385">
        <f t="shared" si="51"/>
        <v>0</v>
      </c>
      <c r="J143" s="372"/>
      <c r="K143" s="259">
        <f t="shared" si="52"/>
        <v>0</v>
      </c>
      <c r="L143" s="86"/>
    </row>
    <row r="144" spans="1:12" ht="30" x14ac:dyDescent="0.25">
      <c r="A144" s="526"/>
      <c r="B144" s="526"/>
      <c r="C144" s="526"/>
      <c r="D144" s="525"/>
      <c r="E144" s="525"/>
      <c r="F144" s="641" t="s">
        <v>21</v>
      </c>
      <c r="G144" s="254"/>
      <c r="H144" s="384">
        <f t="shared" si="53"/>
        <v>1</v>
      </c>
      <c r="I144" s="385">
        <f t="shared" si="51"/>
        <v>0</v>
      </c>
      <c r="J144" s="372"/>
      <c r="K144" s="259">
        <f t="shared" si="52"/>
        <v>0</v>
      </c>
      <c r="L144" s="86"/>
    </row>
    <row r="145" spans="1:12" ht="30" x14ac:dyDescent="0.25">
      <c r="A145" s="526"/>
      <c r="B145" s="526"/>
      <c r="C145" s="526"/>
      <c r="D145" s="525"/>
      <c r="E145" s="525"/>
      <c r="F145" s="641" t="s">
        <v>155</v>
      </c>
      <c r="G145" s="254"/>
      <c r="H145" s="384">
        <f t="shared" si="53"/>
        <v>1</v>
      </c>
      <c r="I145" s="385">
        <f t="shared" si="51"/>
        <v>0</v>
      </c>
      <c r="J145" s="372"/>
      <c r="K145" s="259">
        <f t="shared" si="52"/>
        <v>0</v>
      </c>
      <c r="L145" s="86"/>
    </row>
    <row r="146" spans="1:12" ht="30" x14ac:dyDescent="0.25">
      <c r="A146" s="526"/>
      <c r="B146" s="526"/>
      <c r="C146" s="526"/>
      <c r="D146" s="525"/>
      <c r="E146" s="525"/>
      <c r="F146" s="641" t="s">
        <v>55</v>
      </c>
      <c r="G146" s="254"/>
      <c r="H146" s="384">
        <f t="shared" si="53"/>
        <v>1</v>
      </c>
      <c r="I146" s="385">
        <f t="shared" si="51"/>
        <v>0</v>
      </c>
      <c r="J146" s="372"/>
      <c r="K146" s="259">
        <f t="shared" si="52"/>
        <v>0</v>
      </c>
      <c r="L146" s="86"/>
    </row>
    <row r="147" spans="1:12" x14ac:dyDescent="0.25">
      <c r="A147" s="526"/>
      <c r="B147" s="526"/>
      <c r="C147" s="526"/>
      <c r="D147" s="525"/>
      <c r="E147" s="525"/>
      <c r="F147" s="641" t="s">
        <v>156</v>
      </c>
      <c r="G147" s="254"/>
      <c r="H147" s="384">
        <f t="shared" si="53"/>
        <v>1</v>
      </c>
      <c r="I147" s="385">
        <f t="shared" si="51"/>
        <v>0</v>
      </c>
      <c r="J147" s="372"/>
      <c r="K147" s="259">
        <f t="shared" si="52"/>
        <v>0</v>
      </c>
      <c r="L147" s="86"/>
    </row>
    <row r="148" spans="1:12" x14ac:dyDescent="0.25">
      <c r="A148" s="526"/>
      <c r="B148" s="526"/>
      <c r="C148" s="526"/>
      <c r="D148" s="525"/>
      <c r="E148" s="525"/>
      <c r="F148" s="641" t="s">
        <v>56</v>
      </c>
      <c r="G148" s="254"/>
      <c r="H148" s="384">
        <f t="shared" si="53"/>
        <v>1</v>
      </c>
      <c r="I148" s="385">
        <f t="shared" si="51"/>
        <v>0</v>
      </c>
      <c r="J148" s="372"/>
      <c r="K148" s="259">
        <f t="shared" si="52"/>
        <v>0</v>
      </c>
      <c r="L148" s="86"/>
    </row>
    <row r="149" spans="1:12" x14ac:dyDescent="0.25">
      <c r="A149" s="526"/>
      <c r="B149" s="526"/>
      <c r="C149" s="526"/>
      <c r="D149" s="525"/>
      <c r="E149" s="525"/>
      <c r="F149" s="641" t="s">
        <v>157</v>
      </c>
      <c r="G149" s="254"/>
      <c r="H149" s="384">
        <f t="shared" si="53"/>
        <v>1</v>
      </c>
      <c r="I149" s="385">
        <f t="shared" si="51"/>
        <v>0</v>
      </c>
      <c r="J149" s="372"/>
      <c r="K149" s="259">
        <f t="shared" si="52"/>
        <v>0</v>
      </c>
      <c r="L149" s="86"/>
    </row>
    <row r="150" spans="1:12" x14ac:dyDescent="0.25">
      <c r="A150" s="526"/>
      <c r="B150" s="526"/>
      <c r="C150" s="526"/>
      <c r="D150" s="525"/>
      <c r="E150" s="525"/>
      <c r="F150" s="641" t="s">
        <v>17</v>
      </c>
      <c r="G150" s="254"/>
      <c r="H150" s="384">
        <f t="shared" si="53"/>
        <v>1</v>
      </c>
      <c r="I150" s="385">
        <f t="shared" ref="I150" si="54">G150*(1-H150)</f>
        <v>0</v>
      </c>
      <c r="J150" s="372"/>
      <c r="K150" s="259">
        <f t="shared" si="52"/>
        <v>0</v>
      </c>
      <c r="L150" s="86"/>
    </row>
    <row r="151" spans="1:12" ht="16.5" thickBot="1" x14ac:dyDescent="0.3">
      <c r="A151" s="207"/>
      <c r="B151" s="207"/>
      <c r="C151" s="207"/>
      <c r="D151" s="245"/>
      <c r="E151" s="245"/>
      <c r="F151" s="643"/>
      <c r="G151" s="256"/>
      <c r="H151" s="211"/>
      <c r="I151" s="258">
        <f t="shared" ref="I151" si="55">SUM(I140:I150)</f>
        <v>0</v>
      </c>
      <c r="J151" s="211"/>
      <c r="K151" s="260">
        <f>SUM(K140:K150)</f>
        <v>0</v>
      </c>
      <c r="L151" s="10"/>
    </row>
    <row r="152" spans="1:12" x14ac:dyDescent="0.25">
      <c r="A152" s="526" t="s">
        <v>134</v>
      </c>
      <c r="B152" s="526"/>
      <c r="C152" s="526"/>
      <c r="D152" s="525"/>
      <c r="E152" s="525"/>
      <c r="F152" s="641" t="s">
        <v>153</v>
      </c>
      <c r="G152" s="254"/>
      <c r="H152" s="384">
        <f>1-J152</f>
        <v>1</v>
      </c>
      <c r="I152" s="385">
        <f>G152*(1-J152)</f>
        <v>0</v>
      </c>
      <c r="J152" s="372"/>
      <c r="K152" s="259">
        <f>G152*J152</f>
        <v>0</v>
      </c>
      <c r="L152" s="86"/>
    </row>
    <row r="153" spans="1:12" x14ac:dyDescent="0.25">
      <c r="A153" s="526"/>
      <c r="B153" s="526"/>
      <c r="C153" s="526"/>
      <c r="D153" s="525"/>
      <c r="E153" s="525"/>
      <c r="F153" s="641" t="s">
        <v>154</v>
      </c>
      <c r="G153" s="383">
        <f>K152*H153</f>
        <v>0</v>
      </c>
      <c r="H153" s="243"/>
      <c r="I153" s="257"/>
      <c r="J153" s="242">
        <f>J152</f>
        <v>0</v>
      </c>
      <c r="K153" s="259">
        <f>G153</f>
        <v>0</v>
      </c>
      <c r="L153" s="86"/>
    </row>
    <row r="154" spans="1:12" x14ac:dyDescent="0.25">
      <c r="A154" s="526"/>
      <c r="B154" s="526"/>
      <c r="C154" s="526"/>
      <c r="D154" s="525"/>
      <c r="E154" s="525"/>
      <c r="F154" s="641" t="s">
        <v>52</v>
      </c>
      <c r="G154" s="254"/>
      <c r="H154" s="384">
        <f>1-J154</f>
        <v>1</v>
      </c>
      <c r="I154" s="385">
        <f t="shared" ref="I154:I161" si="56">G154*(1-J154)</f>
        <v>0</v>
      </c>
      <c r="J154" s="372"/>
      <c r="K154" s="259">
        <f t="shared" ref="K154:K162" si="57">G154*J154</f>
        <v>0</v>
      </c>
      <c r="L154" s="86"/>
    </row>
    <row r="155" spans="1:12" x14ac:dyDescent="0.25">
      <c r="A155" s="526"/>
      <c r="B155" s="526"/>
      <c r="C155" s="526"/>
      <c r="D155" s="525"/>
      <c r="E155" s="525"/>
      <c r="F155" s="641" t="s">
        <v>53</v>
      </c>
      <c r="G155" s="254"/>
      <c r="H155" s="384">
        <f t="shared" ref="H155:H162" si="58">1-J155</f>
        <v>1</v>
      </c>
      <c r="I155" s="385">
        <f t="shared" si="56"/>
        <v>0</v>
      </c>
      <c r="J155" s="372"/>
      <c r="K155" s="259">
        <f t="shared" si="57"/>
        <v>0</v>
      </c>
      <c r="L155" s="86"/>
    </row>
    <row r="156" spans="1:12" ht="30" x14ac:dyDescent="0.25">
      <c r="A156" s="526"/>
      <c r="B156" s="526"/>
      <c r="C156" s="526"/>
      <c r="D156" s="525"/>
      <c r="E156" s="525"/>
      <c r="F156" s="641" t="s">
        <v>21</v>
      </c>
      <c r="G156" s="254"/>
      <c r="H156" s="384">
        <f t="shared" si="58"/>
        <v>1</v>
      </c>
      <c r="I156" s="385">
        <f t="shared" si="56"/>
        <v>0</v>
      </c>
      <c r="J156" s="372"/>
      <c r="K156" s="259">
        <f t="shared" si="57"/>
        <v>0</v>
      </c>
      <c r="L156" s="86"/>
    </row>
    <row r="157" spans="1:12" ht="30" x14ac:dyDescent="0.25">
      <c r="A157" s="526"/>
      <c r="B157" s="526"/>
      <c r="C157" s="526"/>
      <c r="D157" s="525"/>
      <c r="E157" s="525"/>
      <c r="F157" s="641" t="s">
        <v>155</v>
      </c>
      <c r="G157" s="254"/>
      <c r="H157" s="384">
        <f t="shared" si="58"/>
        <v>1</v>
      </c>
      <c r="I157" s="385">
        <f t="shared" si="56"/>
        <v>0</v>
      </c>
      <c r="J157" s="372"/>
      <c r="K157" s="259">
        <f t="shared" si="57"/>
        <v>0</v>
      </c>
      <c r="L157" s="86"/>
    </row>
    <row r="158" spans="1:12" ht="30" x14ac:dyDescent="0.25">
      <c r="A158" s="526"/>
      <c r="B158" s="526"/>
      <c r="C158" s="526"/>
      <c r="D158" s="525"/>
      <c r="E158" s="525"/>
      <c r="F158" s="641" t="s">
        <v>55</v>
      </c>
      <c r="G158" s="254"/>
      <c r="H158" s="384">
        <f t="shared" si="58"/>
        <v>1</v>
      </c>
      <c r="I158" s="385">
        <f t="shared" si="56"/>
        <v>0</v>
      </c>
      <c r="J158" s="372"/>
      <c r="K158" s="259">
        <f t="shared" si="57"/>
        <v>0</v>
      </c>
      <c r="L158" s="86"/>
    </row>
    <row r="159" spans="1:12" x14ac:dyDescent="0.25">
      <c r="A159" s="526"/>
      <c r="B159" s="526"/>
      <c r="C159" s="526"/>
      <c r="D159" s="525"/>
      <c r="E159" s="525"/>
      <c r="F159" s="641" t="s">
        <v>156</v>
      </c>
      <c r="G159" s="254"/>
      <c r="H159" s="384">
        <f t="shared" si="58"/>
        <v>1</v>
      </c>
      <c r="I159" s="385">
        <f t="shared" si="56"/>
        <v>0</v>
      </c>
      <c r="J159" s="372"/>
      <c r="K159" s="259">
        <f t="shared" si="57"/>
        <v>0</v>
      </c>
      <c r="L159" s="86"/>
    </row>
    <row r="160" spans="1:12" x14ac:dyDescent="0.25">
      <c r="A160" s="526"/>
      <c r="B160" s="526"/>
      <c r="C160" s="526"/>
      <c r="D160" s="525"/>
      <c r="E160" s="525"/>
      <c r="F160" s="641" t="s">
        <v>56</v>
      </c>
      <c r="G160" s="254"/>
      <c r="H160" s="384">
        <f t="shared" si="58"/>
        <v>1</v>
      </c>
      <c r="I160" s="385">
        <f t="shared" si="56"/>
        <v>0</v>
      </c>
      <c r="J160" s="372"/>
      <c r="K160" s="259">
        <f t="shared" si="57"/>
        <v>0</v>
      </c>
      <c r="L160" s="86"/>
    </row>
    <row r="161" spans="1:12" x14ac:dyDescent="0.25">
      <c r="A161" s="526"/>
      <c r="B161" s="526"/>
      <c r="C161" s="526"/>
      <c r="D161" s="525"/>
      <c r="E161" s="525"/>
      <c r="F161" s="641" t="s">
        <v>157</v>
      </c>
      <c r="G161" s="254"/>
      <c r="H161" s="384">
        <f t="shared" si="58"/>
        <v>1</v>
      </c>
      <c r="I161" s="385">
        <f t="shared" si="56"/>
        <v>0</v>
      </c>
      <c r="J161" s="372"/>
      <c r="K161" s="259">
        <f t="shared" si="57"/>
        <v>0</v>
      </c>
      <c r="L161" s="86"/>
    </row>
    <row r="162" spans="1:12" x14ac:dyDescent="0.25">
      <c r="A162" s="526"/>
      <c r="B162" s="526"/>
      <c r="C162" s="526"/>
      <c r="D162" s="525"/>
      <c r="E162" s="525"/>
      <c r="F162" s="641" t="s">
        <v>17</v>
      </c>
      <c r="G162" s="254"/>
      <c r="H162" s="384">
        <f t="shared" si="58"/>
        <v>1</v>
      </c>
      <c r="I162" s="385">
        <f t="shared" ref="I162" si="59">G162*(1-H162)</f>
        <v>0</v>
      </c>
      <c r="J162" s="372"/>
      <c r="K162" s="259">
        <f t="shared" si="57"/>
        <v>0</v>
      </c>
      <c r="L162" s="86"/>
    </row>
    <row r="163" spans="1:12" ht="16.5" thickBot="1" x14ac:dyDescent="0.3">
      <c r="A163" s="207"/>
      <c r="B163" s="207"/>
      <c r="C163" s="207"/>
      <c r="D163" s="245"/>
      <c r="E163" s="245"/>
      <c r="F163" s="643"/>
      <c r="G163" s="256"/>
      <c r="H163" s="211"/>
      <c r="I163" s="258">
        <f t="shared" ref="I163" si="60">SUM(I152:I162)</f>
        <v>0</v>
      </c>
      <c r="J163" s="211"/>
      <c r="K163" s="260">
        <f>SUM(K152:K162)</f>
        <v>0</v>
      </c>
      <c r="L163" s="10"/>
    </row>
    <row r="164" spans="1:12" x14ac:dyDescent="0.25">
      <c r="A164" s="526" t="s">
        <v>134</v>
      </c>
      <c r="B164" s="526"/>
      <c r="C164" s="526"/>
      <c r="D164" s="525"/>
      <c r="E164" s="525"/>
      <c r="F164" s="641" t="s">
        <v>153</v>
      </c>
      <c r="G164" s="254"/>
      <c r="H164" s="384">
        <f>1-J164</f>
        <v>1</v>
      </c>
      <c r="I164" s="385">
        <f>G164*(1-J164)</f>
        <v>0</v>
      </c>
      <c r="J164" s="372"/>
      <c r="K164" s="259">
        <f>G164*J164</f>
        <v>0</v>
      </c>
      <c r="L164" s="86"/>
    </row>
    <row r="165" spans="1:12" x14ac:dyDescent="0.25">
      <c r="A165" s="526"/>
      <c r="B165" s="526"/>
      <c r="C165" s="526"/>
      <c r="D165" s="525"/>
      <c r="E165" s="525"/>
      <c r="F165" s="641" t="s">
        <v>154</v>
      </c>
      <c r="G165" s="383">
        <f>K164*H165</f>
        <v>0</v>
      </c>
      <c r="H165" s="243"/>
      <c r="I165" s="257"/>
      <c r="J165" s="242">
        <f>J164</f>
        <v>0</v>
      </c>
      <c r="K165" s="259">
        <f>G165</f>
        <v>0</v>
      </c>
      <c r="L165" s="86"/>
    </row>
    <row r="166" spans="1:12" x14ac:dyDescent="0.25">
      <c r="A166" s="526"/>
      <c r="B166" s="526"/>
      <c r="C166" s="526"/>
      <c r="D166" s="525"/>
      <c r="E166" s="525"/>
      <c r="F166" s="641" t="s">
        <v>52</v>
      </c>
      <c r="G166" s="254"/>
      <c r="H166" s="384">
        <f>1-J166</f>
        <v>1</v>
      </c>
      <c r="I166" s="385">
        <f t="shared" ref="I166:I173" si="61">G166*(1-J166)</f>
        <v>0</v>
      </c>
      <c r="J166" s="372"/>
      <c r="K166" s="259">
        <f t="shared" ref="K166:K174" si="62">G166*J166</f>
        <v>0</v>
      </c>
      <c r="L166" s="86"/>
    </row>
    <row r="167" spans="1:12" x14ac:dyDescent="0.25">
      <c r="A167" s="526"/>
      <c r="B167" s="526"/>
      <c r="C167" s="526"/>
      <c r="D167" s="525"/>
      <c r="E167" s="525"/>
      <c r="F167" s="641" t="s">
        <v>53</v>
      </c>
      <c r="G167" s="254"/>
      <c r="H167" s="384">
        <f t="shared" ref="H167:H174" si="63">1-J167</f>
        <v>1</v>
      </c>
      <c r="I167" s="385">
        <f t="shared" si="61"/>
        <v>0</v>
      </c>
      <c r="J167" s="372"/>
      <c r="K167" s="259">
        <f t="shared" si="62"/>
        <v>0</v>
      </c>
      <c r="L167" s="86"/>
    </row>
    <row r="168" spans="1:12" ht="30" x14ac:dyDescent="0.25">
      <c r="A168" s="526"/>
      <c r="B168" s="526"/>
      <c r="C168" s="526"/>
      <c r="D168" s="525"/>
      <c r="E168" s="525"/>
      <c r="F168" s="641" t="s">
        <v>21</v>
      </c>
      <c r="G168" s="254"/>
      <c r="H168" s="384">
        <f t="shared" si="63"/>
        <v>1</v>
      </c>
      <c r="I168" s="385">
        <f t="shared" si="61"/>
        <v>0</v>
      </c>
      <c r="J168" s="372"/>
      <c r="K168" s="259">
        <f t="shared" si="62"/>
        <v>0</v>
      </c>
      <c r="L168" s="86"/>
    </row>
    <row r="169" spans="1:12" ht="30" x14ac:dyDescent="0.25">
      <c r="A169" s="526"/>
      <c r="B169" s="526"/>
      <c r="C169" s="526"/>
      <c r="D169" s="525"/>
      <c r="E169" s="525"/>
      <c r="F169" s="641" t="s">
        <v>155</v>
      </c>
      <c r="G169" s="254"/>
      <c r="H169" s="384">
        <f t="shared" si="63"/>
        <v>1</v>
      </c>
      <c r="I169" s="385">
        <f t="shared" si="61"/>
        <v>0</v>
      </c>
      <c r="J169" s="372"/>
      <c r="K169" s="259">
        <f t="shared" si="62"/>
        <v>0</v>
      </c>
      <c r="L169" s="86"/>
    </row>
    <row r="170" spans="1:12" ht="30" x14ac:dyDescent="0.25">
      <c r="A170" s="526"/>
      <c r="B170" s="526"/>
      <c r="C170" s="526"/>
      <c r="D170" s="525"/>
      <c r="E170" s="525"/>
      <c r="F170" s="641" t="s">
        <v>55</v>
      </c>
      <c r="G170" s="254"/>
      <c r="H170" s="384">
        <f t="shared" si="63"/>
        <v>1</v>
      </c>
      <c r="I170" s="385">
        <f t="shared" si="61"/>
        <v>0</v>
      </c>
      <c r="J170" s="372"/>
      <c r="K170" s="259">
        <f t="shared" si="62"/>
        <v>0</v>
      </c>
      <c r="L170" s="86"/>
    </row>
    <row r="171" spans="1:12" x14ac:dyDescent="0.25">
      <c r="A171" s="526"/>
      <c r="B171" s="526"/>
      <c r="C171" s="526"/>
      <c r="D171" s="525"/>
      <c r="E171" s="525"/>
      <c r="F171" s="641" t="s">
        <v>156</v>
      </c>
      <c r="G171" s="254"/>
      <c r="H171" s="384">
        <f t="shared" si="63"/>
        <v>1</v>
      </c>
      <c r="I171" s="385">
        <f t="shared" si="61"/>
        <v>0</v>
      </c>
      <c r="J171" s="372"/>
      <c r="K171" s="259">
        <f t="shared" si="62"/>
        <v>0</v>
      </c>
      <c r="L171" s="86"/>
    </row>
    <row r="172" spans="1:12" x14ac:dyDescent="0.25">
      <c r="A172" s="526"/>
      <c r="B172" s="526"/>
      <c r="C172" s="526"/>
      <c r="D172" s="525"/>
      <c r="E172" s="525"/>
      <c r="F172" s="641" t="s">
        <v>56</v>
      </c>
      <c r="G172" s="254"/>
      <c r="H172" s="384">
        <f t="shared" si="63"/>
        <v>1</v>
      </c>
      <c r="I172" s="385">
        <f t="shared" si="61"/>
        <v>0</v>
      </c>
      <c r="J172" s="372"/>
      <c r="K172" s="259">
        <f t="shared" si="62"/>
        <v>0</v>
      </c>
      <c r="L172" s="86"/>
    </row>
    <row r="173" spans="1:12" x14ac:dyDescent="0.25">
      <c r="A173" s="526"/>
      <c r="B173" s="526"/>
      <c r="C173" s="526"/>
      <c r="D173" s="525"/>
      <c r="E173" s="525"/>
      <c r="F173" s="641" t="s">
        <v>157</v>
      </c>
      <c r="G173" s="254"/>
      <c r="H173" s="384">
        <f t="shared" si="63"/>
        <v>1</v>
      </c>
      <c r="I173" s="385">
        <f t="shared" si="61"/>
        <v>0</v>
      </c>
      <c r="J173" s="372"/>
      <c r="K173" s="259">
        <f t="shared" si="62"/>
        <v>0</v>
      </c>
      <c r="L173" s="86"/>
    </row>
    <row r="174" spans="1:12" x14ac:dyDescent="0.25">
      <c r="A174" s="526"/>
      <c r="B174" s="526"/>
      <c r="C174" s="526"/>
      <c r="D174" s="525"/>
      <c r="E174" s="525"/>
      <c r="F174" s="641" t="s">
        <v>17</v>
      </c>
      <c r="G174" s="254"/>
      <c r="H174" s="384">
        <f t="shared" si="63"/>
        <v>1</v>
      </c>
      <c r="I174" s="385">
        <f t="shared" ref="I174" si="64">G174*(1-H174)</f>
        <v>0</v>
      </c>
      <c r="J174" s="372"/>
      <c r="K174" s="259">
        <f t="shared" si="62"/>
        <v>0</v>
      </c>
      <c r="L174" s="86"/>
    </row>
    <row r="175" spans="1:12" ht="16.5" thickBot="1" x14ac:dyDescent="0.3">
      <c r="A175" s="207"/>
      <c r="B175" s="207"/>
      <c r="C175" s="207"/>
      <c r="D175" s="245"/>
      <c r="E175" s="245"/>
      <c r="F175" s="643"/>
      <c r="G175" s="256"/>
      <c r="H175" s="211"/>
      <c r="I175" s="258">
        <f t="shared" ref="I175" si="65">SUM(I164:I174)</f>
        <v>0</v>
      </c>
      <c r="J175" s="211"/>
      <c r="K175" s="260">
        <f>SUM(K164:K174)</f>
        <v>0</v>
      </c>
      <c r="L175" s="10"/>
    </row>
    <row r="176" spans="1:12" x14ac:dyDescent="0.25">
      <c r="A176" s="526" t="s">
        <v>134</v>
      </c>
      <c r="B176" s="526"/>
      <c r="C176" s="526"/>
      <c r="D176" s="525"/>
      <c r="E176" s="525"/>
      <c r="F176" s="641" t="s">
        <v>153</v>
      </c>
      <c r="G176" s="254"/>
      <c r="H176" s="384">
        <f>1-J176</f>
        <v>1</v>
      </c>
      <c r="I176" s="385">
        <f>G176*(1-J176)</f>
        <v>0</v>
      </c>
      <c r="J176" s="372"/>
      <c r="K176" s="259">
        <f>G176*J176</f>
        <v>0</v>
      </c>
      <c r="L176" s="86"/>
    </row>
    <row r="177" spans="1:12" x14ac:dyDescent="0.25">
      <c r="A177" s="526"/>
      <c r="B177" s="526"/>
      <c r="C177" s="526"/>
      <c r="D177" s="525"/>
      <c r="E177" s="525"/>
      <c r="F177" s="641" t="s">
        <v>154</v>
      </c>
      <c r="G177" s="383">
        <f>K176*H177</f>
        <v>0</v>
      </c>
      <c r="H177" s="243"/>
      <c r="I177" s="257"/>
      <c r="J177" s="242">
        <f>J176</f>
        <v>0</v>
      </c>
      <c r="K177" s="259">
        <f>G177</f>
        <v>0</v>
      </c>
      <c r="L177" s="86"/>
    </row>
    <row r="178" spans="1:12" x14ac:dyDescent="0.25">
      <c r="A178" s="526"/>
      <c r="B178" s="526"/>
      <c r="C178" s="526"/>
      <c r="D178" s="525"/>
      <c r="E178" s="525"/>
      <c r="F178" s="641" t="s">
        <v>52</v>
      </c>
      <c r="G178" s="254"/>
      <c r="H178" s="384">
        <f>1-J178</f>
        <v>1</v>
      </c>
      <c r="I178" s="385">
        <f t="shared" ref="I178:I185" si="66">G178*(1-J178)</f>
        <v>0</v>
      </c>
      <c r="J178" s="372"/>
      <c r="K178" s="259">
        <f t="shared" ref="K178:K186" si="67">G178*J178</f>
        <v>0</v>
      </c>
      <c r="L178" s="86"/>
    </row>
    <row r="179" spans="1:12" x14ac:dyDescent="0.25">
      <c r="A179" s="526"/>
      <c r="B179" s="526"/>
      <c r="C179" s="526"/>
      <c r="D179" s="525"/>
      <c r="E179" s="525"/>
      <c r="F179" s="641" t="s">
        <v>53</v>
      </c>
      <c r="G179" s="254"/>
      <c r="H179" s="384">
        <f t="shared" ref="H179:H186" si="68">1-J179</f>
        <v>1</v>
      </c>
      <c r="I179" s="385">
        <f t="shared" si="66"/>
        <v>0</v>
      </c>
      <c r="J179" s="372"/>
      <c r="K179" s="259">
        <f t="shared" si="67"/>
        <v>0</v>
      </c>
      <c r="L179" s="86"/>
    </row>
    <row r="180" spans="1:12" ht="30" x14ac:dyDescent="0.25">
      <c r="A180" s="526"/>
      <c r="B180" s="526"/>
      <c r="C180" s="526"/>
      <c r="D180" s="525"/>
      <c r="E180" s="525"/>
      <c r="F180" s="641" t="s">
        <v>21</v>
      </c>
      <c r="G180" s="254"/>
      <c r="H180" s="384">
        <f t="shared" si="68"/>
        <v>1</v>
      </c>
      <c r="I180" s="385">
        <f t="shared" si="66"/>
        <v>0</v>
      </c>
      <c r="J180" s="372"/>
      <c r="K180" s="259">
        <f t="shared" si="67"/>
        <v>0</v>
      </c>
      <c r="L180" s="86"/>
    </row>
    <row r="181" spans="1:12" ht="30" x14ac:dyDescent="0.25">
      <c r="A181" s="526"/>
      <c r="B181" s="526"/>
      <c r="C181" s="526"/>
      <c r="D181" s="525"/>
      <c r="E181" s="525"/>
      <c r="F181" s="641" t="s">
        <v>155</v>
      </c>
      <c r="G181" s="254"/>
      <c r="H181" s="384">
        <f t="shared" si="68"/>
        <v>1</v>
      </c>
      <c r="I181" s="385">
        <f t="shared" si="66"/>
        <v>0</v>
      </c>
      <c r="J181" s="372"/>
      <c r="K181" s="259">
        <f t="shared" si="67"/>
        <v>0</v>
      </c>
      <c r="L181" s="86"/>
    </row>
    <row r="182" spans="1:12" ht="30" x14ac:dyDescent="0.25">
      <c r="A182" s="526"/>
      <c r="B182" s="526"/>
      <c r="C182" s="526"/>
      <c r="D182" s="525"/>
      <c r="E182" s="525"/>
      <c r="F182" s="641" t="s">
        <v>55</v>
      </c>
      <c r="G182" s="254"/>
      <c r="H182" s="384">
        <f t="shared" si="68"/>
        <v>1</v>
      </c>
      <c r="I182" s="385">
        <f t="shared" si="66"/>
        <v>0</v>
      </c>
      <c r="J182" s="372"/>
      <c r="K182" s="259">
        <f t="shared" si="67"/>
        <v>0</v>
      </c>
      <c r="L182" s="86"/>
    </row>
    <row r="183" spans="1:12" x14ac:dyDescent="0.25">
      <c r="A183" s="526"/>
      <c r="B183" s="526"/>
      <c r="C183" s="526"/>
      <c r="D183" s="525"/>
      <c r="E183" s="525"/>
      <c r="F183" s="641" t="s">
        <v>156</v>
      </c>
      <c r="G183" s="254"/>
      <c r="H183" s="384">
        <f t="shared" si="68"/>
        <v>1</v>
      </c>
      <c r="I183" s="385">
        <f t="shared" si="66"/>
        <v>0</v>
      </c>
      <c r="J183" s="372"/>
      <c r="K183" s="259">
        <f t="shared" si="67"/>
        <v>0</v>
      </c>
      <c r="L183" s="86"/>
    </row>
    <row r="184" spans="1:12" x14ac:dyDescent="0.25">
      <c r="A184" s="526"/>
      <c r="B184" s="526"/>
      <c r="C184" s="526"/>
      <c r="D184" s="525"/>
      <c r="E184" s="525"/>
      <c r="F184" s="641" t="s">
        <v>56</v>
      </c>
      <c r="G184" s="254"/>
      <c r="H184" s="384">
        <f t="shared" si="68"/>
        <v>1</v>
      </c>
      <c r="I184" s="385">
        <f t="shared" si="66"/>
        <v>0</v>
      </c>
      <c r="J184" s="372"/>
      <c r="K184" s="259">
        <f t="shared" si="67"/>
        <v>0</v>
      </c>
      <c r="L184" s="86"/>
    </row>
    <row r="185" spans="1:12" x14ac:dyDescent="0.25">
      <c r="A185" s="526"/>
      <c r="B185" s="526"/>
      <c r="C185" s="526"/>
      <c r="D185" s="525"/>
      <c r="E185" s="525"/>
      <c r="F185" s="641" t="s">
        <v>157</v>
      </c>
      <c r="G185" s="254"/>
      <c r="H185" s="384">
        <f t="shared" si="68"/>
        <v>1</v>
      </c>
      <c r="I185" s="385">
        <f t="shared" si="66"/>
        <v>0</v>
      </c>
      <c r="J185" s="372"/>
      <c r="K185" s="259">
        <f t="shared" si="67"/>
        <v>0</v>
      </c>
      <c r="L185" s="86"/>
    </row>
    <row r="186" spans="1:12" x14ac:dyDescent="0.25">
      <c r="A186" s="526"/>
      <c r="B186" s="526"/>
      <c r="C186" s="526"/>
      <c r="D186" s="525"/>
      <c r="E186" s="525"/>
      <c r="F186" s="641" t="s">
        <v>17</v>
      </c>
      <c r="G186" s="254"/>
      <c r="H186" s="384">
        <f t="shared" si="68"/>
        <v>1</v>
      </c>
      <c r="I186" s="385">
        <f t="shared" ref="I186" si="69">G186*(1-H186)</f>
        <v>0</v>
      </c>
      <c r="J186" s="372"/>
      <c r="K186" s="259">
        <f t="shared" si="67"/>
        <v>0</v>
      </c>
      <c r="L186" s="86"/>
    </row>
    <row r="187" spans="1:12" ht="16.5" thickBot="1" x14ac:dyDescent="0.3">
      <c r="A187" s="207"/>
      <c r="B187" s="207"/>
      <c r="C187" s="207"/>
      <c r="D187" s="245"/>
      <c r="E187" s="245"/>
      <c r="F187" s="643"/>
      <c r="G187" s="256"/>
      <c r="H187" s="211"/>
      <c r="I187" s="258">
        <f t="shared" ref="I187" si="70">SUM(I176:I186)</f>
        <v>0</v>
      </c>
      <c r="J187" s="211"/>
      <c r="K187" s="260">
        <f>SUM(K176:K186)</f>
        <v>0</v>
      </c>
      <c r="L187" s="10"/>
    </row>
    <row r="188" spans="1:12" x14ac:dyDescent="0.25">
      <c r="A188" s="526" t="s">
        <v>134</v>
      </c>
      <c r="B188" s="526"/>
      <c r="C188" s="526"/>
      <c r="D188" s="525"/>
      <c r="E188" s="525"/>
      <c r="F188" s="641" t="s">
        <v>153</v>
      </c>
      <c r="G188" s="254"/>
      <c r="H188" s="384">
        <f>1-J188</f>
        <v>1</v>
      </c>
      <c r="I188" s="385">
        <f>G188*(1-J188)</f>
        <v>0</v>
      </c>
      <c r="J188" s="372"/>
      <c r="K188" s="259">
        <f>G188*J188</f>
        <v>0</v>
      </c>
      <c r="L188" s="86"/>
    </row>
    <row r="189" spans="1:12" x14ac:dyDescent="0.25">
      <c r="A189" s="526"/>
      <c r="B189" s="526"/>
      <c r="C189" s="526"/>
      <c r="D189" s="525"/>
      <c r="E189" s="525"/>
      <c r="F189" s="641" t="s">
        <v>154</v>
      </c>
      <c r="G189" s="383">
        <f>K188*H189</f>
        <v>0</v>
      </c>
      <c r="H189" s="243"/>
      <c r="I189" s="257"/>
      <c r="J189" s="242">
        <f>J188</f>
        <v>0</v>
      </c>
      <c r="K189" s="259">
        <f>G189</f>
        <v>0</v>
      </c>
      <c r="L189" s="86"/>
    </row>
    <row r="190" spans="1:12" x14ac:dyDescent="0.25">
      <c r="A190" s="526"/>
      <c r="B190" s="526"/>
      <c r="C190" s="526"/>
      <c r="D190" s="525"/>
      <c r="E190" s="525"/>
      <c r="F190" s="641" t="s">
        <v>52</v>
      </c>
      <c r="G190" s="254"/>
      <c r="H190" s="384">
        <f>1-J190</f>
        <v>1</v>
      </c>
      <c r="I190" s="385">
        <f t="shared" ref="I190:I197" si="71">G190*(1-J190)</f>
        <v>0</v>
      </c>
      <c r="J190" s="372"/>
      <c r="K190" s="259">
        <f t="shared" ref="K190:K198" si="72">G190*J190</f>
        <v>0</v>
      </c>
      <c r="L190" s="86"/>
    </row>
    <row r="191" spans="1:12" x14ac:dyDescent="0.25">
      <c r="A191" s="526"/>
      <c r="B191" s="526"/>
      <c r="C191" s="526"/>
      <c r="D191" s="525"/>
      <c r="E191" s="525"/>
      <c r="F191" s="641" t="s">
        <v>53</v>
      </c>
      <c r="G191" s="254"/>
      <c r="H191" s="384">
        <f t="shared" ref="H191:H198" si="73">1-J191</f>
        <v>1</v>
      </c>
      <c r="I191" s="385">
        <f t="shared" si="71"/>
        <v>0</v>
      </c>
      <c r="J191" s="372"/>
      <c r="K191" s="259">
        <f t="shared" si="72"/>
        <v>0</v>
      </c>
      <c r="L191" s="86"/>
    </row>
    <row r="192" spans="1:12" ht="30" x14ac:dyDescent="0.25">
      <c r="A192" s="526"/>
      <c r="B192" s="526"/>
      <c r="C192" s="526"/>
      <c r="D192" s="525"/>
      <c r="E192" s="525"/>
      <c r="F192" s="641" t="s">
        <v>21</v>
      </c>
      <c r="G192" s="254"/>
      <c r="H192" s="384">
        <f t="shared" si="73"/>
        <v>1</v>
      </c>
      <c r="I192" s="385">
        <f t="shared" si="71"/>
        <v>0</v>
      </c>
      <c r="J192" s="372"/>
      <c r="K192" s="259">
        <f t="shared" si="72"/>
        <v>0</v>
      </c>
      <c r="L192" s="86"/>
    </row>
    <row r="193" spans="1:12" ht="30" x14ac:dyDescent="0.25">
      <c r="A193" s="526"/>
      <c r="B193" s="526"/>
      <c r="C193" s="526"/>
      <c r="D193" s="525"/>
      <c r="E193" s="525"/>
      <c r="F193" s="641" t="s">
        <v>155</v>
      </c>
      <c r="G193" s="254"/>
      <c r="H193" s="384">
        <f t="shared" si="73"/>
        <v>1</v>
      </c>
      <c r="I193" s="385">
        <f t="shared" si="71"/>
        <v>0</v>
      </c>
      <c r="J193" s="372"/>
      <c r="K193" s="259">
        <f t="shared" si="72"/>
        <v>0</v>
      </c>
      <c r="L193" s="86"/>
    </row>
    <row r="194" spans="1:12" ht="30" x14ac:dyDescent="0.25">
      <c r="A194" s="526"/>
      <c r="B194" s="526"/>
      <c r="C194" s="526"/>
      <c r="D194" s="525"/>
      <c r="E194" s="525"/>
      <c r="F194" s="641" t="s">
        <v>55</v>
      </c>
      <c r="G194" s="254"/>
      <c r="H194" s="384">
        <f t="shared" si="73"/>
        <v>1</v>
      </c>
      <c r="I194" s="385">
        <f t="shared" si="71"/>
        <v>0</v>
      </c>
      <c r="J194" s="372"/>
      <c r="K194" s="259">
        <f t="shared" si="72"/>
        <v>0</v>
      </c>
      <c r="L194" s="86"/>
    </row>
    <row r="195" spans="1:12" x14ac:dyDescent="0.25">
      <c r="A195" s="526"/>
      <c r="B195" s="526"/>
      <c r="C195" s="526"/>
      <c r="D195" s="525"/>
      <c r="E195" s="525"/>
      <c r="F195" s="641" t="s">
        <v>156</v>
      </c>
      <c r="G195" s="254"/>
      <c r="H195" s="384">
        <f t="shared" si="73"/>
        <v>1</v>
      </c>
      <c r="I195" s="385">
        <f t="shared" si="71"/>
        <v>0</v>
      </c>
      <c r="J195" s="372"/>
      <c r="K195" s="259">
        <f t="shared" si="72"/>
        <v>0</v>
      </c>
      <c r="L195" s="86"/>
    </row>
    <row r="196" spans="1:12" x14ac:dyDescent="0.25">
      <c r="A196" s="526"/>
      <c r="B196" s="526"/>
      <c r="C196" s="526"/>
      <c r="D196" s="525"/>
      <c r="E196" s="525"/>
      <c r="F196" s="641" t="s">
        <v>56</v>
      </c>
      <c r="G196" s="254"/>
      <c r="H196" s="384">
        <f t="shared" si="73"/>
        <v>1</v>
      </c>
      <c r="I196" s="385">
        <f t="shared" si="71"/>
        <v>0</v>
      </c>
      <c r="J196" s="372"/>
      <c r="K196" s="259">
        <f t="shared" si="72"/>
        <v>0</v>
      </c>
      <c r="L196" s="86"/>
    </row>
    <row r="197" spans="1:12" x14ac:dyDescent="0.25">
      <c r="A197" s="526"/>
      <c r="B197" s="526"/>
      <c r="C197" s="526"/>
      <c r="D197" s="525"/>
      <c r="E197" s="525"/>
      <c r="F197" s="641" t="s">
        <v>157</v>
      </c>
      <c r="G197" s="254"/>
      <c r="H197" s="384">
        <f t="shared" si="73"/>
        <v>1</v>
      </c>
      <c r="I197" s="385">
        <f t="shared" si="71"/>
        <v>0</v>
      </c>
      <c r="J197" s="372"/>
      <c r="K197" s="259">
        <f t="shared" si="72"/>
        <v>0</v>
      </c>
      <c r="L197" s="86"/>
    </row>
    <row r="198" spans="1:12" x14ac:dyDescent="0.25">
      <c r="A198" s="526"/>
      <c r="B198" s="526"/>
      <c r="C198" s="526"/>
      <c r="D198" s="525"/>
      <c r="E198" s="525"/>
      <c r="F198" s="641" t="s">
        <v>17</v>
      </c>
      <c r="G198" s="254"/>
      <c r="H198" s="384">
        <f t="shared" si="73"/>
        <v>1</v>
      </c>
      <c r="I198" s="385">
        <f t="shared" ref="I198" si="74">G198*(1-H198)</f>
        <v>0</v>
      </c>
      <c r="J198" s="372"/>
      <c r="K198" s="259">
        <f t="shared" si="72"/>
        <v>0</v>
      </c>
      <c r="L198" s="86"/>
    </row>
    <row r="199" spans="1:12" ht="16.5" thickBot="1" x14ac:dyDescent="0.3">
      <c r="A199" s="207"/>
      <c r="B199" s="207"/>
      <c r="C199" s="207"/>
      <c r="D199" s="245"/>
      <c r="E199" s="245"/>
      <c r="F199" s="643"/>
      <c r="G199" s="256"/>
      <c r="H199" s="211"/>
      <c r="I199" s="258">
        <f t="shared" ref="I199" si="75">SUM(I188:I198)</f>
        <v>0</v>
      </c>
      <c r="J199" s="211"/>
      <c r="K199" s="260">
        <f>SUM(K188:K198)</f>
        <v>0</v>
      </c>
      <c r="L199" s="10"/>
    </row>
    <row r="200" spans="1:12" x14ac:dyDescent="0.25">
      <c r="A200" s="526" t="s">
        <v>134</v>
      </c>
      <c r="B200" s="526"/>
      <c r="C200" s="526"/>
      <c r="D200" s="525"/>
      <c r="E200" s="525"/>
      <c r="F200" s="641" t="s">
        <v>153</v>
      </c>
      <c r="G200" s="254"/>
      <c r="H200" s="384">
        <f>1-J200</f>
        <v>1</v>
      </c>
      <c r="I200" s="385">
        <f>G200*(1-J200)</f>
        <v>0</v>
      </c>
      <c r="J200" s="372"/>
      <c r="K200" s="259">
        <f>G200*J200</f>
        <v>0</v>
      </c>
      <c r="L200" s="86"/>
    </row>
    <row r="201" spans="1:12" x14ac:dyDescent="0.25">
      <c r="A201" s="526"/>
      <c r="B201" s="526"/>
      <c r="C201" s="526"/>
      <c r="D201" s="525"/>
      <c r="E201" s="525"/>
      <c r="F201" s="641" t="s">
        <v>154</v>
      </c>
      <c r="G201" s="383">
        <f>K200*H201</f>
        <v>0</v>
      </c>
      <c r="H201" s="243"/>
      <c r="I201" s="257"/>
      <c r="J201" s="242">
        <f>J200</f>
        <v>0</v>
      </c>
      <c r="K201" s="259">
        <f>G201</f>
        <v>0</v>
      </c>
      <c r="L201" s="86"/>
    </row>
    <row r="202" spans="1:12" x14ac:dyDescent="0.25">
      <c r="A202" s="526"/>
      <c r="B202" s="526"/>
      <c r="C202" s="526"/>
      <c r="D202" s="525"/>
      <c r="E202" s="525"/>
      <c r="F202" s="641" t="s">
        <v>52</v>
      </c>
      <c r="G202" s="254"/>
      <c r="H202" s="384">
        <f>1-J202</f>
        <v>1</v>
      </c>
      <c r="I202" s="385">
        <f t="shared" ref="I202:I209" si="76">G202*(1-J202)</f>
        <v>0</v>
      </c>
      <c r="J202" s="372"/>
      <c r="K202" s="259">
        <f t="shared" ref="K202:K210" si="77">G202*J202</f>
        <v>0</v>
      </c>
      <c r="L202" s="86"/>
    </row>
    <row r="203" spans="1:12" x14ac:dyDescent="0.25">
      <c r="A203" s="526"/>
      <c r="B203" s="526"/>
      <c r="C203" s="526"/>
      <c r="D203" s="525"/>
      <c r="E203" s="525"/>
      <c r="F203" s="641" t="s">
        <v>53</v>
      </c>
      <c r="G203" s="254"/>
      <c r="H203" s="384">
        <f t="shared" ref="H203:H210" si="78">1-J203</f>
        <v>1</v>
      </c>
      <c r="I203" s="385">
        <f t="shared" si="76"/>
        <v>0</v>
      </c>
      <c r="J203" s="372"/>
      <c r="K203" s="259">
        <f t="shared" si="77"/>
        <v>0</v>
      </c>
      <c r="L203" s="86"/>
    </row>
    <row r="204" spans="1:12" ht="30" x14ac:dyDescent="0.25">
      <c r="A204" s="526"/>
      <c r="B204" s="526"/>
      <c r="C204" s="526"/>
      <c r="D204" s="525"/>
      <c r="E204" s="525"/>
      <c r="F204" s="641" t="s">
        <v>21</v>
      </c>
      <c r="G204" s="254"/>
      <c r="H204" s="384">
        <f t="shared" si="78"/>
        <v>1</v>
      </c>
      <c r="I204" s="385">
        <f t="shared" si="76"/>
        <v>0</v>
      </c>
      <c r="J204" s="372"/>
      <c r="K204" s="259">
        <f t="shared" si="77"/>
        <v>0</v>
      </c>
      <c r="L204" s="86"/>
    </row>
    <row r="205" spans="1:12" ht="30" x14ac:dyDescent="0.25">
      <c r="A205" s="526"/>
      <c r="B205" s="526"/>
      <c r="C205" s="526"/>
      <c r="D205" s="525"/>
      <c r="E205" s="525"/>
      <c r="F205" s="641" t="s">
        <v>155</v>
      </c>
      <c r="G205" s="254"/>
      <c r="H205" s="384">
        <f t="shared" si="78"/>
        <v>1</v>
      </c>
      <c r="I205" s="385">
        <f t="shared" si="76"/>
        <v>0</v>
      </c>
      <c r="J205" s="372"/>
      <c r="K205" s="259">
        <f t="shared" si="77"/>
        <v>0</v>
      </c>
      <c r="L205" s="86"/>
    </row>
    <row r="206" spans="1:12" ht="30" x14ac:dyDescent="0.25">
      <c r="A206" s="526"/>
      <c r="B206" s="526"/>
      <c r="C206" s="526"/>
      <c r="D206" s="525"/>
      <c r="E206" s="525"/>
      <c r="F206" s="641" t="s">
        <v>55</v>
      </c>
      <c r="G206" s="254"/>
      <c r="H206" s="384">
        <f t="shared" si="78"/>
        <v>1</v>
      </c>
      <c r="I206" s="385">
        <f t="shared" si="76"/>
        <v>0</v>
      </c>
      <c r="J206" s="372"/>
      <c r="K206" s="259">
        <f t="shared" si="77"/>
        <v>0</v>
      </c>
      <c r="L206" s="86"/>
    </row>
    <row r="207" spans="1:12" x14ac:dyDescent="0.25">
      <c r="A207" s="526"/>
      <c r="B207" s="526"/>
      <c r="C207" s="526"/>
      <c r="D207" s="525"/>
      <c r="E207" s="525"/>
      <c r="F207" s="641" t="s">
        <v>156</v>
      </c>
      <c r="G207" s="254"/>
      <c r="H207" s="384">
        <f t="shared" si="78"/>
        <v>1</v>
      </c>
      <c r="I207" s="385">
        <f t="shared" si="76"/>
        <v>0</v>
      </c>
      <c r="J207" s="372"/>
      <c r="K207" s="259">
        <f t="shared" si="77"/>
        <v>0</v>
      </c>
      <c r="L207" s="86"/>
    </row>
    <row r="208" spans="1:12" x14ac:dyDescent="0.25">
      <c r="A208" s="526"/>
      <c r="B208" s="526"/>
      <c r="C208" s="526"/>
      <c r="D208" s="525"/>
      <c r="E208" s="525"/>
      <c r="F208" s="641" t="s">
        <v>56</v>
      </c>
      <c r="G208" s="254"/>
      <c r="H208" s="384">
        <f t="shared" si="78"/>
        <v>1</v>
      </c>
      <c r="I208" s="385">
        <f t="shared" si="76"/>
        <v>0</v>
      </c>
      <c r="J208" s="372"/>
      <c r="K208" s="259">
        <f t="shared" si="77"/>
        <v>0</v>
      </c>
      <c r="L208" s="86"/>
    </row>
    <row r="209" spans="1:12" x14ac:dyDescent="0.25">
      <c r="A209" s="526"/>
      <c r="B209" s="526"/>
      <c r="C209" s="526"/>
      <c r="D209" s="525"/>
      <c r="E209" s="525"/>
      <c r="F209" s="641" t="s">
        <v>157</v>
      </c>
      <c r="G209" s="254"/>
      <c r="H209" s="384">
        <f t="shared" si="78"/>
        <v>1</v>
      </c>
      <c r="I209" s="385">
        <f t="shared" si="76"/>
        <v>0</v>
      </c>
      <c r="J209" s="372"/>
      <c r="K209" s="259">
        <f t="shared" si="77"/>
        <v>0</v>
      </c>
      <c r="L209" s="86"/>
    </row>
    <row r="210" spans="1:12" x14ac:dyDescent="0.25">
      <c r="A210" s="526"/>
      <c r="B210" s="526"/>
      <c r="C210" s="526"/>
      <c r="D210" s="525"/>
      <c r="E210" s="525"/>
      <c r="F210" s="641" t="s">
        <v>17</v>
      </c>
      <c r="G210" s="254"/>
      <c r="H210" s="384">
        <f t="shared" si="78"/>
        <v>1</v>
      </c>
      <c r="I210" s="385">
        <f t="shared" ref="I210" si="79">G210*(1-H210)</f>
        <v>0</v>
      </c>
      <c r="J210" s="372"/>
      <c r="K210" s="259">
        <f t="shared" si="77"/>
        <v>0</v>
      </c>
      <c r="L210" s="86"/>
    </row>
    <row r="211" spans="1:12" ht="16.5" thickBot="1" x14ac:dyDescent="0.3">
      <c r="A211" s="207"/>
      <c r="B211" s="207"/>
      <c r="C211" s="207"/>
      <c r="D211" s="245"/>
      <c r="E211" s="245"/>
      <c r="F211" s="643"/>
      <c r="G211" s="256"/>
      <c r="H211" s="211"/>
      <c r="I211" s="258">
        <f t="shared" ref="I211" si="80">SUM(I200:I210)</f>
        <v>0</v>
      </c>
      <c r="J211" s="211"/>
      <c r="K211" s="260">
        <f>SUM(K200:K210)</f>
        <v>0</v>
      </c>
      <c r="L211" s="10"/>
    </row>
    <row r="212" spans="1:12" x14ac:dyDescent="0.25">
      <c r="A212" s="526" t="s">
        <v>134</v>
      </c>
      <c r="B212" s="526"/>
      <c r="C212" s="526"/>
      <c r="D212" s="525"/>
      <c r="E212" s="525"/>
      <c r="F212" s="641" t="s">
        <v>153</v>
      </c>
      <c r="G212" s="254"/>
      <c r="H212" s="384">
        <f>1-J212</f>
        <v>1</v>
      </c>
      <c r="I212" s="385">
        <f>G212*(1-J212)</f>
        <v>0</v>
      </c>
      <c r="J212" s="372"/>
      <c r="K212" s="259">
        <f>G212*J212</f>
        <v>0</v>
      </c>
      <c r="L212" s="86"/>
    </row>
    <row r="213" spans="1:12" x14ac:dyDescent="0.25">
      <c r="A213" s="526"/>
      <c r="B213" s="526"/>
      <c r="C213" s="526"/>
      <c r="D213" s="525"/>
      <c r="E213" s="525"/>
      <c r="F213" s="641" t="s">
        <v>154</v>
      </c>
      <c r="G213" s="383">
        <f>K212*H213</f>
        <v>0</v>
      </c>
      <c r="H213" s="243"/>
      <c r="I213" s="257"/>
      <c r="J213" s="242">
        <f>J212</f>
        <v>0</v>
      </c>
      <c r="K213" s="259">
        <f>G213</f>
        <v>0</v>
      </c>
      <c r="L213" s="86"/>
    </row>
    <row r="214" spans="1:12" x14ac:dyDescent="0.25">
      <c r="A214" s="526"/>
      <c r="B214" s="526"/>
      <c r="C214" s="526"/>
      <c r="D214" s="525"/>
      <c r="E214" s="525"/>
      <c r="F214" s="641" t="s">
        <v>52</v>
      </c>
      <c r="G214" s="254"/>
      <c r="H214" s="384">
        <f>1-J214</f>
        <v>1</v>
      </c>
      <c r="I214" s="385">
        <f t="shared" ref="I214:I221" si="81">G214*(1-J214)</f>
        <v>0</v>
      </c>
      <c r="J214" s="372"/>
      <c r="K214" s="259">
        <f t="shared" ref="K214:K222" si="82">G214*J214</f>
        <v>0</v>
      </c>
      <c r="L214" s="86"/>
    </row>
    <row r="215" spans="1:12" x14ac:dyDescent="0.25">
      <c r="A215" s="526"/>
      <c r="B215" s="526"/>
      <c r="C215" s="526"/>
      <c r="D215" s="525"/>
      <c r="E215" s="525"/>
      <c r="F215" s="641" t="s">
        <v>53</v>
      </c>
      <c r="G215" s="254"/>
      <c r="H215" s="384">
        <f t="shared" ref="H215:H222" si="83">1-J215</f>
        <v>1</v>
      </c>
      <c r="I215" s="385">
        <f t="shared" si="81"/>
        <v>0</v>
      </c>
      <c r="J215" s="372"/>
      <c r="K215" s="259">
        <f t="shared" si="82"/>
        <v>0</v>
      </c>
      <c r="L215" s="86"/>
    </row>
    <row r="216" spans="1:12" ht="30" x14ac:dyDescent="0.25">
      <c r="A216" s="526"/>
      <c r="B216" s="526"/>
      <c r="C216" s="526"/>
      <c r="D216" s="525"/>
      <c r="E216" s="525"/>
      <c r="F216" s="641" t="s">
        <v>21</v>
      </c>
      <c r="G216" s="254"/>
      <c r="H216" s="384">
        <f t="shared" si="83"/>
        <v>1</v>
      </c>
      <c r="I216" s="385">
        <f t="shared" si="81"/>
        <v>0</v>
      </c>
      <c r="J216" s="372"/>
      <c r="K216" s="259">
        <f t="shared" si="82"/>
        <v>0</v>
      </c>
      <c r="L216" s="86"/>
    </row>
    <row r="217" spans="1:12" ht="30" x14ac:dyDescent="0.25">
      <c r="A217" s="526"/>
      <c r="B217" s="526"/>
      <c r="C217" s="526"/>
      <c r="D217" s="525"/>
      <c r="E217" s="525"/>
      <c r="F217" s="641" t="s">
        <v>155</v>
      </c>
      <c r="G217" s="254"/>
      <c r="H217" s="384">
        <f t="shared" si="83"/>
        <v>1</v>
      </c>
      <c r="I217" s="385">
        <f t="shared" si="81"/>
        <v>0</v>
      </c>
      <c r="J217" s="372"/>
      <c r="K217" s="259">
        <f t="shared" si="82"/>
        <v>0</v>
      </c>
      <c r="L217" s="86"/>
    </row>
    <row r="218" spans="1:12" ht="30" x14ac:dyDescent="0.25">
      <c r="A218" s="526"/>
      <c r="B218" s="526"/>
      <c r="C218" s="526"/>
      <c r="D218" s="525"/>
      <c r="E218" s="525"/>
      <c r="F218" s="641" t="s">
        <v>55</v>
      </c>
      <c r="G218" s="254"/>
      <c r="H218" s="384">
        <f t="shared" si="83"/>
        <v>1</v>
      </c>
      <c r="I218" s="385">
        <f t="shared" si="81"/>
        <v>0</v>
      </c>
      <c r="J218" s="372"/>
      <c r="K218" s="259">
        <f t="shared" si="82"/>
        <v>0</v>
      </c>
      <c r="L218" s="86"/>
    </row>
    <row r="219" spans="1:12" x14ac:dyDescent="0.25">
      <c r="A219" s="526"/>
      <c r="B219" s="526"/>
      <c r="C219" s="526"/>
      <c r="D219" s="525"/>
      <c r="E219" s="525"/>
      <c r="F219" s="641" t="s">
        <v>156</v>
      </c>
      <c r="G219" s="254"/>
      <c r="H219" s="384">
        <f t="shared" si="83"/>
        <v>1</v>
      </c>
      <c r="I219" s="385">
        <f t="shared" si="81"/>
        <v>0</v>
      </c>
      <c r="J219" s="372"/>
      <c r="K219" s="259">
        <f t="shared" si="82"/>
        <v>0</v>
      </c>
      <c r="L219" s="86"/>
    </row>
    <row r="220" spans="1:12" x14ac:dyDescent="0.25">
      <c r="A220" s="526"/>
      <c r="B220" s="526"/>
      <c r="C220" s="526"/>
      <c r="D220" s="525"/>
      <c r="E220" s="525"/>
      <c r="F220" s="641" t="s">
        <v>56</v>
      </c>
      <c r="G220" s="254"/>
      <c r="H220" s="384">
        <f t="shared" si="83"/>
        <v>1</v>
      </c>
      <c r="I220" s="385">
        <f t="shared" si="81"/>
        <v>0</v>
      </c>
      <c r="J220" s="372"/>
      <c r="K220" s="259">
        <f t="shared" si="82"/>
        <v>0</v>
      </c>
      <c r="L220" s="86"/>
    </row>
    <row r="221" spans="1:12" x14ac:dyDescent="0.25">
      <c r="A221" s="526"/>
      <c r="B221" s="526"/>
      <c r="C221" s="526"/>
      <c r="D221" s="525"/>
      <c r="E221" s="525"/>
      <c r="F221" s="641" t="s">
        <v>157</v>
      </c>
      <c r="G221" s="254"/>
      <c r="H221" s="384">
        <f t="shared" si="83"/>
        <v>1</v>
      </c>
      <c r="I221" s="385">
        <f t="shared" si="81"/>
        <v>0</v>
      </c>
      <c r="J221" s="372"/>
      <c r="K221" s="259">
        <f t="shared" si="82"/>
        <v>0</v>
      </c>
      <c r="L221" s="86"/>
    </row>
    <row r="222" spans="1:12" x14ac:dyDescent="0.25">
      <c r="A222" s="526"/>
      <c r="B222" s="526"/>
      <c r="C222" s="526"/>
      <c r="D222" s="525"/>
      <c r="E222" s="525"/>
      <c r="F222" s="641" t="s">
        <v>17</v>
      </c>
      <c r="G222" s="254"/>
      <c r="H222" s="384">
        <f t="shared" si="83"/>
        <v>1</v>
      </c>
      <c r="I222" s="385">
        <f t="shared" ref="I222" si="84">G222*(1-H222)</f>
        <v>0</v>
      </c>
      <c r="J222" s="372"/>
      <c r="K222" s="259">
        <f t="shared" si="82"/>
        <v>0</v>
      </c>
      <c r="L222" s="86"/>
    </row>
    <row r="223" spans="1:12" ht="16.5" thickBot="1" x14ac:dyDescent="0.3">
      <c r="A223" s="207"/>
      <c r="B223" s="207"/>
      <c r="C223" s="207"/>
      <c r="D223" s="245"/>
      <c r="E223" s="245"/>
      <c r="F223" s="643"/>
      <c r="G223" s="256"/>
      <c r="H223" s="211"/>
      <c r="I223" s="258">
        <f t="shared" ref="I223" si="85">SUM(I212:I222)</f>
        <v>0</v>
      </c>
      <c r="J223" s="211"/>
      <c r="K223" s="260">
        <f>SUM(K212:K222)</f>
        <v>0</v>
      </c>
      <c r="L223" s="10"/>
    </row>
  </sheetData>
  <sheetProtection algorithmName="SHA-512" hashValue="xjaIcQzH7TByjYGoPkFkSwhPMno52CFJKSgi4ApChV21YKfkdfXOU3CdkCHh+Wcrzyc0PaX/JD/XuAdZdMxwXA==" saltValue="xpd9cqVepL8KL5VsQbDd3w==" spinCount="100000" sheet="1" formatCells="0" formatColumns="0" formatRows="0" selectLockedCells="1"/>
  <mergeCells count="89">
    <mergeCell ref="J18:K18"/>
    <mergeCell ref="H18:I18"/>
    <mergeCell ref="C12:F12"/>
    <mergeCell ref="D15:E15"/>
    <mergeCell ref="A20:A30"/>
    <mergeCell ref="B20:B30"/>
    <mergeCell ref="D20:D30"/>
    <mergeCell ref="C20:C30"/>
    <mergeCell ref="E20:E30"/>
    <mergeCell ref="E32:E42"/>
    <mergeCell ref="E44:E54"/>
    <mergeCell ref="D32:D42"/>
    <mergeCell ref="A44:A54"/>
    <mergeCell ref="B44:B54"/>
    <mergeCell ref="D44:D54"/>
    <mergeCell ref="A32:A42"/>
    <mergeCell ref="B32:B42"/>
    <mergeCell ref="C32:C42"/>
    <mergeCell ref="C44:C54"/>
    <mergeCell ref="A68:A78"/>
    <mergeCell ref="B68:B78"/>
    <mergeCell ref="D68:D78"/>
    <mergeCell ref="A56:A66"/>
    <mergeCell ref="B56:B66"/>
    <mergeCell ref="D56:D66"/>
    <mergeCell ref="C56:C66"/>
    <mergeCell ref="C68:C78"/>
    <mergeCell ref="A92:A102"/>
    <mergeCell ref="B92:B102"/>
    <mergeCell ref="D92:D102"/>
    <mergeCell ref="A80:A90"/>
    <mergeCell ref="B80:B90"/>
    <mergeCell ref="D80:D90"/>
    <mergeCell ref="C80:C90"/>
    <mergeCell ref="C92:C102"/>
    <mergeCell ref="A116:A126"/>
    <mergeCell ref="B116:B126"/>
    <mergeCell ref="D116:D126"/>
    <mergeCell ref="A104:A114"/>
    <mergeCell ref="B104:B114"/>
    <mergeCell ref="D104:D114"/>
    <mergeCell ref="C104:C114"/>
    <mergeCell ref="C116:C126"/>
    <mergeCell ref="A140:A150"/>
    <mergeCell ref="B140:B150"/>
    <mergeCell ref="D140:D150"/>
    <mergeCell ref="A128:A138"/>
    <mergeCell ref="B128:B138"/>
    <mergeCell ref="D128:D138"/>
    <mergeCell ref="C128:C138"/>
    <mergeCell ref="C140:C150"/>
    <mergeCell ref="A152:A162"/>
    <mergeCell ref="B152:B162"/>
    <mergeCell ref="D152:D162"/>
    <mergeCell ref="C152:C162"/>
    <mergeCell ref="C164:C174"/>
    <mergeCell ref="B176:B186"/>
    <mergeCell ref="D176:D186"/>
    <mergeCell ref="C176:C186"/>
    <mergeCell ref="C188:C198"/>
    <mergeCell ref="A164:A174"/>
    <mergeCell ref="B164:B174"/>
    <mergeCell ref="D164:D174"/>
    <mergeCell ref="E116:E126"/>
    <mergeCell ref="E128:E138"/>
    <mergeCell ref="E140:E150"/>
    <mergeCell ref="E152:E162"/>
    <mergeCell ref="A212:A222"/>
    <mergeCell ref="B212:B222"/>
    <mergeCell ref="D212:D222"/>
    <mergeCell ref="A200:A210"/>
    <mergeCell ref="B200:B210"/>
    <mergeCell ref="D200:D210"/>
    <mergeCell ref="C200:C210"/>
    <mergeCell ref="C212:C222"/>
    <mergeCell ref="A188:A198"/>
    <mergeCell ref="B188:B198"/>
    <mergeCell ref="D188:D198"/>
    <mergeCell ref="A176:A186"/>
    <mergeCell ref="E56:E66"/>
    <mergeCell ref="E68:E78"/>
    <mergeCell ref="E80:E90"/>
    <mergeCell ref="E92:E102"/>
    <mergeCell ref="E104:E114"/>
    <mergeCell ref="E164:E174"/>
    <mergeCell ref="E176:E186"/>
    <mergeCell ref="E188:E198"/>
    <mergeCell ref="E200:E210"/>
    <mergeCell ref="E212:E222"/>
  </mergeCells>
  <conditionalFormatting sqref="H21">
    <cfRule type="cellIs" dxfId="96" priority="317" operator="greaterThan">
      <formula>26</formula>
    </cfRule>
  </conditionalFormatting>
  <conditionalFormatting sqref="K20:K30 K32:K42 K44:K54 K56:K66 K68:K78 K80:K90 K92:K102 K104:K114 K116:K126 K128:K138 K140:K150 K152:K162 K164:K174 K176:K186 K188:K198 K200:K210 K212:K222">
    <cfRule type="cellIs" dxfId="95" priority="316" operator="notEqual">
      <formula>$G20*J20</formula>
    </cfRule>
  </conditionalFormatting>
  <conditionalFormatting sqref="H20">
    <cfRule type="cellIs" dxfId="94" priority="310" operator="greaterThan">
      <formula>1</formula>
    </cfRule>
  </conditionalFormatting>
  <conditionalFormatting sqref="I20">
    <cfRule type="cellIs" dxfId="93" priority="309" operator="lessThan">
      <formula>0</formula>
    </cfRule>
  </conditionalFormatting>
  <conditionalFormatting sqref="I22:I30">
    <cfRule type="cellIs" dxfId="92" priority="307" operator="lessThan">
      <formula>0</formula>
    </cfRule>
  </conditionalFormatting>
  <conditionalFormatting sqref="H22:H30">
    <cfRule type="cellIs" dxfId="91" priority="114" operator="greaterThan">
      <formula>1</formula>
    </cfRule>
  </conditionalFormatting>
  <conditionalFormatting sqref="H33">
    <cfRule type="cellIs" dxfId="90" priority="113" operator="greaterThan">
      <formula>26</formula>
    </cfRule>
  </conditionalFormatting>
  <conditionalFormatting sqref="H32">
    <cfRule type="cellIs" dxfId="89" priority="112" operator="greaterThan">
      <formula>1</formula>
    </cfRule>
  </conditionalFormatting>
  <conditionalFormatting sqref="H34:H42">
    <cfRule type="cellIs" dxfId="88" priority="109" operator="greaterThan">
      <formula>1</formula>
    </cfRule>
  </conditionalFormatting>
  <conditionalFormatting sqref="H45">
    <cfRule type="cellIs" dxfId="87" priority="108" operator="greaterThan">
      <formula>26</formula>
    </cfRule>
  </conditionalFormatting>
  <conditionalFormatting sqref="H44">
    <cfRule type="cellIs" dxfId="86" priority="107" operator="greaterThan">
      <formula>1</formula>
    </cfRule>
  </conditionalFormatting>
  <conditionalFormatting sqref="H46:H54">
    <cfRule type="cellIs" dxfId="85" priority="104" operator="greaterThan">
      <formula>1</formula>
    </cfRule>
  </conditionalFormatting>
  <conditionalFormatting sqref="H57">
    <cfRule type="cellIs" dxfId="84" priority="103" operator="greaterThan">
      <formula>26</formula>
    </cfRule>
  </conditionalFormatting>
  <conditionalFormatting sqref="H56">
    <cfRule type="cellIs" dxfId="83" priority="102" operator="greaterThan">
      <formula>1</formula>
    </cfRule>
  </conditionalFormatting>
  <conditionalFormatting sqref="H58:H66">
    <cfRule type="cellIs" dxfId="82" priority="99" operator="greaterThan">
      <formula>1</formula>
    </cfRule>
  </conditionalFormatting>
  <conditionalFormatting sqref="H69">
    <cfRule type="cellIs" dxfId="81" priority="98" operator="greaterThan">
      <formula>26</formula>
    </cfRule>
  </conditionalFormatting>
  <conditionalFormatting sqref="H68">
    <cfRule type="cellIs" dxfId="80" priority="97" operator="greaterThan">
      <formula>1</formula>
    </cfRule>
  </conditionalFormatting>
  <conditionalFormatting sqref="H70:H78">
    <cfRule type="cellIs" dxfId="79" priority="94" operator="greaterThan">
      <formula>1</formula>
    </cfRule>
  </conditionalFormatting>
  <conditionalFormatting sqref="H81">
    <cfRule type="cellIs" dxfId="78" priority="93" operator="greaterThan">
      <formula>26</formula>
    </cfRule>
  </conditionalFormatting>
  <conditionalFormatting sqref="H80">
    <cfRule type="cellIs" dxfId="77" priority="92" operator="greaterThan">
      <formula>1</formula>
    </cfRule>
  </conditionalFormatting>
  <conditionalFormatting sqref="H82:H90">
    <cfRule type="cellIs" dxfId="76" priority="89" operator="greaterThan">
      <formula>1</formula>
    </cfRule>
  </conditionalFormatting>
  <conditionalFormatting sqref="H93">
    <cfRule type="cellIs" dxfId="75" priority="88" operator="greaterThan">
      <formula>26</formula>
    </cfRule>
  </conditionalFormatting>
  <conditionalFormatting sqref="H92">
    <cfRule type="cellIs" dxfId="74" priority="87" operator="greaterThan">
      <formula>1</formula>
    </cfRule>
  </conditionalFormatting>
  <conditionalFormatting sqref="H94:H102">
    <cfRule type="cellIs" dxfId="73" priority="84" operator="greaterThan">
      <formula>1</formula>
    </cfRule>
  </conditionalFormatting>
  <conditionalFormatting sqref="H105">
    <cfRule type="cellIs" dxfId="72" priority="83" operator="greaterThan">
      <formula>26</formula>
    </cfRule>
  </conditionalFormatting>
  <conditionalFormatting sqref="H104">
    <cfRule type="cellIs" dxfId="71" priority="82" operator="greaterThan">
      <formula>1</formula>
    </cfRule>
  </conditionalFormatting>
  <conditionalFormatting sqref="H106:H114">
    <cfRule type="cellIs" dxfId="70" priority="79" operator="greaterThan">
      <formula>1</formula>
    </cfRule>
  </conditionalFormatting>
  <conditionalFormatting sqref="H117">
    <cfRule type="cellIs" dxfId="69" priority="78" operator="greaterThan">
      <formula>26</formula>
    </cfRule>
  </conditionalFormatting>
  <conditionalFormatting sqref="H116">
    <cfRule type="cellIs" dxfId="68" priority="77" operator="greaterThan">
      <formula>1</formula>
    </cfRule>
  </conditionalFormatting>
  <conditionalFormatting sqref="H118:H126">
    <cfRule type="cellIs" dxfId="67" priority="74" operator="greaterThan">
      <formula>1</formula>
    </cfRule>
  </conditionalFormatting>
  <conditionalFormatting sqref="H129">
    <cfRule type="cellIs" dxfId="66" priority="73" operator="greaterThan">
      <formula>26</formula>
    </cfRule>
  </conditionalFormatting>
  <conditionalFormatting sqref="H128">
    <cfRule type="cellIs" dxfId="65" priority="72" operator="greaterThan">
      <formula>1</formula>
    </cfRule>
  </conditionalFormatting>
  <conditionalFormatting sqref="H130:H138">
    <cfRule type="cellIs" dxfId="64" priority="69" operator="greaterThan">
      <formula>1</formula>
    </cfRule>
  </conditionalFormatting>
  <conditionalFormatting sqref="H141">
    <cfRule type="cellIs" dxfId="63" priority="68" operator="greaterThan">
      <formula>26</formula>
    </cfRule>
  </conditionalFormatting>
  <conditionalFormatting sqref="H140">
    <cfRule type="cellIs" dxfId="62" priority="67" operator="greaterThan">
      <formula>1</formula>
    </cfRule>
  </conditionalFormatting>
  <conditionalFormatting sqref="H142:H150">
    <cfRule type="cellIs" dxfId="61" priority="64" operator="greaterThan">
      <formula>1</formula>
    </cfRule>
  </conditionalFormatting>
  <conditionalFormatting sqref="H153">
    <cfRule type="cellIs" dxfId="60" priority="63" operator="greaterThan">
      <formula>26</formula>
    </cfRule>
  </conditionalFormatting>
  <conditionalFormatting sqref="H152">
    <cfRule type="cellIs" dxfId="59" priority="62" operator="greaterThan">
      <formula>1</formula>
    </cfRule>
  </conditionalFormatting>
  <conditionalFormatting sqref="H154:H162">
    <cfRule type="cellIs" dxfId="58" priority="59" operator="greaterThan">
      <formula>1</formula>
    </cfRule>
  </conditionalFormatting>
  <conditionalFormatting sqref="H165">
    <cfRule type="cellIs" dxfId="57" priority="58" operator="greaterThan">
      <formula>26</formula>
    </cfRule>
  </conditionalFormatting>
  <conditionalFormatting sqref="H164">
    <cfRule type="cellIs" dxfId="56" priority="57" operator="greaterThan">
      <formula>1</formula>
    </cfRule>
  </conditionalFormatting>
  <conditionalFormatting sqref="H166:H174">
    <cfRule type="cellIs" dxfId="55" priority="54" operator="greaterThan">
      <formula>1</formula>
    </cfRule>
  </conditionalFormatting>
  <conditionalFormatting sqref="H177">
    <cfRule type="cellIs" dxfId="54" priority="53" operator="greaterThan">
      <formula>26</formula>
    </cfRule>
  </conditionalFormatting>
  <conditionalFormatting sqref="H176">
    <cfRule type="cellIs" dxfId="53" priority="52" operator="greaterThan">
      <formula>1</formula>
    </cfRule>
  </conditionalFormatting>
  <conditionalFormatting sqref="H178:H186">
    <cfRule type="cellIs" dxfId="52" priority="49" operator="greaterThan">
      <formula>1</formula>
    </cfRule>
  </conditionalFormatting>
  <conditionalFormatting sqref="H189">
    <cfRule type="cellIs" dxfId="51" priority="48" operator="greaterThan">
      <formula>26</formula>
    </cfRule>
  </conditionalFormatting>
  <conditionalFormatting sqref="H188">
    <cfRule type="cellIs" dxfId="50" priority="47" operator="greaterThan">
      <formula>1</formula>
    </cfRule>
  </conditionalFormatting>
  <conditionalFormatting sqref="H190:H198">
    <cfRule type="cellIs" dxfId="49" priority="44" operator="greaterThan">
      <formula>1</formula>
    </cfRule>
  </conditionalFormatting>
  <conditionalFormatting sqref="H201">
    <cfRule type="cellIs" dxfId="48" priority="43" operator="greaterThan">
      <formula>26</formula>
    </cfRule>
  </conditionalFormatting>
  <conditionalFormatting sqref="H200">
    <cfRule type="cellIs" dxfId="47" priority="42" operator="greaterThan">
      <formula>1</formula>
    </cfRule>
  </conditionalFormatting>
  <conditionalFormatting sqref="H202:H210">
    <cfRule type="cellIs" dxfId="46" priority="39" operator="greaterThan">
      <formula>1</formula>
    </cfRule>
  </conditionalFormatting>
  <conditionalFormatting sqref="H213">
    <cfRule type="cellIs" dxfId="45" priority="38" operator="greaterThan">
      <formula>26</formula>
    </cfRule>
  </conditionalFormatting>
  <conditionalFormatting sqref="H212">
    <cfRule type="cellIs" dxfId="44" priority="37" operator="greaterThan">
      <formula>1</formula>
    </cfRule>
  </conditionalFormatting>
  <conditionalFormatting sqref="H214:H222">
    <cfRule type="cellIs" dxfId="43" priority="34" operator="greaterThan">
      <formula>1</formula>
    </cfRule>
  </conditionalFormatting>
  <conditionalFormatting sqref="I32">
    <cfRule type="cellIs" dxfId="42" priority="33" operator="lessThan">
      <formula>0</formula>
    </cfRule>
  </conditionalFormatting>
  <conditionalFormatting sqref="I34:I42">
    <cfRule type="cellIs" dxfId="41" priority="32" operator="lessThan">
      <formula>0</formula>
    </cfRule>
  </conditionalFormatting>
  <conditionalFormatting sqref="I44">
    <cfRule type="cellIs" dxfId="40" priority="31" operator="lessThan">
      <formula>0</formula>
    </cfRule>
  </conditionalFormatting>
  <conditionalFormatting sqref="I46:I54">
    <cfRule type="cellIs" dxfId="39" priority="30" operator="lessThan">
      <formula>0</formula>
    </cfRule>
  </conditionalFormatting>
  <conditionalFormatting sqref="I56">
    <cfRule type="cellIs" dxfId="38" priority="29" operator="lessThan">
      <formula>0</formula>
    </cfRule>
  </conditionalFormatting>
  <conditionalFormatting sqref="I58:I66">
    <cfRule type="cellIs" dxfId="37" priority="28" operator="lessThan">
      <formula>0</formula>
    </cfRule>
  </conditionalFormatting>
  <conditionalFormatting sqref="I68">
    <cfRule type="cellIs" dxfId="36" priority="26" operator="lessThan">
      <formula>0</formula>
    </cfRule>
  </conditionalFormatting>
  <conditionalFormatting sqref="I70:I78">
    <cfRule type="cellIs" dxfId="35" priority="25" operator="lessThan">
      <formula>0</formula>
    </cfRule>
  </conditionalFormatting>
  <conditionalFormatting sqref="I80">
    <cfRule type="cellIs" dxfId="34" priority="24" operator="lessThan">
      <formula>0</formula>
    </cfRule>
  </conditionalFormatting>
  <conditionalFormatting sqref="I82:I90">
    <cfRule type="cellIs" dxfId="33" priority="23" operator="lessThan">
      <formula>0</formula>
    </cfRule>
  </conditionalFormatting>
  <conditionalFormatting sqref="I92">
    <cfRule type="cellIs" dxfId="32" priority="22" operator="lessThan">
      <formula>0</formula>
    </cfRule>
  </conditionalFormatting>
  <conditionalFormatting sqref="I94:I102">
    <cfRule type="cellIs" dxfId="31" priority="21" operator="lessThan">
      <formula>0</formula>
    </cfRule>
  </conditionalFormatting>
  <conditionalFormatting sqref="I104">
    <cfRule type="cellIs" dxfId="30" priority="20" operator="lessThan">
      <formula>0</formula>
    </cfRule>
  </conditionalFormatting>
  <conditionalFormatting sqref="I106:I114">
    <cfRule type="cellIs" dxfId="29" priority="19" operator="lessThan">
      <formula>0</formula>
    </cfRule>
  </conditionalFormatting>
  <conditionalFormatting sqref="I116">
    <cfRule type="cellIs" dxfId="28" priority="18" operator="lessThan">
      <formula>0</formula>
    </cfRule>
  </conditionalFormatting>
  <conditionalFormatting sqref="I118:I126">
    <cfRule type="cellIs" dxfId="27" priority="17" operator="lessThan">
      <formula>0</formula>
    </cfRule>
  </conditionalFormatting>
  <conditionalFormatting sqref="I128">
    <cfRule type="cellIs" dxfId="26" priority="16" operator="lessThan">
      <formula>0</formula>
    </cfRule>
  </conditionalFormatting>
  <conditionalFormatting sqref="I130:I138">
    <cfRule type="cellIs" dxfId="25" priority="15" operator="lessThan">
      <formula>0</formula>
    </cfRule>
  </conditionalFormatting>
  <conditionalFormatting sqref="I140">
    <cfRule type="cellIs" dxfId="24" priority="14" operator="lessThan">
      <formula>0</formula>
    </cfRule>
  </conditionalFormatting>
  <conditionalFormatting sqref="I142:I150">
    <cfRule type="cellIs" dxfId="23" priority="13" operator="lessThan">
      <formula>0</formula>
    </cfRule>
  </conditionalFormatting>
  <conditionalFormatting sqref="I152">
    <cfRule type="cellIs" dxfId="22" priority="12" operator="lessThan">
      <formula>0</formula>
    </cfRule>
  </conditionalFormatting>
  <conditionalFormatting sqref="I154:I162">
    <cfRule type="cellIs" dxfId="21" priority="11" operator="lessThan">
      <formula>0</formula>
    </cfRule>
  </conditionalFormatting>
  <conditionalFormatting sqref="I164">
    <cfRule type="cellIs" dxfId="20" priority="10" operator="lessThan">
      <formula>0</formula>
    </cfRule>
  </conditionalFormatting>
  <conditionalFormatting sqref="I166:I174">
    <cfRule type="cellIs" dxfId="19" priority="9" operator="lessThan">
      <formula>0</formula>
    </cfRule>
  </conditionalFormatting>
  <conditionalFormatting sqref="I176">
    <cfRule type="cellIs" dxfId="18" priority="8" operator="lessThan">
      <formula>0</formula>
    </cfRule>
  </conditionalFormatting>
  <conditionalFormatting sqref="I178:I186">
    <cfRule type="cellIs" dxfId="17" priority="7" operator="lessThan">
      <formula>0</formula>
    </cfRule>
  </conditionalFormatting>
  <conditionalFormatting sqref="I188">
    <cfRule type="cellIs" dxfId="16" priority="6" operator="lessThan">
      <formula>0</formula>
    </cfRule>
  </conditionalFormatting>
  <conditionalFormatting sqref="I190:I198">
    <cfRule type="cellIs" dxfId="15" priority="5" operator="lessThan">
      <formula>0</formula>
    </cfRule>
  </conditionalFormatting>
  <conditionalFormatting sqref="I200">
    <cfRule type="cellIs" dxfId="14" priority="4" operator="lessThan">
      <formula>0</formula>
    </cfRule>
  </conditionalFormatting>
  <conditionalFormatting sqref="I202:I210">
    <cfRule type="cellIs" dxfId="13" priority="3" operator="lessThan">
      <formula>0</formula>
    </cfRule>
  </conditionalFormatting>
  <conditionalFormatting sqref="I212">
    <cfRule type="cellIs" dxfId="12" priority="2" operator="lessThan">
      <formula>0</formula>
    </cfRule>
  </conditionalFormatting>
  <conditionalFormatting sqref="I214:I222">
    <cfRule type="cellIs" dxfId="11" priority="1" operator="lessThan">
      <formula>0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26A8AC-A863-4CD0-A365-BDCEB25CF6C8}">
          <x14:formula1>
            <xm:f>'Data Validation List'!$D$2:$D$4</xm:f>
          </x14:formula1>
          <xm:sqref>B20 B68 B212 B32 B44 B56 B92 B104 B116 B128 B140 B152 B164 B176 B188 B200 B80</xm:sqref>
        </x14:dataValidation>
        <x14:dataValidation type="list" allowBlank="1" showInputMessage="1" showErrorMessage="1" xr:uid="{7EE7B20B-9E81-4E9A-BAB5-727EB6112866}">
          <x14:formula1>
            <xm:f>'Data Validation List'!$E$2:$E$7</xm:f>
          </x14:formula1>
          <xm:sqref>C20 C200 C188 C32 C44 C56 C68 C92 C212 C104 C116 C128 C140 C152 C164 C176 C80</xm:sqref>
        </x14:dataValidation>
        <x14:dataValidation type="list" allowBlank="1" showInputMessage="1" showErrorMessage="1" xr:uid="{F38054EC-BCDF-40A7-9452-7C9EB3D720B6}">
          <x14:formula1>
            <xm:f>'Data Validation List'!$F$2:$F$16</xm:f>
          </x14:formula1>
          <xm:sqref>F20:F30 N2:N13 F104:F114 F212:F222 F200:F210 F188:F198 F164:F174 F176:F186 F140:F150 F152:F162 F128:F138 F116:F126 F92:F102 F80:F90 F68:F78 F56:F66 F44:F54 F32:F42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2565-EED7-4F82-B260-17AFA2A580F0}">
  <sheetPr codeName="Sheet16">
    <tabColor theme="0"/>
    <pageSetUpPr fitToPage="1"/>
  </sheetPr>
  <dimension ref="A1:DF607"/>
  <sheetViews>
    <sheetView showGridLines="0" zoomScaleNormal="100" workbookViewId="0">
      <selection activeCell="A14" sqref="A14:E14"/>
    </sheetView>
  </sheetViews>
  <sheetFormatPr defaultColWidth="9.140625" defaultRowHeight="15" x14ac:dyDescent="0.25"/>
  <cols>
    <col min="1" max="1" width="36.7109375" style="86" bestFit="1" customWidth="1"/>
    <col min="2" max="2" width="11.5703125" style="86" bestFit="1" customWidth="1"/>
    <col min="3" max="3" width="19.5703125" style="86" bestFit="1" customWidth="1"/>
    <col min="4" max="4" width="17.42578125" style="86" bestFit="1" customWidth="1"/>
    <col min="5" max="5" width="10.7109375" style="86" bestFit="1" customWidth="1"/>
    <col min="6" max="6" width="19.28515625" style="86" bestFit="1" customWidth="1"/>
    <col min="7" max="7" width="8.85546875" style="86" bestFit="1" customWidth="1"/>
    <col min="8" max="8" width="16.140625" style="86" bestFit="1" customWidth="1"/>
    <col min="9" max="9" width="14.5703125" style="86" customWidth="1"/>
    <col min="10" max="10" width="14.5703125" style="393" customWidth="1"/>
    <col min="11" max="11" width="14.140625" style="393" customWidth="1"/>
    <col min="12" max="12" width="23.5703125" style="393" bestFit="1" customWidth="1"/>
    <col min="13" max="13" width="16.42578125" style="393" bestFit="1" customWidth="1"/>
    <col min="14" max="15" width="14.140625" style="393" customWidth="1"/>
    <col min="16" max="16" width="23.5703125" style="393" bestFit="1" customWidth="1"/>
    <col min="17" max="17" width="16.42578125" style="393" customWidth="1"/>
    <col min="18" max="110" width="9.140625" style="393"/>
    <col min="111" max="16384" width="9.140625" style="86"/>
  </cols>
  <sheetData>
    <row r="1" spans="1:110" s="393" customFormat="1" ht="16.5" thickBot="1" x14ac:dyDescent="0.3">
      <c r="A1" s="414" t="str">
        <f>'BUDGET SUMMARY 1'!$A$1</f>
        <v>RFA HHS0015831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301"/>
    </row>
    <row r="2" spans="1:110" s="393" customFormat="1" ht="32.25" thickBot="1" x14ac:dyDescent="0.3">
      <c r="A2" s="406" t="str">
        <f>'BUDGET SUMMARY 1'!$A$2</f>
        <v>Attachment to Addendum 8 - Revision 3 Exhibit E, Expenditure Proposal</v>
      </c>
      <c r="L2" s="416" t="s">
        <v>110</v>
      </c>
      <c r="M2" s="417" t="s">
        <v>111</v>
      </c>
    </row>
    <row r="3" spans="1:110" s="393" customFormat="1" ht="15.75" x14ac:dyDescent="0.25">
      <c r="A3" s="521" t="s">
        <v>168</v>
      </c>
      <c r="B3" s="522"/>
      <c r="C3" s="522"/>
      <c r="D3" s="522"/>
      <c r="E3" s="522"/>
      <c r="L3" s="644" t="s">
        <v>113</v>
      </c>
      <c r="M3" s="227">
        <f>SUM(I20,I36,I52,I68,I84,I100,I116,I132,I147,I163)</f>
        <v>0</v>
      </c>
    </row>
    <row r="4" spans="1:110" s="393" customFormat="1" ht="15.75" x14ac:dyDescent="0.25">
      <c r="A4" s="521"/>
      <c r="B4" s="522"/>
      <c r="C4" s="522"/>
      <c r="D4" s="522"/>
      <c r="E4" s="522"/>
      <c r="L4" s="645" t="s">
        <v>114</v>
      </c>
      <c r="M4" s="227">
        <f>SUM(I21,I37,I53,I69,I85,I101,I117,I133,I148,I164)</f>
        <v>0</v>
      </c>
    </row>
    <row r="5" spans="1:110" s="393" customFormat="1" ht="16.5" thickBot="1" x14ac:dyDescent="0.3">
      <c r="A5" s="421" t="s">
        <v>70</v>
      </c>
      <c r="B5" s="422">
        <f>'BUDGET SUMMARY 1'!D3</f>
        <v>0</v>
      </c>
      <c r="C5" s="422"/>
      <c r="D5" s="422"/>
      <c r="E5" s="422"/>
      <c r="L5" s="645" t="s">
        <v>115</v>
      </c>
      <c r="M5" s="227">
        <f>SUM(I22,I38,I54,I70,I86,I102,I118,I134,I149,I165)</f>
        <v>0</v>
      </c>
    </row>
    <row r="6" spans="1:110" s="393" customFormat="1" ht="15.75" x14ac:dyDescent="0.25">
      <c r="A6" s="421"/>
      <c r="B6" s="406"/>
      <c r="C6" s="406"/>
      <c r="D6" s="406"/>
      <c r="E6" s="406"/>
      <c r="L6" s="645" t="s">
        <v>116</v>
      </c>
      <c r="M6" s="227">
        <f>SUM(I23,I39,I55,I71,I87,I103,I119,I136,I150,I166)</f>
        <v>0</v>
      </c>
    </row>
    <row r="7" spans="1:110" s="393" customFormat="1" ht="15.75" x14ac:dyDescent="0.25">
      <c r="A7" s="421"/>
      <c r="B7" s="406"/>
      <c r="C7" s="406"/>
      <c r="D7" s="406"/>
      <c r="E7" s="406"/>
      <c r="L7" s="645" t="s">
        <v>117</v>
      </c>
      <c r="M7" s="227">
        <f t="shared" ref="M7:M9" si="0">SUM(I24,I40,I56,I72,I88,I104,I120,I137,I151,I167)</f>
        <v>0</v>
      </c>
    </row>
    <row r="8" spans="1:110" s="393" customFormat="1" ht="15.75" x14ac:dyDescent="0.25">
      <c r="A8" s="421"/>
      <c r="B8" s="406"/>
      <c r="C8" s="406"/>
      <c r="D8" s="406"/>
      <c r="E8" s="406"/>
      <c r="L8" s="645" t="s">
        <v>277</v>
      </c>
      <c r="M8" s="227">
        <f t="shared" si="0"/>
        <v>0</v>
      </c>
    </row>
    <row r="9" spans="1:110" s="393" customFormat="1" ht="15.75" x14ac:dyDescent="0.25">
      <c r="A9" s="421"/>
      <c r="B9" s="406"/>
      <c r="C9" s="406"/>
      <c r="D9" s="406"/>
      <c r="E9" s="406"/>
      <c r="L9" s="645" t="s">
        <v>278</v>
      </c>
      <c r="M9" s="227">
        <f t="shared" si="0"/>
        <v>0</v>
      </c>
    </row>
    <row r="10" spans="1:110" s="393" customFormat="1" ht="15.75" x14ac:dyDescent="0.25">
      <c r="A10" s="423"/>
      <c r="B10" s="406"/>
      <c r="C10" s="406"/>
      <c r="D10" s="406"/>
      <c r="E10" s="406"/>
      <c r="L10" s="645" t="s">
        <v>272</v>
      </c>
      <c r="M10" s="227">
        <f>SUM(I27,I43,I59,I75,I91,I107,I123,I138,I154,I170)</f>
        <v>0</v>
      </c>
    </row>
    <row r="11" spans="1:110" s="393" customFormat="1" ht="15.75" x14ac:dyDescent="0.25">
      <c r="A11" s="523"/>
      <c r="B11" s="524"/>
      <c r="C11" s="424"/>
      <c r="D11" s="406"/>
      <c r="E11" s="406"/>
      <c r="L11" s="182"/>
      <c r="M11" s="228"/>
    </row>
    <row r="12" spans="1:110" s="393" customFormat="1" ht="16.5" thickBot="1" x14ac:dyDescent="0.3">
      <c r="A12" s="425"/>
      <c r="C12" s="424"/>
      <c r="D12" s="406"/>
      <c r="E12" s="406"/>
      <c r="L12" s="206" t="s">
        <v>118</v>
      </c>
      <c r="M12" s="229">
        <f>SUM(M3:M10)</f>
        <v>0</v>
      </c>
    </row>
    <row r="13" spans="1:110" s="393" customFormat="1" ht="16.5" thickBot="1" x14ac:dyDescent="0.3">
      <c r="A13" s="426"/>
      <c r="B13" s="427"/>
      <c r="C13" s="428"/>
      <c r="D13" s="646"/>
      <c r="E13" s="428"/>
      <c r="Q13" s="429"/>
    </row>
    <row r="14" spans="1:110" s="84" customFormat="1" ht="15.75" x14ac:dyDescent="0.25">
      <c r="A14" s="492" t="s">
        <v>119</v>
      </c>
      <c r="B14" s="493"/>
      <c r="C14" s="493"/>
      <c r="D14" s="493"/>
      <c r="E14" s="494"/>
      <c r="F14" s="87"/>
      <c r="G14" s="87"/>
      <c r="H14" s="87"/>
      <c r="I14" s="87"/>
      <c r="J14" s="393"/>
      <c r="K14" s="393"/>
      <c r="L14" s="393"/>
      <c r="M14" s="393"/>
      <c r="N14" s="393"/>
      <c r="O14" s="393"/>
      <c r="P14" s="393"/>
      <c r="Q14" s="647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6"/>
      <c r="AL14" s="406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6"/>
      <c r="BP14" s="406"/>
      <c r="BQ14" s="406"/>
      <c r="BR14" s="406"/>
      <c r="BS14" s="406"/>
      <c r="BT14" s="406"/>
      <c r="BU14" s="406"/>
      <c r="BV14" s="406"/>
      <c r="BW14" s="406"/>
      <c r="BX14" s="406"/>
      <c r="BY14" s="406"/>
      <c r="BZ14" s="406"/>
      <c r="CA14" s="406"/>
      <c r="CB14" s="406"/>
      <c r="CC14" s="406"/>
      <c r="CD14" s="406"/>
      <c r="CE14" s="406"/>
      <c r="CF14" s="406"/>
      <c r="CG14" s="406"/>
      <c r="CH14" s="406"/>
      <c r="CI14" s="406"/>
      <c r="CJ14" s="406"/>
      <c r="CK14" s="406"/>
      <c r="CL14" s="406"/>
      <c r="CM14" s="406"/>
      <c r="CN14" s="406"/>
      <c r="CO14" s="406"/>
      <c r="CP14" s="406"/>
      <c r="CQ14" s="406"/>
      <c r="CR14" s="406"/>
      <c r="CS14" s="406"/>
      <c r="CT14" s="406"/>
      <c r="CU14" s="406"/>
      <c r="CV14" s="406"/>
      <c r="CW14" s="406"/>
      <c r="CX14" s="406"/>
      <c r="CY14" s="406"/>
      <c r="CZ14" s="406"/>
      <c r="DA14" s="406"/>
      <c r="DB14" s="406"/>
      <c r="DC14" s="406"/>
      <c r="DD14" s="406"/>
      <c r="DE14" s="406"/>
      <c r="DF14" s="406"/>
    </row>
    <row r="15" spans="1:110" s="84" customFormat="1" ht="15.75" x14ac:dyDescent="0.25">
      <c r="A15" s="111" t="s">
        <v>169</v>
      </c>
      <c r="B15" s="495"/>
      <c r="C15" s="496"/>
      <c r="D15" s="496"/>
      <c r="E15" s="497"/>
      <c r="F15" s="87"/>
      <c r="G15" s="87"/>
      <c r="H15" s="87"/>
      <c r="I15" s="87"/>
      <c r="J15" s="393"/>
      <c r="K15" s="393"/>
      <c r="L15" s="393"/>
      <c r="M15" s="393"/>
      <c r="N15" s="393"/>
      <c r="O15" s="393"/>
      <c r="P15" s="393"/>
      <c r="Q15" s="647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6"/>
      <c r="BP15" s="406"/>
      <c r="BQ15" s="406"/>
      <c r="BR15" s="406"/>
      <c r="BS15" s="406"/>
      <c r="BT15" s="406"/>
      <c r="BU15" s="406"/>
      <c r="BV15" s="406"/>
      <c r="BW15" s="406"/>
      <c r="BX15" s="406"/>
      <c r="BY15" s="406"/>
      <c r="BZ15" s="406"/>
      <c r="CA15" s="406"/>
      <c r="CB15" s="406"/>
      <c r="CC15" s="406"/>
      <c r="CD15" s="406"/>
      <c r="CE15" s="406"/>
      <c r="CF15" s="406"/>
      <c r="CG15" s="406"/>
      <c r="CH15" s="406"/>
      <c r="CI15" s="406"/>
      <c r="CJ15" s="406"/>
      <c r="CK15" s="406"/>
      <c r="CL15" s="406"/>
      <c r="CM15" s="406"/>
      <c r="CN15" s="406"/>
      <c r="CO15" s="406"/>
      <c r="CP15" s="406"/>
      <c r="CQ15" s="406"/>
      <c r="CR15" s="406"/>
      <c r="CS15" s="406"/>
      <c r="CT15" s="406"/>
      <c r="CU15" s="406"/>
      <c r="CV15" s="406"/>
      <c r="CW15" s="406"/>
      <c r="CX15" s="406"/>
      <c r="CY15" s="406"/>
      <c r="CZ15" s="406"/>
      <c r="DA15" s="406"/>
      <c r="DB15" s="406"/>
      <c r="DC15" s="406"/>
      <c r="DD15" s="406"/>
      <c r="DE15" s="406"/>
      <c r="DF15" s="406"/>
    </row>
    <row r="16" spans="1:110" s="84" customFormat="1" ht="31.5" x14ac:dyDescent="0.25">
      <c r="A16" s="111" t="s">
        <v>170</v>
      </c>
      <c r="B16" s="495"/>
      <c r="C16" s="496"/>
      <c r="D16" s="496"/>
      <c r="E16" s="497"/>
      <c r="F16" s="87"/>
      <c r="G16" s="87"/>
      <c r="H16" s="87"/>
      <c r="I16" s="87"/>
      <c r="J16" s="393"/>
      <c r="K16" s="393"/>
      <c r="L16" s="393"/>
      <c r="M16" s="393"/>
      <c r="N16" s="393"/>
      <c r="O16" s="393"/>
      <c r="P16" s="393"/>
      <c r="Q16" s="647"/>
      <c r="R16" s="406"/>
      <c r="S16" s="406"/>
      <c r="T16" s="406"/>
      <c r="U16" s="406"/>
      <c r="V16" s="406"/>
      <c r="W16" s="406"/>
      <c r="X16" s="406"/>
      <c r="Y16" s="406"/>
      <c r="Z16" s="406"/>
      <c r="AA16" s="406"/>
      <c r="AB16" s="406"/>
      <c r="AC16" s="406"/>
      <c r="AD16" s="406"/>
      <c r="AE16" s="406"/>
      <c r="AF16" s="406"/>
      <c r="AG16" s="406"/>
      <c r="AH16" s="406"/>
      <c r="AI16" s="406"/>
      <c r="AJ16" s="406"/>
      <c r="AK16" s="406"/>
      <c r="AL16" s="406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6"/>
      <c r="BH16" s="406"/>
      <c r="BI16" s="406"/>
      <c r="BJ16" s="406"/>
      <c r="BK16" s="406"/>
      <c r="BL16" s="406"/>
      <c r="BM16" s="406"/>
      <c r="BN16" s="406"/>
      <c r="BO16" s="406"/>
      <c r="BP16" s="406"/>
      <c r="BQ16" s="406"/>
      <c r="BR16" s="406"/>
      <c r="BS16" s="406"/>
      <c r="BT16" s="406"/>
      <c r="BU16" s="406"/>
      <c r="BV16" s="406"/>
      <c r="BW16" s="406"/>
      <c r="BX16" s="406"/>
      <c r="BY16" s="406"/>
      <c r="BZ16" s="406"/>
      <c r="CA16" s="406"/>
      <c r="CB16" s="406"/>
      <c r="CC16" s="406"/>
      <c r="CD16" s="406"/>
      <c r="CE16" s="406"/>
      <c r="CF16" s="406"/>
      <c r="CG16" s="406"/>
      <c r="CH16" s="406"/>
      <c r="CI16" s="406"/>
      <c r="CJ16" s="406"/>
      <c r="CK16" s="406"/>
      <c r="CL16" s="406"/>
      <c r="CM16" s="406"/>
      <c r="CN16" s="406"/>
      <c r="CO16" s="406"/>
      <c r="CP16" s="406"/>
      <c r="CQ16" s="406"/>
      <c r="CR16" s="406"/>
      <c r="CS16" s="406"/>
      <c r="CT16" s="406"/>
      <c r="CU16" s="406"/>
      <c r="CV16" s="406"/>
      <c r="CW16" s="406"/>
      <c r="CX16" s="406"/>
      <c r="CY16" s="406"/>
      <c r="CZ16" s="406"/>
      <c r="DA16" s="406"/>
      <c r="DB16" s="406"/>
      <c r="DC16" s="406"/>
      <c r="DD16" s="406"/>
      <c r="DE16" s="406"/>
      <c r="DF16" s="406"/>
    </row>
    <row r="17" spans="1:110" s="84" customFormat="1" ht="15.75" x14ac:dyDescent="0.25">
      <c r="A17" s="111" t="s">
        <v>121</v>
      </c>
      <c r="B17" s="498"/>
      <c r="C17" s="498"/>
      <c r="D17" s="498"/>
      <c r="E17" s="498"/>
      <c r="F17" s="87"/>
      <c r="G17" s="87"/>
      <c r="H17" s="87"/>
      <c r="I17" s="87"/>
      <c r="J17" s="393"/>
      <c r="K17" s="393"/>
      <c r="L17" s="393"/>
      <c r="M17" s="393"/>
      <c r="N17" s="393"/>
      <c r="O17" s="393"/>
      <c r="P17" s="393"/>
      <c r="Q17" s="179"/>
      <c r="R17" s="406"/>
      <c r="S17" s="406"/>
      <c r="T17" s="406"/>
      <c r="U17" s="406"/>
      <c r="V17" s="406"/>
      <c r="W17" s="406"/>
      <c r="X17" s="406"/>
      <c r="Y17" s="406"/>
      <c r="Z17" s="406"/>
      <c r="AA17" s="406"/>
      <c r="AB17" s="406"/>
      <c r="AC17" s="406"/>
      <c r="AD17" s="406"/>
      <c r="AE17" s="406"/>
      <c r="AF17" s="406"/>
      <c r="AG17" s="406"/>
      <c r="AH17" s="406"/>
      <c r="AI17" s="406"/>
      <c r="AJ17" s="406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6"/>
      <c r="CA17" s="406"/>
      <c r="CB17" s="406"/>
      <c r="CC17" s="406"/>
      <c r="CD17" s="406"/>
      <c r="CE17" s="406"/>
      <c r="CF17" s="406"/>
      <c r="CG17" s="406"/>
      <c r="CH17" s="406"/>
      <c r="CI17" s="406"/>
      <c r="CJ17" s="406"/>
      <c r="CK17" s="406"/>
      <c r="CL17" s="406"/>
      <c r="CM17" s="406"/>
      <c r="CN17" s="406"/>
      <c r="CO17" s="406"/>
      <c r="CP17" s="406"/>
      <c r="CQ17" s="406"/>
      <c r="CR17" s="406"/>
      <c r="CS17" s="406"/>
      <c r="CT17" s="406"/>
      <c r="CU17" s="406"/>
      <c r="CV17" s="406"/>
      <c r="CW17" s="406"/>
      <c r="CX17" s="406"/>
      <c r="CY17" s="406"/>
      <c r="CZ17" s="406"/>
      <c r="DA17" s="406"/>
      <c r="DB17" s="406"/>
      <c r="DC17" s="406"/>
      <c r="DD17" s="406"/>
      <c r="DE17" s="406"/>
      <c r="DF17" s="406"/>
    </row>
    <row r="18" spans="1:110" s="84" customFormat="1" ht="16.5" thickBot="1" x14ac:dyDescent="0.3">
      <c r="A18" s="199" t="s">
        <v>122</v>
      </c>
      <c r="B18" s="498"/>
      <c r="C18" s="498"/>
      <c r="D18" s="498"/>
      <c r="E18" s="498"/>
      <c r="F18" s="502" t="s">
        <v>171</v>
      </c>
      <c r="G18" s="503"/>
      <c r="H18" s="504" t="s">
        <v>136</v>
      </c>
      <c r="I18" s="505"/>
      <c r="J18" s="406"/>
      <c r="K18" s="406"/>
      <c r="L18" s="406"/>
      <c r="M18" s="406"/>
      <c r="N18" s="406"/>
      <c r="O18" s="406"/>
      <c r="P18" s="406"/>
      <c r="Q18" s="406"/>
      <c r="R18" s="406"/>
      <c r="S18" s="406"/>
      <c r="T18" s="406"/>
      <c r="U18" s="406"/>
      <c r="V18" s="406"/>
      <c r="W18" s="406"/>
      <c r="X18" s="406"/>
      <c r="Y18" s="406"/>
      <c r="Z18" s="406"/>
      <c r="AA18" s="406"/>
      <c r="AB18" s="406"/>
      <c r="AC18" s="406"/>
      <c r="AD18" s="406"/>
      <c r="AE18" s="406"/>
      <c r="AF18" s="406"/>
      <c r="AG18" s="406"/>
      <c r="AH18" s="406"/>
      <c r="AI18" s="406"/>
      <c r="AJ18" s="406"/>
      <c r="AK18" s="406"/>
      <c r="AL18" s="406"/>
      <c r="AM18" s="406"/>
      <c r="AN18" s="406"/>
      <c r="AO18" s="406"/>
      <c r="AP18" s="406"/>
      <c r="AQ18" s="406"/>
      <c r="AR18" s="406"/>
      <c r="AS18" s="406"/>
      <c r="AT18" s="406"/>
      <c r="AU18" s="406"/>
      <c r="AV18" s="406"/>
      <c r="AW18" s="406"/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6"/>
      <c r="BI18" s="406"/>
      <c r="BJ18" s="406"/>
      <c r="BK18" s="406"/>
      <c r="BL18" s="406"/>
      <c r="BM18" s="406"/>
      <c r="BN18" s="406"/>
      <c r="BO18" s="406"/>
      <c r="BP18" s="406"/>
      <c r="BQ18" s="406"/>
      <c r="BR18" s="406"/>
      <c r="BS18" s="406"/>
      <c r="BT18" s="406"/>
      <c r="BU18" s="406"/>
      <c r="BV18" s="406"/>
      <c r="BW18" s="406"/>
      <c r="BX18" s="406"/>
      <c r="BY18" s="406"/>
      <c r="BZ18" s="406"/>
      <c r="CA18" s="406"/>
      <c r="CB18" s="406"/>
      <c r="CC18" s="406"/>
      <c r="CD18" s="406"/>
      <c r="CE18" s="406"/>
      <c r="CF18" s="406"/>
      <c r="CG18" s="406"/>
      <c r="CH18" s="406"/>
      <c r="CI18" s="406"/>
      <c r="CJ18" s="406"/>
      <c r="CK18" s="406"/>
      <c r="CL18" s="406"/>
      <c r="CM18" s="406"/>
      <c r="CN18" s="406"/>
      <c r="CO18" s="406"/>
      <c r="CP18" s="406"/>
      <c r="CQ18" s="406"/>
      <c r="CR18" s="406"/>
      <c r="CS18" s="406"/>
      <c r="CT18" s="406"/>
      <c r="CU18" s="406"/>
      <c r="CV18" s="406"/>
      <c r="CW18" s="406"/>
      <c r="CX18" s="406"/>
      <c r="CY18" s="406"/>
      <c r="CZ18" s="406"/>
      <c r="DA18" s="406"/>
      <c r="DB18" s="406"/>
      <c r="DC18" s="406"/>
      <c r="DD18" s="406"/>
      <c r="DE18" s="406"/>
      <c r="DF18" s="406"/>
    </row>
    <row r="19" spans="1:110" s="84" customFormat="1" ht="63.75" thickBot="1" x14ac:dyDescent="0.3">
      <c r="A19" s="308" t="s">
        <v>110</v>
      </c>
      <c r="B19" s="309" t="s">
        <v>123</v>
      </c>
      <c r="C19" s="309" t="s">
        <v>124</v>
      </c>
      <c r="D19" s="309" t="s">
        <v>125</v>
      </c>
      <c r="E19" s="313" t="s">
        <v>126</v>
      </c>
      <c r="F19" s="310" t="s">
        <v>127</v>
      </c>
      <c r="G19" s="310" t="s">
        <v>128</v>
      </c>
      <c r="H19" s="311" t="s">
        <v>129</v>
      </c>
      <c r="I19" s="290" t="s">
        <v>111</v>
      </c>
      <c r="J19" s="406"/>
      <c r="K19" s="406"/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W19" s="406"/>
      <c r="X19" s="406"/>
      <c r="Y19" s="406"/>
      <c r="Z19" s="406"/>
      <c r="AA19" s="406"/>
      <c r="AB19" s="406"/>
      <c r="AC19" s="406"/>
      <c r="AD19" s="406"/>
      <c r="AE19" s="406"/>
      <c r="AF19" s="406"/>
      <c r="AG19" s="406"/>
      <c r="AH19" s="406"/>
      <c r="AI19" s="406"/>
      <c r="AJ19" s="406"/>
      <c r="AK19" s="406"/>
      <c r="AL19" s="406"/>
      <c r="AM19" s="406"/>
      <c r="AN19" s="406"/>
      <c r="AO19" s="406"/>
      <c r="AP19" s="406"/>
      <c r="AQ19" s="406"/>
      <c r="AR19" s="406"/>
      <c r="AS19" s="406"/>
      <c r="AT19" s="406"/>
      <c r="AU19" s="406"/>
      <c r="AV19" s="406"/>
      <c r="AW19" s="406"/>
      <c r="AX19" s="406"/>
      <c r="AY19" s="406"/>
      <c r="AZ19" s="406"/>
      <c r="BA19" s="406"/>
      <c r="BB19" s="406"/>
      <c r="BC19" s="406"/>
      <c r="BD19" s="406"/>
      <c r="BE19" s="406"/>
      <c r="BF19" s="406"/>
      <c r="BG19" s="406"/>
      <c r="BH19" s="406"/>
      <c r="BI19" s="406"/>
      <c r="BJ19" s="406"/>
      <c r="BK19" s="406"/>
      <c r="BL19" s="406"/>
      <c r="BM19" s="406"/>
      <c r="BN19" s="406"/>
      <c r="BO19" s="406"/>
      <c r="BP19" s="406"/>
      <c r="BQ19" s="406"/>
      <c r="BR19" s="406"/>
      <c r="BS19" s="406"/>
      <c r="BT19" s="406"/>
      <c r="BU19" s="406"/>
      <c r="BV19" s="406"/>
      <c r="BW19" s="406"/>
      <c r="BX19" s="406"/>
      <c r="BY19" s="406"/>
      <c r="BZ19" s="406"/>
      <c r="CA19" s="406"/>
      <c r="CB19" s="406"/>
      <c r="CC19" s="406"/>
      <c r="CD19" s="406"/>
      <c r="CE19" s="406"/>
      <c r="CF19" s="406"/>
      <c r="CG19" s="406"/>
      <c r="CH19" s="406"/>
      <c r="CI19" s="406"/>
      <c r="CJ19" s="406"/>
      <c r="CK19" s="406"/>
      <c r="CL19" s="406"/>
      <c r="CM19" s="406"/>
      <c r="CN19" s="406"/>
      <c r="CO19" s="406"/>
      <c r="CP19" s="406"/>
      <c r="CQ19" s="406"/>
      <c r="CR19" s="406"/>
      <c r="CS19" s="406"/>
      <c r="CT19" s="406"/>
      <c r="CU19" s="406"/>
      <c r="CV19" s="406"/>
      <c r="CW19" s="406"/>
      <c r="CX19" s="406"/>
      <c r="CY19" s="406"/>
      <c r="CZ19" s="406"/>
      <c r="DA19" s="406"/>
      <c r="DB19" s="406"/>
      <c r="DC19" s="406"/>
      <c r="DD19" s="406"/>
      <c r="DE19" s="406"/>
      <c r="DF19" s="406"/>
    </row>
    <row r="20" spans="1:110" ht="15.75" x14ac:dyDescent="0.25">
      <c r="A20" s="200" t="s">
        <v>113</v>
      </c>
      <c r="B20" s="200"/>
      <c r="C20" s="201"/>
      <c r="D20" s="202"/>
      <c r="E20" s="180">
        <f>(B20*C20)</f>
        <v>0</v>
      </c>
      <c r="F20" s="235">
        <f>1-H20</f>
        <v>1</v>
      </c>
      <c r="G20" s="181">
        <f>E20-I20</f>
        <v>0</v>
      </c>
      <c r="H20" s="367"/>
      <c r="I20" s="227">
        <f>E20*H20</f>
        <v>0</v>
      </c>
      <c r="J20" s="648"/>
    </row>
    <row r="21" spans="1:110" ht="15.75" x14ac:dyDescent="0.25">
      <c r="A21" s="6" t="s">
        <v>114</v>
      </c>
      <c r="B21" s="6"/>
      <c r="C21" s="203"/>
      <c r="D21" s="204"/>
      <c r="E21" s="180">
        <f>(B21*C21*D21)</f>
        <v>0</v>
      </c>
      <c r="F21" s="235">
        <f t="shared" ref="F21:F27" si="1">1-H21</f>
        <v>1</v>
      </c>
      <c r="G21" s="181">
        <f t="shared" ref="G21:G27" si="2">E21-I21</f>
        <v>0</v>
      </c>
      <c r="H21" s="367"/>
      <c r="I21" s="227">
        <f t="shared" ref="I21:I27" si="3">E21*H21</f>
        <v>0</v>
      </c>
      <c r="J21" s="648"/>
    </row>
    <row r="22" spans="1:110" ht="15.75" x14ac:dyDescent="0.25">
      <c r="A22" s="6" t="s">
        <v>115</v>
      </c>
      <c r="B22" s="6"/>
      <c r="C22" s="205"/>
      <c r="D22" s="204"/>
      <c r="E22" s="180">
        <f>(B22*C22*D22)</f>
        <v>0</v>
      </c>
      <c r="F22" s="235">
        <f t="shared" si="1"/>
        <v>1</v>
      </c>
      <c r="G22" s="181">
        <f t="shared" si="2"/>
        <v>0</v>
      </c>
      <c r="H22" s="367"/>
      <c r="I22" s="227">
        <f t="shared" si="3"/>
        <v>0</v>
      </c>
      <c r="J22" s="648"/>
    </row>
    <row r="23" spans="1:110" ht="15.75" x14ac:dyDescent="0.25">
      <c r="A23" s="6" t="s">
        <v>116</v>
      </c>
      <c r="B23" s="6"/>
      <c r="C23" s="201"/>
      <c r="D23" s="204"/>
      <c r="E23" s="180">
        <f>(B23*C23*D23)</f>
        <v>0</v>
      </c>
      <c r="F23" s="235">
        <f t="shared" si="1"/>
        <v>1</v>
      </c>
      <c r="G23" s="181">
        <f t="shared" si="2"/>
        <v>0</v>
      </c>
      <c r="H23" s="367"/>
      <c r="I23" s="227">
        <f t="shared" si="3"/>
        <v>0</v>
      </c>
      <c r="J23" s="648"/>
    </row>
    <row r="24" spans="1:110" ht="15.75" x14ac:dyDescent="0.25">
      <c r="A24" s="6" t="s">
        <v>117</v>
      </c>
      <c r="B24" s="6"/>
      <c r="C24" s="201"/>
      <c r="D24" s="204"/>
      <c r="E24" s="180">
        <f t="shared" ref="E24:E26" si="4">(B24*C24*D24)</f>
        <v>0</v>
      </c>
      <c r="F24" s="235">
        <f t="shared" si="1"/>
        <v>1</v>
      </c>
      <c r="G24" s="181">
        <f t="shared" si="2"/>
        <v>0</v>
      </c>
      <c r="H24" s="367"/>
      <c r="I24" s="227">
        <f t="shared" si="3"/>
        <v>0</v>
      </c>
      <c r="J24" s="648"/>
    </row>
    <row r="25" spans="1:110" ht="15.75" x14ac:dyDescent="0.25">
      <c r="A25" s="6" t="s">
        <v>277</v>
      </c>
      <c r="B25" s="6"/>
      <c r="C25" s="201"/>
      <c r="D25" s="204"/>
      <c r="E25" s="180">
        <f t="shared" si="4"/>
        <v>0</v>
      </c>
      <c r="F25" s="235">
        <f t="shared" si="1"/>
        <v>1</v>
      </c>
      <c r="G25" s="181">
        <f t="shared" si="2"/>
        <v>0</v>
      </c>
      <c r="H25" s="367"/>
      <c r="I25" s="227">
        <f t="shared" si="3"/>
        <v>0</v>
      </c>
      <c r="J25" s="648"/>
    </row>
    <row r="26" spans="1:110" ht="15.75" x14ac:dyDescent="0.25">
      <c r="A26" s="6" t="s">
        <v>278</v>
      </c>
      <c r="B26" s="6"/>
      <c r="C26" s="201"/>
      <c r="D26" s="204"/>
      <c r="E26" s="180">
        <f t="shared" si="4"/>
        <v>0</v>
      </c>
      <c r="F26" s="235">
        <f t="shared" si="1"/>
        <v>1</v>
      </c>
      <c r="G26" s="181">
        <f t="shared" si="2"/>
        <v>0</v>
      </c>
      <c r="H26" s="367"/>
      <c r="I26" s="227">
        <f t="shared" si="3"/>
        <v>0</v>
      </c>
      <c r="J26" s="648"/>
    </row>
    <row r="27" spans="1:110" ht="15.75" x14ac:dyDescent="0.25">
      <c r="A27" s="6" t="s">
        <v>272</v>
      </c>
      <c r="B27" s="6"/>
      <c r="C27" s="201"/>
      <c r="D27" s="204"/>
      <c r="E27" s="180">
        <f>(B27*C27*D27)</f>
        <v>0</v>
      </c>
      <c r="F27" s="235">
        <f t="shared" si="1"/>
        <v>1</v>
      </c>
      <c r="G27" s="181">
        <f t="shared" si="2"/>
        <v>0</v>
      </c>
      <c r="H27" s="367"/>
      <c r="I27" s="227">
        <f t="shared" si="3"/>
        <v>0</v>
      </c>
      <c r="J27" s="648"/>
    </row>
    <row r="28" spans="1:110" s="84" customFormat="1" ht="16.5" thickBot="1" x14ac:dyDescent="0.3">
      <c r="A28" s="528" t="s">
        <v>131</v>
      </c>
      <c r="B28" s="528"/>
      <c r="C28" s="528"/>
      <c r="D28" s="528"/>
      <c r="E28" s="197">
        <f>ROUND(SUM(E20:E27),0)</f>
        <v>0</v>
      </c>
      <c r="F28" s="198"/>
      <c r="G28" s="197">
        <f>ROUND(SUM(G20:G27),0)</f>
        <v>0</v>
      </c>
      <c r="H28" s="198"/>
      <c r="I28" s="229">
        <f>SUM(I20:I27)</f>
        <v>0</v>
      </c>
      <c r="J28" s="648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6"/>
      <c r="AI28" s="406"/>
      <c r="AJ28" s="406"/>
      <c r="AK28" s="406"/>
      <c r="AL28" s="406"/>
      <c r="AM28" s="406"/>
      <c r="AN28" s="406"/>
      <c r="AO28" s="406"/>
      <c r="AP28" s="406"/>
      <c r="AQ28" s="406"/>
      <c r="AR28" s="406"/>
      <c r="AS28" s="406"/>
      <c r="AT28" s="406"/>
      <c r="AU28" s="406"/>
      <c r="AV28" s="406"/>
      <c r="AW28" s="406"/>
      <c r="AX28" s="406"/>
      <c r="AY28" s="406"/>
      <c r="AZ28" s="406"/>
      <c r="BA28" s="406"/>
      <c r="BB28" s="406"/>
      <c r="BC28" s="406"/>
      <c r="BD28" s="406"/>
      <c r="BE28" s="406"/>
      <c r="BF28" s="406"/>
      <c r="BG28" s="406"/>
      <c r="BH28" s="406"/>
      <c r="BI28" s="406"/>
      <c r="BJ28" s="406"/>
      <c r="BK28" s="406"/>
      <c r="BL28" s="406"/>
      <c r="BM28" s="406"/>
      <c r="BN28" s="406"/>
      <c r="BO28" s="406"/>
      <c r="BP28" s="406"/>
      <c r="BQ28" s="406"/>
      <c r="BR28" s="406"/>
      <c r="BS28" s="406"/>
      <c r="BT28" s="406"/>
      <c r="BU28" s="406"/>
      <c r="BV28" s="406"/>
      <c r="BW28" s="406"/>
      <c r="BX28" s="406"/>
      <c r="BY28" s="406"/>
      <c r="BZ28" s="406"/>
      <c r="CA28" s="406"/>
      <c r="CB28" s="406"/>
      <c r="CC28" s="406"/>
      <c r="CD28" s="406"/>
      <c r="CE28" s="406"/>
      <c r="CF28" s="406"/>
      <c r="CG28" s="406"/>
      <c r="CH28" s="406"/>
      <c r="CI28" s="406"/>
      <c r="CJ28" s="406"/>
      <c r="CK28" s="406"/>
      <c r="CL28" s="406"/>
      <c r="CM28" s="406"/>
      <c r="CN28" s="406"/>
      <c r="CO28" s="406"/>
      <c r="CP28" s="406"/>
      <c r="CQ28" s="406"/>
      <c r="CR28" s="406"/>
      <c r="CS28" s="406"/>
      <c r="CT28" s="406"/>
      <c r="CU28" s="406"/>
      <c r="CV28" s="406"/>
      <c r="CW28" s="406"/>
      <c r="CX28" s="406"/>
      <c r="CY28" s="406"/>
      <c r="CZ28" s="406"/>
      <c r="DA28" s="406"/>
      <c r="DB28" s="406"/>
      <c r="DC28" s="406"/>
      <c r="DD28" s="406"/>
      <c r="DE28" s="406"/>
      <c r="DF28" s="406"/>
    </row>
    <row r="29" spans="1:110" ht="16.5" thickBot="1" x14ac:dyDescent="0.3">
      <c r="A29" s="178"/>
      <c r="B29" s="178"/>
      <c r="C29" s="178"/>
      <c r="D29" s="178"/>
      <c r="E29" s="178"/>
      <c r="F29" s="178"/>
      <c r="G29" s="178"/>
      <c r="H29" s="178"/>
      <c r="I29" s="170"/>
    </row>
    <row r="30" spans="1:110" s="84" customFormat="1" ht="15.75" x14ac:dyDescent="0.25">
      <c r="A30" s="492" t="s">
        <v>119</v>
      </c>
      <c r="B30" s="493"/>
      <c r="C30" s="493"/>
      <c r="D30" s="493"/>
      <c r="E30" s="494"/>
      <c r="F30" s="87"/>
      <c r="G30" s="87"/>
      <c r="H30" s="87"/>
      <c r="I30" s="527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6"/>
      <c r="AJ30" s="406"/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06"/>
      <c r="AV30" s="406"/>
      <c r="AW30" s="406"/>
      <c r="AX30" s="406"/>
      <c r="AY30" s="406"/>
      <c r="AZ30" s="406"/>
      <c r="BA30" s="406"/>
      <c r="BB30" s="406"/>
      <c r="BC30" s="406"/>
      <c r="BD30" s="406"/>
      <c r="BE30" s="406"/>
      <c r="BF30" s="406"/>
      <c r="BG30" s="406"/>
      <c r="BH30" s="406"/>
      <c r="BI30" s="406"/>
      <c r="BJ30" s="406"/>
      <c r="BK30" s="406"/>
      <c r="BL30" s="406"/>
      <c r="BM30" s="406"/>
      <c r="BN30" s="406"/>
      <c r="BO30" s="406"/>
      <c r="BP30" s="406"/>
      <c r="BQ30" s="406"/>
      <c r="BR30" s="406"/>
      <c r="BS30" s="406"/>
      <c r="BT30" s="406"/>
      <c r="BU30" s="406"/>
      <c r="BV30" s="406"/>
      <c r="BW30" s="406"/>
      <c r="BX30" s="406"/>
      <c r="BY30" s="406"/>
      <c r="BZ30" s="406"/>
      <c r="CA30" s="406"/>
      <c r="CB30" s="406"/>
      <c r="CC30" s="406"/>
      <c r="CD30" s="406"/>
      <c r="CE30" s="406"/>
      <c r="CF30" s="406"/>
      <c r="CG30" s="406"/>
      <c r="CH30" s="406"/>
      <c r="CI30" s="406"/>
      <c r="CJ30" s="406"/>
      <c r="CK30" s="406"/>
      <c r="CL30" s="406"/>
      <c r="CM30" s="406"/>
      <c r="CN30" s="406"/>
      <c r="CO30" s="406"/>
      <c r="CP30" s="406"/>
      <c r="CQ30" s="406"/>
      <c r="CR30" s="406"/>
      <c r="CS30" s="406"/>
      <c r="CT30" s="406"/>
      <c r="CU30" s="406"/>
      <c r="CV30" s="406"/>
      <c r="CW30" s="406"/>
      <c r="CX30" s="406"/>
      <c r="CY30" s="406"/>
      <c r="CZ30" s="406"/>
      <c r="DA30" s="406"/>
      <c r="DB30" s="406"/>
      <c r="DC30" s="406"/>
      <c r="DD30" s="406"/>
      <c r="DE30" s="406"/>
      <c r="DF30" s="406"/>
    </row>
    <row r="31" spans="1:110" s="84" customFormat="1" ht="15.75" x14ac:dyDescent="0.25">
      <c r="A31" s="111" t="s">
        <v>169</v>
      </c>
      <c r="B31" s="495"/>
      <c r="C31" s="496"/>
      <c r="D31" s="496"/>
      <c r="E31" s="497"/>
      <c r="F31" s="87"/>
      <c r="G31" s="87"/>
      <c r="H31" s="87"/>
      <c r="I31" s="527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6"/>
      <c r="AJ31" s="406"/>
      <c r="AK31" s="406"/>
      <c r="AL31" s="406"/>
      <c r="AM31" s="406"/>
      <c r="AN31" s="406"/>
      <c r="AO31" s="406"/>
      <c r="AP31" s="406"/>
      <c r="AQ31" s="406"/>
      <c r="AR31" s="406"/>
      <c r="AS31" s="406"/>
      <c r="AT31" s="406"/>
      <c r="AU31" s="406"/>
      <c r="AV31" s="406"/>
      <c r="AW31" s="406"/>
      <c r="AX31" s="406"/>
      <c r="AY31" s="406"/>
      <c r="AZ31" s="406"/>
      <c r="BA31" s="406"/>
      <c r="BB31" s="406"/>
      <c r="BC31" s="406"/>
      <c r="BD31" s="406"/>
      <c r="BE31" s="406"/>
      <c r="BF31" s="406"/>
      <c r="BG31" s="406"/>
      <c r="BH31" s="406"/>
      <c r="BI31" s="406"/>
      <c r="BJ31" s="406"/>
      <c r="BK31" s="406"/>
      <c r="BL31" s="406"/>
      <c r="BM31" s="406"/>
      <c r="BN31" s="406"/>
      <c r="BO31" s="406"/>
      <c r="BP31" s="406"/>
      <c r="BQ31" s="406"/>
      <c r="BR31" s="406"/>
      <c r="BS31" s="406"/>
      <c r="BT31" s="406"/>
      <c r="BU31" s="406"/>
      <c r="BV31" s="406"/>
      <c r="BW31" s="406"/>
      <c r="BX31" s="406"/>
      <c r="BY31" s="406"/>
      <c r="BZ31" s="406"/>
      <c r="CA31" s="406"/>
      <c r="CB31" s="406"/>
      <c r="CC31" s="406"/>
      <c r="CD31" s="406"/>
      <c r="CE31" s="406"/>
      <c r="CF31" s="406"/>
      <c r="CG31" s="406"/>
      <c r="CH31" s="406"/>
      <c r="CI31" s="406"/>
      <c r="CJ31" s="406"/>
      <c r="CK31" s="406"/>
      <c r="CL31" s="406"/>
      <c r="CM31" s="406"/>
      <c r="CN31" s="406"/>
      <c r="CO31" s="406"/>
      <c r="CP31" s="406"/>
      <c r="CQ31" s="406"/>
      <c r="CR31" s="406"/>
      <c r="CS31" s="406"/>
      <c r="CT31" s="406"/>
      <c r="CU31" s="406"/>
      <c r="CV31" s="406"/>
      <c r="CW31" s="406"/>
      <c r="CX31" s="406"/>
      <c r="CY31" s="406"/>
      <c r="CZ31" s="406"/>
      <c r="DA31" s="406"/>
      <c r="DB31" s="406"/>
      <c r="DC31" s="406"/>
      <c r="DD31" s="406"/>
      <c r="DE31" s="406"/>
      <c r="DF31" s="406"/>
    </row>
    <row r="32" spans="1:110" s="84" customFormat="1" ht="31.5" x14ac:dyDescent="0.25">
      <c r="A32" s="111" t="s">
        <v>170</v>
      </c>
      <c r="B32" s="495"/>
      <c r="C32" s="496"/>
      <c r="D32" s="496"/>
      <c r="E32" s="497"/>
      <c r="F32" s="87"/>
      <c r="G32" s="87"/>
      <c r="H32" s="87"/>
      <c r="I32" s="527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/>
      <c r="AA32" s="406"/>
      <c r="AB32" s="406"/>
      <c r="AC32" s="406"/>
      <c r="AD32" s="406"/>
      <c r="AE32" s="406"/>
      <c r="AF32" s="406"/>
      <c r="AG32" s="406"/>
      <c r="AH32" s="406"/>
      <c r="AI32" s="406"/>
      <c r="AJ32" s="406"/>
      <c r="AK32" s="406"/>
      <c r="AL32" s="406"/>
      <c r="AM32" s="406"/>
      <c r="AN32" s="406"/>
      <c r="AO32" s="406"/>
      <c r="AP32" s="406"/>
      <c r="AQ32" s="406"/>
      <c r="AR32" s="406"/>
      <c r="AS32" s="406"/>
      <c r="AT32" s="406"/>
      <c r="AU32" s="406"/>
      <c r="AV32" s="406"/>
      <c r="AW32" s="406"/>
      <c r="AX32" s="406"/>
      <c r="AY32" s="406"/>
      <c r="AZ32" s="406"/>
      <c r="BA32" s="406"/>
      <c r="BB32" s="406"/>
      <c r="BC32" s="406"/>
      <c r="BD32" s="406"/>
      <c r="BE32" s="406"/>
      <c r="BF32" s="406"/>
      <c r="BG32" s="406"/>
      <c r="BH32" s="406"/>
      <c r="BI32" s="406"/>
      <c r="BJ32" s="406"/>
      <c r="BK32" s="406"/>
      <c r="BL32" s="406"/>
      <c r="BM32" s="406"/>
      <c r="BN32" s="406"/>
      <c r="BO32" s="406"/>
      <c r="BP32" s="406"/>
      <c r="BQ32" s="406"/>
      <c r="BR32" s="406"/>
      <c r="BS32" s="406"/>
      <c r="BT32" s="406"/>
      <c r="BU32" s="406"/>
      <c r="BV32" s="406"/>
      <c r="BW32" s="406"/>
      <c r="BX32" s="406"/>
      <c r="BY32" s="406"/>
      <c r="BZ32" s="406"/>
      <c r="CA32" s="406"/>
      <c r="CB32" s="406"/>
      <c r="CC32" s="406"/>
      <c r="CD32" s="406"/>
      <c r="CE32" s="406"/>
      <c r="CF32" s="406"/>
      <c r="CG32" s="406"/>
      <c r="CH32" s="406"/>
      <c r="CI32" s="406"/>
      <c r="CJ32" s="406"/>
      <c r="CK32" s="406"/>
      <c r="CL32" s="406"/>
      <c r="CM32" s="406"/>
      <c r="CN32" s="406"/>
      <c r="CO32" s="406"/>
      <c r="CP32" s="406"/>
      <c r="CQ32" s="406"/>
      <c r="CR32" s="406"/>
      <c r="CS32" s="406"/>
      <c r="CT32" s="406"/>
      <c r="CU32" s="406"/>
      <c r="CV32" s="406"/>
      <c r="CW32" s="406"/>
      <c r="CX32" s="406"/>
      <c r="CY32" s="406"/>
      <c r="CZ32" s="406"/>
      <c r="DA32" s="406"/>
      <c r="DB32" s="406"/>
      <c r="DC32" s="406"/>
      <c r="DD32" s="406"/>
      <c r="DE32" s="406"/>
      <c r="DF32" s="406"/>
    </row>
    <row r="33" spans="1:110" s="84" customFormat="1" ht="15.75" x14ac:dyDescent="0.25">
      <c r="A33" s="111" t="s">
        <v>121</v>
      </c>
      <c r="B33" s="498"/>
      <c r="C33" s="498"/>
      <c r="D33" s="498"/>
      <c r="E33" s="498"/>
      <c r="F33" s="87"/>
      <c r="G33" s="87"/>
      <c r="H33" s="87"/>
      <c r="I33" s="179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6"/>
      <c r="AJ33" s="406"/>
      <c r="AK33" s="406"/>
      <c r="AL33" s="406"/>
      <c r="AM33" s="406"/>
      <c r="AN33" s="406"/>
      <c r="AO33" s="406"/>
      <c r="AP33" s="406"/>
      <c r="AQ33" s="406"/>
      <c r="AR33" s="406"/>
      <c r="AS33" s="406"/>
      <c r="AT33" s="406"/>
      <c r="AU33" s="406"/>
      <c r="AV33" s="406"/>
      <c r="AW33" s="406"/>
      <c r="AX33" s="406"/>
      <c r="AY33" s="406"/>
      <c r="AZ33" s="406"/>
      <c r="BA33" s="406"/>
      <c r="BB33" s="406"/>
      <c r="BC33" s="406"/>
      <c r="BD33" s="406"/>
      <c r="BE33" s="406"/>
      <c r="BF33" s="406"/>
      <c r="BG33" s="406"/>
      <c r="BH33" s="406"/>
      <c r="BI33" s="406"/>
      <c r="BJ33" s="406"/>
      <c r="BK33" s="406"/>
      <c r="BL33" s="406"/>
      <c r="BM33" s="406"/>
      <c r="BN33" s="406"/>
      <c r="BO33" s="406"/>
      <c r="BP33" s="406"/>
      <c r="BQ33" s="406"/>
      <c r="BR33" s="406"/>
      <c r="BS33" s="406"/>
      <c r="BT33" s="406"/>
      <c r="BU33" s="406"/>
      <c r="BV33" s="406"/>
      <c r="BW33" s="406"/>
      <c r="BX33" s="406"/>
      <c r="BY33" s="406"/>
      <c r="BZ33" s="406"/>
      <c r="CA33" s="406"/>
      <c r="CB33" s="406"/>
      <c r="CC33" s="406"/>
      <c r="CD33" s="406"/>
      <c r="CE33" s="406"/>
      <c r="CF33" s="406"/>
      <c r="CG33" s="406"/>
      <c r="CH33" s="406"/>
      <c r="CI33" s="406"/>
      <c r="CJ33" s="406"/>
      <c r="CK33" s="406"/>
      <c r="CL33" s="406"/>
      <c r="CM33" s="406"/>
      <c r="CN33" s="406"/>
      <c r="CO33" s="406"/>
      <c r="CP33" s="406"/>
      <c r="CQ33" s="406"/>
      <c r="CR33" s="406"/>
      <c r="CS33" s="406"/>
      <c r="CT33" s="406"/>
      <c r="CU33" s="406"/>
      <c r="CV33" s="406"/>
      <c r="CW33" s="406"/>
      <c r="CX33" s="406"/>
      <c r="CY33" s="406"/>
      <c r="CZ33" s="406"/>
      <c r="DA33" s="406"/>
      <c r="DB33" s="406"/>
      <c r="DC33" s="406"/>
      <c r="DD33" s="406"/>
      <c r="DE33" s="406"/>
      <c r="DF33" s="406"/>
    </row>
    <row r="34" spans="1:110" s="84" customFormat="1" ht="15.75" x14ac:dyDescent="0.25">
      <c r="A34" s="199" t="s">
        <v>122</v>
      </c>
      <c r="B34" s="498"/>
      <c r="C34" s="498"/>
      <c r="D34" s="498"/>
      <c r="E34" s="498"/>
      <c r="F34" s="502" t="s">
        <v>171</v>
      </c>
      <c r="G34" s="503"/>
      <c r="H34" s="504" t="s">
        <v>136</v>
      </c>
      <c r="I34" s="505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406"/>
      <c r="AD34" s="406"/>
      <c r="AE34" s="406"/>
      <c r="AF34" s="406"/>
      <c r="AG34" s="406"/>
      <c r="AH34" s="406"/>
      <c r="AI34" s="406"/>
      <c r="AJ34" s="406"/>
      <c r="AK34" s="406"/>
      <c r="AL34" s="406"/>
      <c r="AM34" s="406"/>
      <c r="AN34" s="406"/>
      <c r="AO34" s="406"/>
      <c r="AP34" s="406"/>
      <c r="AQ34" s="406"/>
      <c r="AR34" s="406"/>
      <c r="AS34" s="406"/>
      <c r="AT34" s="406"/>
      <c r="AU34" s="406"/>
      <c r="AV34" s="406"/>
      <c r="AW34" s="406"/>
      <c r="AX34" s="406"/>
      <c r="AY34" s="406"/>
      <c r="AZ34" s="406"/>
      <c r="BA34" s="406"/>
      <c r="BB34" s="406"/>
      <c r="BC34" s="406"/>
      <c r="BD34" s="406"/>
      <c r="BE34" s="406"/>
      <c r="BF34" s="406"/>
      <c r="BG34" s="406"/>
      <c r="BH34" s="406"/>
      <c r="BI34" s="406"/>
      <c r="BJ34" s="406"/>
      <c r="BK34" s="406"/>
      <c r="BL34" s="406"/>
      <c r="BM34" s="406"/>
      <c r="BN34" s="406"/>
      <c r="BO34" s="406"/>
      <c r="BP34" s="406"/>
      <c r="BQ34" s="406"/>
      <c r="BR34" s="406"/>
      <c r="BS34" s="406"/>
      <c r="BT34" s="406"/>
      <c r="BU34" s="406"/>
      <c r="BV34" s="406"/>
      <c r="BW34" s="406"/>
      <c r="BX34" s="406"/>
      <c r="BY34" s="406"/>
      <c r="BZ34" s="406"/>
      <c r="CA34" s="406"/>
      <c r="CB34" s="406"/>
      <c r="CC34" s="406"/>
      <c r="CD34" s="406"/>
      <c r="CE34" s="406"/>
      <c r="CF34" s="406"/>
      <c r="CG34" s="406"/>
      <c r="CH34" s="406"/>
      <c r="CI34" s="406"/>
      <c r="CJ34" s="406"/>
      <c r="CK34" s="406"/>
      <c r="CL34" s="406"/>
      <c r="CM34" s="406"/>
      <c r="CN34" s="406"/>
      <c r="CO34" s="406"/>
      <c r="CP34" s="406"/>
      <c r="CQ34" s="406"/>
      <c r="CR34" s="406"/>
      <c r="CS34" s="406"/>
      <c r="CT34" s="406"/>
      <c r="CU34" s="406"/>
      <c r="CV34" s="406"/>
      <c r="CW34" s="406"/>
      <c r="CX34" s="406"/>
      <c r="CY34" s="406"/>
      <c r="CZ34" s="406"/>
      <c r="DA34" s="406"/>
      <c r="DB34" s="406"/>
      <c r="DC34" s="406"/>
      <c r="DD34" s="406"/>
      <c r="DE34" s="406"/>
      <c r="DF34" s="406"/>
    </row>
    <row r="35" spans="1:110" s="84" customFormat="1" ht="63.75" thickBot="1" x14ac:dyDescent="0.3">
      <c r="A35" s="308" t="s">
        <v>110</v>
      </c>
      <c r="B35" s="309" t="s">
        <v>123</v>
      </c>
      <c r="C35" s="309" t="s">
        <v>124</v>
      </c>
      <c r="D35" s="309" t="s">
        <v>125</v>
      </c>
      <c r="E35" s="313" t="s">
        <v>126</v>
      </c>
      <c r="F35" s="310" t="s">
        <v>127</v>
      </c>
      <c r="G35" s="310" t="s">
        <v>128</v>
      </c>
      <c r="H35" s="311" t="s">
        <v>129</v>
      </c>
      <c r="I35" s="312" t="s">
        <v>133</v>
      </c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406"/>
      <c r="AH35" s="406"/>
      <c r="AI35" s="406"/>
      <c r="AJ35" s="406"/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6"/>
      <c r="AX35" s="406"/>
      <c r="AY35" s="406"/>
      <c r="AZ35" s="406"/>
      <c r="BA35" s="406"/>
      <c r="BB35" s="406"/>
      <c r="BC35" s="406"/>
      <c r="BD35" s="406"/>
      <c r="BE35" s="406"/>
      <c r="BF35" s="406"/>
      <c r="BG35" s="406"/>
      <c r="BH35" s="406"/>
      <c r="BI35" s="406"/>
      <c r="BJ35" s="406"/>
      <c r="BK35" s="406"/>
      <c r="BL35" s="406"/>
      <c r="BM35" s="406"/>
      <c r="BN35" s="406"/>
      <c r="BO35" s="406"/>
      <c r="BP35" s="406"/>
      <c r="BQ35" s="406"/>
      <c r="BR35" s="406"/>
      <c r="BS35" s="406"/>
      <c r="BT35" s="406"/>
      <c r="BU35" s="406"/>
      <c r="BV35" s="406"/>
      <c r="BW35" s="406"/>
      <c r="BX35" s="406"/>
      <c r="BY35" s="406"/>
      <c r="BZ35" s="406"/>
      <c r="CA35" s="406"/>
      <c r="CB35" s="406"/>
      <c r="CC35" s="406"/>
      <c r="CD35" s="406"/>
      <c r="CE35" s="406"/>
      <c r="CF35" s="406"/>
      <c r="CG35" s="406"/>
      <c r="CH35" s="406"/>
      <c r="CI35" s="406"/>
      <c r="CJ35" s="406"/>
      <c r="CK35" s="406"/>
      <c r="CL35" s="406"/>
      <c r="CM35" s="406"/>
      <c r="CN35" s="406"/>
      <c r="CO35" s="406"/>
      <c r="CP35" s="406"/>
      <c r="CQ35" s="406"/>
      <c r="CR35" s="406"/>
      <c r="CS35" s="406"/>
      <c r="CT35" s="406"/>
      <c r="CU35" s="406"/>
      <c r="CV35" s="406"/>
      <c r="CW35" s="406"/>
      <c r="CX35" s="406"/>
      <c r="CY35" s="406"/>
      <c r="CZ35" s="406"/>
      <c r="DA35" s="406"/>
      <c r="DB35" s="406"/>
      <c r="DC35" s="406"/>
      <c r="DD35" s="406"/>
      <c r="DE35" s="406"/>
      <c r="DF35" s="406"/>
    </row>
    <row r="36" spans="1:110" ht="15.75" x14ac:dyDescent="0.25">
      <c r="A36" s="200" t="s">
        <v>113</v>
      </c>
      <c r="B36" s="200"/>
      <c r="C36" s="201"/>
      <c r="D36" s="202"/>
      <c r="E36" s="180">
        <f>(B36*C36)</f>
        <v>0</v>
      </c>
      <c r="F36" s="235">
        <f>1-H36</f>
        <v>1</v>
      </c>
      <c r="G36" s="181">
        <f>E36-I36</f>
        <v>0</v>
      </c>
      <c r="H36" s="367"/>
      <c r="I36" s="227">
        <f>E36*H36</f>
        <v>0</v>
      </c>
      <c r="J36" s="648"/>
    </row>
    <row r="37" spans="1:110" ht="15.75" x14ac:dyDescent="0.25">
      <c r="A37" s="6" t="s">
        <v>114</v>
      </c>
      <c r="B37" s="6"/>
      <c r="C37" s="203"/>
      <c r="D37" s="204"/>
      <c r="E37" s="180">
        <f>(B37*C37*D37)</f>
        <v>0</v>
      </c>
      <c r="F37" s="235">
        <f t="shared" ref="F37:F43" si="5">1-H37</f>
        <v>1</v>
      </c>
      <c r="G37" s="181">
        <f t="shared" ref="G37:G43" si="6">E37-I37</f>
        <v>0</v>
      </c>
      <c r="H37" s="367"/>
      <c r="I37" s="227">
        <f t="shared" ref="I37:I43" si="7">E37*H37</f>
        <v>0</v>
      </c>
      <c r="J37" s="648"/>
    </row>
    <row r="38" spans="1:110" ht="15.75" x14ac:dyDescent="0.25">
      <c r="A38" s="6" t="s">
        <v>115</v>
      </c>
      <c r="B38" s="6"/>
      <c r="C38" s="205"/>
      <c r="D38" s="204"/>
      <c r="E38" s="180">
        <f>(B38*C38*D38)</f>
        <v>0</v>
      </c>
      <c r="F38" s="235">
        <f t="shared" si="5"/>
        <v>1</v>
      </c>
      <c r="G38" s="181">
        <f t="shared" si="6"/>
        <v>0</v>
      </c>
      <c r="H38" s="367"/>
      <c r="I38" s="227">
        <f t="shared" si="7"/>
        <v>0</v>
      </c>
      <c r="J38" s="648"/>
    </row>
    <row r="39" spans="1:110" ht="15.75" x14ac:dyDescent="0.25">
      <c r="A39" s="6" t="s">
        <v>116</v>
      </c>
      <c r="B39" s="6"/>
      <c r="C39" s="201"/>
      <c r="D39" s="204"/>
      <c r="E39" s="180">
        <f>(B39*C39*D39)</f>
        <v>0</v>
      </c>
      <c r="F39" s="235">
        <f t="shared" si="5"/>
        <v>1</v>
      </c>
      <c r="G39" s="181">
        <f t="shared" si="6"/>
        <v>0</v>
      </c>
      <c r="H39" s="367"/>
      <c r="I39" s="227">
        <f t="shared" si="7"/>
        <v>0</v>
      </c>
      <c r="J39" s="648"/>
    </row>
    <row r="40" spans="1:110" ht="15.75" x14ac:dyDescent="0.25">
      <c r="A40" s="6" t="s">
        <v>117</v>
      </c>
      <c r="B40" s="6"/>
      <c r="C40" s="201"/>
      <c r="D40" s="204"/>
      <c r="E40" s="180">
        <f t="shared" ref="E40:E42" si="8">(B40*C40*D40)</f>
        <v>0</v>
      </c>
      <c r="F40" s="235">
        <f t="shared" si="5"/>
        <v>1</v>
      </c>
      <c r="G40" s="181">
        <f t="shared" si="6"/>
        <v>0</v>
      </c>
      <c r="H40" s="367"/>
      <c r="I40" s="227">
        <f t="shared" si="7"/>
        <v>0</v>
      </c>
      <c r="J40" s="648"/>
    </row>
    <row r="41" spans="1:110" ht="15.75" x14ac:dyDescent="0.25">
      <c r="A41" s="6" t="s">
        <v>277</v>
      </c>
      <c r="B41" s="6"/>
      <c r="C41" s="201"/>
      <c r="D41" s="204"/>
      <c r="E41" s="180">
        <f t="shared" si="8"/>
        <v>0</v>
      </c>
      <c r="F41" s="235">
        <f t="shared" si="5"/>
        <v>1</v>
      </c>
      <c r="G41" s="181">
        <f t="shared" si="6"/>
        <v>0</v>
      </c>
      <c r="H41" s="367"/>
      <c r="I41" s="227">
        <f t="shared" si="7"/>
        <v>0</v>
      </c>
      <c r="J41" s="648"/>
    </row>
    <row r="42" spans="1:110" ht="15.75" x14ac:dyDescent="0.25">
      <c r="A42" s="6" t="s">
        <v>278</v>
      </c>
      <c r="B42" s="6"/>
      <c r="C42" s="201"/>
      <c r="D42" s="204"/>
      <c r="E42" s="180">
        <f t="shared" si="8"/>
        <v>0</v>
      </c>
      <c r="F42" s="235">
        <f t="shared" si="5"/>
        <v>1</v>
      </c>
      <c r="G42" s="181">
        <f t="shared" si="6"/>
        <v>0</v>
      </c>
      <c r="H42" s="367"/>
      <c r="I42" s="227">
        <f t="shared" si="7"/>
        <v>0</v>
      </c>
      <c r="J42" s="648"/>
    </row>
    <row r="43" spans="1:110" ht="15.75" x14ac:dyDescent="0.25">
      <c r="A43" s="6" t="s">
        <v>272</v>
      </c>
      <c r="B43" s="6"/>
      <c r="C43" s="201"/>
      <c r="D43" s="204"/>
      <c r="E43" s="180">
        <f>(B43*C43*D43)</f>
        <v>0</v>
      </c>
      <c r="F43" s="235">
        <f t="shared" si="5"/>
        <v>1</v>
      </c>
      <c r="G43" s="181">
        <f t="shared" si="6"/>
        <v>0</v>
      </c>
      <c r="H43" s="367"/>
      <c r="I43" s="227">
        <f t="shared" si="7"/>
        <v>0</v>
      </c>
      <c r="J43" s="648"/>
    </row>
    <row r="44" spans="1:110" ht="16.5" thickBot="1" x14ac:dyDescent="0.3">
      <c r="A44" s="528" t="s">
        <v>131</v>
      </c>
      <c r="B44" s="528"/>
      <c r="C44" s="528"/>
      <c r="D44" s="528"/>
      <c r="E44" s="197">
        <f>ROUND(SUM(E36:E43),0)</f>
        <v>0</v>
      </c>
      <c r="F44" s="198"/>
      <c r="G44" s="197">
        <f>ROUND(SUM(G36:G43),0)</f>
        <v>0</v>
      </c>
      <c r="H44" s="198"/>
      <c r="I44" s="229">
        <f>SUM(I36:I43)</f>
        <v>0</v>
      </c>
      <c r="J44" s="648"/>
    </row>
    <row r="45" spans="1:110" ht="16.5" thickBot="1" x14ac:dyDescent="0.3">
      <c r="I45" s="170"/>
    </row>
    <row r="46" spans="1:110" s="84" customFormat="1" ht="15.75" x14ac:dyDescent="0.25">
      <c r="A46" s="492" t="s">
        <v>119</v>
      </c>
      <c r="B46" s="493"/>
      <c r="C46" s="493"/>
      <c r="D46" s="493"/>
      <c r="E46" s="494"/>
      <c r="F46" s="87"/>
      <c r="G46" s="87"/>
      <c r="H46" s="87"/>
      <c r="I46" s="527"/>
      <c r="J46" s="406"/>
      <c r="K46" s="406"/>
      <c r="L46" s="406"/>
      <c r="M46" s="406"/>
      <c r="N46" s="406"/>
      <c r="O46" s="406"/>
      <c r="P46" s="406"/>
      <c r="Q46" s="406"/>
      <c r="R46" s="406"/>
      <c r="S46" s="406"/>
      <c r="T46" s="406"/>
      <c r="U46" s="406"/>
      <c r="V46" s="406"/>
      <c r="W46" s="406"/>
      <c r="X46" s="406"/>
      <c r="Y46" s="406"/>
      <c r="Z46" s="406"/>
      <c r="AA46" s="406"/>
      <c r="AB46" s="406"/>
      <c r="AC46" s="406"/>
      <c r="AD46" s="406"/>
      <c r="AE46" s="406"/>
      <c r="AF46" s="406"/>
      <c r="AG46" s="406"/>
      <c r="AH46" s="406"/>
      <c r="AI46" s="406"/>
      <c r="AJ46" s="406"/>
      <c r="AK46" s="406"/>
      <c r="AL46" s="406"/>
      <c r="AM46" s="406"/>
      <c r="AN46" s="406"/>
      <c r="AO46" s="406"/>
      <c r="AP46" s="406"/>
      <c r="AQ46" s="406"/>
      <c r="AR46" s="406"/>
      <c r="AS46" s="406"/>
      <c r="AT46" s="406"/>
      <c r="AU46" s="406"/>
      <c r="AV46" s="406"/>
      <c r="AW46" s="406"/>
      <c r="AX46" s="406"/>
      <c r="AY46" s="406"/>
      <c r="AZ46" s="406"/>
      <c r="BA46" s="406"/>
      <c r="BB46" s="406"/>
      <c r="BC46" s="406"/>
      <c r="BD46" s="406"/>
      <c r="BE46" s="406"/>
      <c r="BF46" s="406"/>
      <c r="BG46" s="406"/>
      <c r="BH46" s="406"/>
      <c r="BI46" s="406"/>
      <c r="BJ46" s="406"/>
      <c r="BK46" s="406"/>
      <c r="BL46" s="406"/>
      <c r="BM46" s="406"/>
      <c r="BN46" s="406"/>
      <c r="BO46" s="406"/>
      <c r="BP46" s="406"/>
      <c r="BQ46" s="406"/>
      <c r="BR46" s="406"/>
      <c r="BS46" s="406"/>
      <c r="BT46" s="406"/>
      <c r="BU46" s="406"/>
      <c r="BV46" s="406"/>
      <c r="BW46" s="406"/>
      <c r="BX46" s="406"/>
      <c r="BY46" s="406"/>
      <c r="BZ46" s="406"/>
      <c r="CA46" s="406"/>
      <c r="CB46" s="406"/>
      <c r="CC46" s="406"/>
      <c r="CD46" s="406"/>
      <c r="CE46" s="406"/>
      <c r="CF46" s="406"/>
      <c r="CG46" s="406"/>
      <c r="CH46" s="406"/>
      <c r="CI46" s="406"/>
      <c r="CJ46" s="406"/>
      <c r="CK46" s="406"/>
      <c r="CL46" s="406"/>
      <c r="CM46" s="406"/>
      <c r="CN46" s="406"/>
      <c r="CO46" s="406"/>
      <c r="CP46" s="406"/>
      <c r="CQ46" s="406"/>
      <c r="CR46" s="406"/>
      <c r="CS46" s="406"/>
      <c r="CT46" s="406"/>
      <c r="CU46" s="406"/>
      <c r="CV46" s="406"/>
      <c r="CW46" s="406"/>
      <c r="CX46" s="406"/>
      <c r="CY46" s="406"/>
      <c r="CZ46" s="406"/>
      <c r="DA46" s="406"/>
      <c r="DB46" s="406"/>
      <c r="DC46" s="406"/>
      <c r="DD46" s="406"/>
      <c r="DE46" s="406"/>
      <c r="DF46" s="406"/>
    </row>
    <row r="47" spans="1:110" s="84" customFormat="1" ht="15.75" x14ac:dyDescent="0.25">
      <c r="A47" s="111" t="s">
        <v>169</v>
      </c>
      <c r="B47" s="495"/>
      <c r="C47" s="496"/>
      <c r="D47" s="496"/>
      <c r="E47" s="497"/>
      <c r="F47" s="87"/>
      <c r="G47" s="87"/>
      <c r="H47" s="87"/>
      <c r="I47" s="527"/>
      <c r="J47" s="406"/>
      <c r="K47" s="406"/>
      <c r="L47" s="406"/>
      <c r="M47" s="406"/>
      <c r="N47" s="406"/>
      <c r="O47" s="406"/>
      <c r="P47" s="406"/>
      <c r="Q47" s="406"/>
      <c r="R47" s="406"/>
      <c r="S47" s="406"/>
      <c r="T47" s="406"/>
      <c r="U47" s="406"/>
      <c r="V47" s="406"/>
      <c r="W47" s="406"/>
      <c r="X47" s="406"/>
      <c r="Y47" s="406"/>
      <c r="Z47" s="406"/>
      <c r="AA47" s="406"/>
      <c r="AB47" s="406"/>
      <c r="AC47" s="406"/>
      <c r="AD47" s="406"/>
      <c r="AE47" s="406"/>
      <c r="AF47" s="406"/>
      <c r="AG47" s="406"/>
      <c r="AH47" s="406"/>
      <c r="AI47" s="406"/>
      <c r="AJ47" s="406"/>
      <c r="AK47" s="406"/>
      <c r="AL47" s="406"/>
      <c r="AM47" s="406"/>
      <c r="AN47" s="406"/>
      <c r="AO47" s="406"/>
      <c r="AP47" s="406"/>
      <c r="AQ47" s="406"/>
      <c r="AR47" s="406"/>
      <c r="AS47" s="406"/>
      <c r="AT47" s="406"/>
      <c r="AU47" s="406"/>
      <c r="AV47" s="406"/>
      <c r="AW47" s="406"/>
      <c r="AX47" s="406"/>
      <c r="AY47" s="406"/>
      <c r="AZ47" s="406"/>
      <c r="BA47" s="406"/>
      <c r="BB47" s="406"/>
      <c r="BC47" s="406"/>
      <c r="BD47" s="406"/>
      <c r="BE47" s="406"/>
      <c r="BF47" s="406"/>
      <c r="BG47" s="406"/>
      <c r="BH47" s="406"/>
      <c r="BI47" s="406"/>
      <c r="BJ47" s="406"/>
      <c r="BK47" s="406"/>
      <c r="BL47" s="406"/>
      <c r="BM47" s="406"/>
      <c r="BN47" s="406"/>
      <c r="BO47" s="406"/>
      <c r="BP47" s="406"/>
      <c r="BQ47" s="406"/>
      <c r="BR47" s="406"/>
      <c r="BS47" s="406"/>
      <c r="BT47" s="406"/>
      <c r="BU47" s="406"/>
      <c r="BV47" s="406"/>
      <c r="BW47" s="406"/>
      <c r="BX47" s="406"/>
      <c r="BY47" s="406"/>
      <c r="BZ47" s="406"/>
      <c r="CA47" s="406"/>
      <c r="CB47" s="406"/>
      <c r="CC47" s="406"/>
      <c r="CD47" s="406"/>
      <c r="CE47" s="406"/>
      <c r="CF47" s="406"/>
      <c r="CG47" s="406"/>
      <c r="CH47" s="406"/>
      <c r="CI47" s="406"/>
      <c r="CJ47" s="406"/>
      <c r="CK47" s="406"/>
      <c r="CL47" s="406"/>
      <c r="CM47" s="406"/>
      <c r="CN47" s="406"/>
      <c r="CO47" s="406"/>
      <c r="CP47" s="406"/>
      <c r="CQ47" s="406"/>
      <c r="CR47" s="406"/>
      <c r="CS47" s="406"/>
      <c r="CT47" s="406"/>
      <c r="CU47" s="406"/>
      <c r="CV47" s="406"/>
      <c r="CW47" s="406"/>
      <c r="CX47" s="406"/>
      <c r="CY47" s="406"/>
      <c r="CZ47" s="406"/>
      <c r="DA47" s="406"/>
      <c r="DB47" s="406"/>
      <c r="DC47" s="406"/>
      <c r="DD47" s="406"/>
      <c r="DE47" s="406"/>
      <c r="DF47" s="406"/>
    </row>
    <row r="48" spans="1:110" s="84" customFormat="1" ht="31.5" x14ac:dyDescent="0.25">
      <c r="A48" s="111" t="s">
        <v>170</v>
      </c>
      <c r="B48" s="495"/>
      <c r="C48" s="496"/>
      <c r="D48" s="496"/>
      <c r="E48" s="497"/>
      <c r="F48" s="87"/>
      <c r="G48" s="87"/>
      <c r="H48" s="87"/>
      <c r="I48" s="527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6"/>
      <c r="AE48" s="406"/>
      <c r="AF48" s="406"/>
      <c r="AG48" s="406"/>
      <c r="AH48" s="406"/>
      <c r="AI48" s="406"/>
      <c r="AJ48" s="406"/>
      <c r="AK48" s="406"/>
      <c r="AL48" s="406"/>
      <c r="AM48" s="406"/>
      <c r="AN48" s="406"/>
      <c r="AO48" s="406"/>
      <c r="AP48" s="406"/>
      <c r="AQ48" s="406"/>
      <c r="AR48" s="406"/>
      <c r="AS48" s="406"/>
      <c r="AT48" s="406"/>
      <c r="AU48" s="406"/>
      <c r="AV48" s="406"/>
      <c r="AW48" s="406"/>
      <c r="AX48" s="406"/>
      <c r="AY48" s="406"/>
      <c r="AZ48" s="406"/>
      <c r="BA48" s="406"/>
      <c r="BB48" s="406"/>
      <c r="BC48" s="406"/>
      <c r="BD48" s="406"/>
      <c r="BE48" s="406"/>
      <c r="BF48" s="406"/>
      <c r="BG48" s="406"/>
      <c r="BH48" s="406"/>
      <c r="BI48" s="406"/>
      <c r="BJ48" s="406"/>
      <c r="BK48" s="406"/>
      <c r="BL48" s="406"/>
      <c r="BM48" s="406"/>
      <c r="BN48" s="406"/>
      <c r="BO48" s="406"/>
      <c r="BP48" s="406"/>
      <c r="BQ48" s="406"/>
      <c r="BR48" s="406"/>
      <c r="BS48" s="406"/>
      <c r="BT48" s="406"/>
      <c r="BU48" s="406"/>
      <c r="BV48" s="406"/>
      <c r="BW48" s="406"/>
      <c r="BX48" s="406"/>
      <c r="BY48" s="406"/>
      <c r="BZ48" s="406"/>
      <c r="CA48" s="406"/>
      <c r="CB48" s="406"/>
      <c r="CC48" s="406"/>
      <c r="CD48" s="406"/>
      <c r="CE48" s="406"/>
      <c r="CF48" s="406"/>
      <c r="CG48" s="406"/>
      <c r="CH48" s="406"/>
      <c r="CI48" s="406"/>
      <c r="CJ48" s="406"/>
      <c r="CK48" s="406"/>
      <c r="CL48" s="406"/>
      <c r="CM48" s="406"/>
      <c r="CN48" s="406"/>
      <c r="CO48" s="406"/>
      <c r="CP48" s="406"/>
      <c r="CQ48" s="406"/>
      <c r="CR48" s="406"/>
      <c r="CS48" s="406"/>
      <c r="CT48" s="406"/>
      <c r="CU48" s="406"/>
      <c r="CV48" s="406"/>
      <c r="CW48" s="406"/>
      <c r="CX48" s="406"/>
      <c r="CY48" s="406"/>
      <c r="CZ48" s="406"/>
      <c r="DA48" s="406"/>
      <c r="DB48" s="406"/>
      <c r="DC48" s="406"/>
      <c r="DD48" s="406"/>
      <c r="DE48" s="406"/>
      <c r="DF48" s="406"/>
    </row>
    <row r="49" spans="1:110" s="84" customFormat="1" ht="15.75" x14ac:dyDescent="0.25">
      <c r="A49" s="111" t="s">
        <v>121</v>
      </c>
      <c r="B49" s="498"/>
      <c r="C49" s="498"/>
      <c r="D49" s="498"/>
      <c r="E49" s="498"/>
      <c r="F49" s="87"/>
      <c r="G49" s="87"/>
      <c r="H49" s="87"/>
      <c r="I49" s="179"/>
      <c r="J49" s="406"/>
      <c r="K49" s="406"/>
      <c r="L49" s="406"/>
      <c r="M49" s="406"/>
      <c r="N49" s="406"/>
      <c r="O49" s="406"/>
      <c r="P49" s="406"/>
      <c r="Q49" s="406"/>
      <c r="R49" s="406"/>
      <c r="S49" s="406"/>
      <c r="T49" s="406"/>
      <c r="U49" s="406"/>
      <c r="V49" s="406"/>
      <c r="W49" s="406"/>
      <c r="X49" s="406"/>
      <c r="Y49" s="406"/>
      <c r="Z49" s="406"/>
      <c r="AA49" s="406"/>
      <c r="AB49" s="406"/>
      <c r="AC49" s="406"/>
      <c r="AD49" s="406"/>
      <c r="AE49" s="406"/>
      <c r="AF49" s="406"/>
      <c r="AG49" s="406"/>
      <c r="AH49" s="406"/>
      <c r="AI49" s="406"/>
      <c r="AJ49" s="406"/>
      <c r="AK49" s="406"/>
      <c r="AL49" s="406"/>
      <c r="AM49" s="406"/>
      <c r="AN49" s="406"/>
      <c r="AO49" s="406"/>
      <c r="AP49" s="406"/>
      <c r="AQ49" s="406"/>
      <c r="AR49" s="406"/>
      <c r="AS49" s="406"/>
      <c r="AT49" s="406"/>
      <c r="AU49" s="406"/>
      <c r="AV49" s="406"/>
      <c r="AW49" s="406"/>
      <c r="AX49" s="406"/>
      <c r="AY49" s="406"/>
      <c r="AZ49" s="406"/>
      <c r="BA49" s="406"/>
      <c r="BB49" s="406"/>
      <c r="BC49" s="406"/>
      <c r="BD49" s="406"/>
      <c r="BE49" s="406"/>
      <c r="BF49" s="406"/>
      <c r="BG49" s="406"/>
      <c r="BH49" s="406"/>
      <c r="BI49" s="406"/>
      <c r="BJ49" s="406"/>
      <c r="BK49" s="406"/>
      <c r="BL49" s="406"/>
      <c r="BM49" s="406"/>
      <c r="BN49" s="406"/>
      <c r="BO49" s="406"/>
      <c r="BP49" s="406"/>
      <c r="BQ49" s="406"/>
      <c r="BR49" s="406"/>
      <c r="BS49" s="406"/>
      <c r="BT49" s="406"/>
      <c r="BU49" s="406"/>
      <c r="BV49" s="406"/>
      <c r="BW49" s="406"/>
      <c r="BX49" s="406"/>
      <c r="BY49" s="406"/>
      <c r="BZ49" s="406"/>
      <c r="CA49" s="406"/>
      <c r="CB49" s="406"/>
      <c r="CC49" s="406"/>
      <c r="CD49" s="406"/>
      <c r="CE49" s="406"/>
      <c r="CF49" s="406"/>
      <c r="CG49" s="406"/>
      <c r="CH49" s="406"/>
      <c r="CI49" s="406"/>
      <c r="CJ49" s="406"/>
      <c r="CK49" s="406"/>
      <c r="CL49" s="406"/>
      <c r="CM49" s="406"/>
      <c r="CN49" s="406"/>
      <c r="CO49" s="406"/>
      <c r="CP49" s="406"/>
      <c r="CQ49" s="406"/>
      <c r="CR49" s="406"/>
      <c r="CS49" s="406"/>
      <c r="CT49" s="406"/>
      <c r="CU49" s="406"/>
      <c r="CV49" s="406"/>
      <c r="CW49" s="406"/>
      <c r="CX49" s="406"/>
      <c r="CY49" s="406"/>
      <c r="CZ49" s="406"/>
      <c r="DA49" s="406"/>
      <c r="DB49" s="406"/>
      <c r="DC49" s="406"/>
      <c r="DD49" s="406"/>
      <c r="DE49" s="406"/>
      <c r="DF49" s="406"/>
    </row>
    <row r="50" spans="1:110" s="84" customFormat="1" ht="15.75" x14ac:dyDescent="0.25">
      <c r="A50" s="199" t="s">
        <v>122</v>
      </c>
      <c r="B50" s="498"/>
      <c r="C50" s="498"/>
      <c r="D50" s="498"/>
      <c r="E50" s="498"/>
      <c r="F50" s="502" t="s">
        <v>171</v>
      </c>
      <c r="G50" s="503"/>
      <c r="H50" s="504" t="s">
        <v>136</v>
      </c>
      <c r="I50" s="505"/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406"/>
      <c r="V50" s="406"/>
      <c r="W50" s="406"/>
      <c r="X50" s="406"/>
      <c r="Y50" s="406"/>
      <c r="Z50" s="406"/>
      <c r="AA50" s="406"/>
      <c r="AB50" s="406"/>
      <c r="AC50" s="406"/>
      <c r="AD50" s="406"/>
      <c r="AE50" s="406"/>
      <c r="AF50" s="406"/>
      <c r="AG50" s="406"/>
      <c r="AH50" s="406"/>
      <c r="AI50" s="406"/>
      <c r="AJ50" s="406"/>
      <c r="AK50" s="406"/>
      <c r="AL50" s="406"/>
      <c r="AM50" s="406"/>
      <c r="AN50" s="406"/>
      <c r="AO50" s="406"/>
      <c r="AP50" s="406"/>
      <c r="AQ50" s="406"/>
      <c r="AR50" s="406"/>
      <c r="AS50" s="406"/>
      <c r="AT50" s="406"/>
      <c r="AU50" s="406"/>
      <c r="AV50" s="406"/>
      <c r="AW50" s="406"/>
      <c r="AX50" s="406"/>
      <c r="AY50" s="406"/>
      <c r="AZ50" s="406"/>
      <c r="BA50" s="406"/>
      <c r="BB50" s="406"/>
      <c r="BC50" s="406"/>
      <c r="BD50" s="406"/>
      <c r="BE50" s="406"/>
      <c r="BF50" s="406"/>
      <c r="BG50" s="406"/>
      <c r="BH50" s="406"/>
      <c r="BI50" s="406"/>
      <c r="BJ50" s="406"/>
      <c r="BK50" s="406"/>
      <c r="BL50" s="406"/>
      <c r="BM50" s="406"/>
      <c r="BN50" s="406"/>
      <c r="BO50" s="406"/>
      <c r="BP50" s="406"/>
      <c r="BQ50" s="406"/>
      <c r="BR50" s="406"/>
      <c r="BS50" s="406"/>
      <c r="BT50" s="406"/>
      <c r="BU50" s="406"/>
      <c r="BV50" s="406"/>
      <c r="BW50" s="406"/>
      <c r="BX50" s="406"/>
      <c r="BY50" s="406"/>
      <c r="BZ50" s="406"/>
      <c r="CA50" s="406"/>
      <c r="CB50" s="406"/>
      <c r="CC50" s="406"/>
      <c r="CD50" s="406"/>
      <c r="CE50" s="406"/>
      <c r="CF50" s="406"/>
      <c r="CG50" s="406"/>
      <c r="CH50" s="406"/>
      <c r="CI50" s="406"/>
      <c r="CJ50" s="406"/>
      <c r="CK50" s="406"/>
      <c r="CL50" s="406"/>
      <c r="CM50" s="406"/>
      <c r="CN50" s="406"/>
      <c r="CO50" s="406"/>
      <c r="CP50" s="406"/>
      <c r="CQ50" s="406"/>
      <c r="CR50" s="406"/>
      <c r="CS50" s="406"/>
      <c r="CT50" s="406"/>
      <c r="CU50" s="406"/>
      <c r="CV50" s="406"/>
      <c r="CW50" s="406"/>
      <c r="CX50" s="406"/>
      <c r="CY50" s="406"/>
      <c r="CZ50" s="406"/>
      <c r="DA50" s="406"/>
      <c r="DB50" s="406"/>
      <c r="DC50" s="406"/>
      <c r="DD50" s="406"/>
      <c r="DE50" s="406"/>
      <c r="DF50" s="406"/>
    </row>
    <row r="51" spans="1:110" s="84" customFormat="1" ht="63.75" thickBot="1" x14ac:dyDescent="0.3">
      <c r="A51" s="308" t="s">
        <v>110</v>
      </c>
      <c r="B51" s="309" t="s">
        <v>123</v>
      </c>
      <c r="C51" s="309" t="s">
        <v>124</v>
      </c>
      <c r="D51" s="309" t="s">
        <v>125</v>
      </c>
      <c r="E51" s="313" t="s">
        <v>126</v>
      </c>
      <c r="F51" s="310" t="s">
        <v>127</v>
      </c>
      <c r="G51" s="310" t="s">
        <v>128</v>
      </c>
      <c r="H51" s="311" t="s">
        <v>129</v>
      </c>
      <c r="I51" s="312" t="s">
        <v>133</v>
      </c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6"/>
      <c r="AF51" s="406"/>
      <c r="AG51" s="406"/>
      <c r="AH51" s="406"/>
      <c r="AI51" s="406"/>
      <c r="AJ51" s="406"/>
      <c r="AK51" s="406"/>
      <c r="AL51" s="406"/>
      <c r="AM51" s="406"/>
      <c r="AN51" s="406"/>
      <c r="AO51" s="406"/>
      <c r="AP51" s="406"/>
      <c r="AQ51" s="406"/>
      <c r="AR51" s="406"/>
      <c r="AS51" s="406"/>
      <c r="AT51" s="406"/>
      <c r="AU51" s="406"/>
      <c r="AV51" s="406"/>
      <c r="AW51" s="406"/>
      <c r="AX51" s="406"/>
      <c r="AY51" s="406"/>
      <c r="AZ51" s="406"/>
      <c r="BA51" s="406"/>
      <c r="BB51" s="406"/>
      <c r="BC51" s="406"/>
      <c r="BD51" s="406"/>
      <c r="BE51" s="406"/>
      <c r="BF51" s="406"/>
      <c r="BG51" s="406"/>
      <c r="BH51" s="406"/>
      <c r="BI51" s="406"/>
      <c r="BJ51" s="406"/>
      <c r="BK51" s="406"/>
      <c r="BL51" s="406"/>
      <c r="BM51" s="406"/>
      <c r="BN51" s="406"/>
      <c r="BO51" s="406"/>
      <c r="BP51" s="406"/>
      <c r="BQ51" s="406"/>
      <c r="BR51" s="406"/>
      <c r="BS51" s="406"/>
      <c r="BT51" s="406"/>
      <c r="BU51" s="406"/>
      <c r="BV51" s="406"/>
      <c r="BW51" s="406"/>
      <c r="BX51" s="406"/>
      <c r="BY51" s="406"/>
      <c r="BZ51" s="406"/>
      <c r="CA51" s="406"/>
      <c r="CB51" s="406"/>
      <c r="CC51" s="406"/>
      <c r="CD51" s="406"/>
      <c r="CE51" s="406"/>
      <c r="CF51" s="406"/>
      <c r="CG51" s="406"/>
      <c r="CH51" s="406"/>
      <c r="CI51" s="406"/>
      <c r="CJ51" s="406"/>
      <c r="CK51" s="406"/>
      <c r="CL51" s="406"/>
      <c r="CM51" s="406"/>
      <c r="CN51" s="406"/>
      <c r="CO51" s="406"/>
      <c r="CP51" s="406"/>
      <c r="CQ51" s="406"/>
      <c r="CR51" s="406"/>
      <c r="CS51" s="406"/>
      <c r="CT51" s="406"/>
      <c r="CU51" s="406"/>
      <c r="CV51" s="406"/>
      <c r="CW51" s="406"/>
      <c r="CX51" s="406"/>
      <c r="CY51" s="406"/>
      <c r="CZ51" s="406"/>
      <c r="DA51" s="406"/>
      <c r="DB51" s="406"/>
      <c r="DC51" s="406"/>
      <c r="DD51" s="406"/>
      <c r="DE51" s="406"/>
      <c r="DF51" s="406"/>
    </row>
    <row r="52" spans="1:110" ht="15.75" x14ac:dyDescent="0.25">
      <c r="A52" s="200" t="s">
        <v>113</v>
      </c>
      <c r="B52" s="200"/>
      <c r="C52" s="201"/>
      <c r="D52" s="202"/>
      <c r="E52" s="180">
        <f>(B52*C52)</f>
        <v>0</v>
      </c>
      <c r="F52" s="235">
        <f>1-H52</f>
        <v>1</v>
      </c>
      <c r="G52" s="181">
        <f>E52-I52</f>
        <v>0</v>
      </c>
      <c r="H52" s="367"/>
      <c r="I52" s="227">
        <f>E52*H52</f>
        <v>0</v>
      </c>
      <c r="J52" s="648"/>
    </row>
    <row r="53" spans="1:110" ht="15.75" x14ac:dyDescent="0.25">
      <c r="A53" s="6" t="s">
        <v>114</v>
      </c>
      <c r="B53" s="6"/>
      <c r="C53" s="203"/>
      <c r="D53" s="204"/>
      <c r="E53" s="180">
        <f>(B53*C53*D53)</f>
        <v>0</v>
      </c>
      <c r="F53" s="235">
        <f t="shared" ref="F53:F59" si="9">1-H53</f>
        <v>1</v>
      </c>
      <c r="G53" s="181">
        <f t="shared" ref="G53:G59" si="10">E53-I53</f>
        <v>0</v>
      </c>
      <c r="H53" s="367"/>
      <c r="I53" s="227">
        <f t="shared" ref="I53:I59" si="11">E53*H53</f>
        <v>0</v>
      </c>
      <c r="J53" s="648"/>
    </row>
    <row r="54" spans="1:110" ht="15.75" x14ac:dyDescent="0.25">
      <c r="A54" s="6" t="s">
        <v>115</v>
      </c>
      <c r="B54" s="6"/>
      <c r="C54" s="205"/>
      <c r="D54" s="204"/>
      <c r="E54" s="180">
        <f>(B54*C54*D54)</f>
        <v>0</v>
      </c>
      <c r="F54" s="235">
        <f t="shared" si="9"/>
        <v>1</v>
      </c>
      <c r="G54" s="181">
        <f t="shared" si="10"/>
        <v>0</v>
      </c>
      <c r="H54" s="367"/>
      <c r="I54" s="227">
        <f t="shared" si="11"/>
        <v>0</v>
      </c>
      <c r="J54" s="648"/>
    </row>
    <row r="55" spans="1:110" ht="15.75" x14ac:dyDescent="0.25">
      <c r="A55" s="6" t="s">
        <v>116</v>
      </c>
      <c r="B55" s="6"/>
      <c r="C55" s="201"/>
      <c r="D55" s="204"/>
      <c r="E55" s="180">
        <f>(B55*C55*D55)</f>
        <v>0</v>
      </c>
      <c r="F55" s="235">
        <f t="shared" si="9"/>
        <v>1</v>
      </c>
      <c r="G55" s="181">
        <f t="shared" si="10"/>
        <v>0</v>
      </c>
      <c r="H55" s="367"/>
      <c r="I55" s="227">
        <f t="shared" si="11"/>
        <v>0</v>
      </c>
      <c r="J55" s="648"/>
    </row>
    <row r="56" spans="1:110" ht="15.75" x14ac:dyDescent="0.25">
      <c r="A56" s="6" t="s">
        <v>117</v>
      </c>
      <c r="B56" s="6"/>
      <c r="C56" s="201"/>
      <c r="D56" s="204"/>
      <c r="E56" s="180">
        <f t="shared" ref="E56:E58" si="12">(B56*C56*D56)</f>
        <v>0</v>
      </c>
      <c r="F56" s="235">
        <f t="shared" si="9"/>
        <v>1</v>
      </c>
      <c r="G56" s="181">
        <f t="shared" si="10"/>
        <v>0</v>
      </c>
      <c r="H56" s="367"/>
      <c r="I56" s="227">
        <f t="shared" si="11"/>
        <v>0</v>
      </c>
      <c r="J56" s="648"/>
    </row>
    <row r="57" spans="1:110" ht="15.75" x14ac:dyDescent="0.25">
      <c r="A57" s="6" t="s">
        <v>277</v>
      </c>
      <c r="B57" s="6"/>
      <c r="C57" s="201"/>
      <c r="D57" s="204"/>
      <c r="E57" s="180">
        <f t="shared" si="12"/>
        <v>0</v>
      </c>
      <c r="F57" s="235">
        <f t="shared" si="9"/>
        <v>1</v>
      </c>
      <c r="G57" s="181">
        <f t="shared" si="10"/>
        <v>0</v>
      </c>
      <c r="H57" s="367"/>
      <c r="I57" s="227">
        <f t="shared" si="11"/>
        <v>0</v>
      </c>
      <c r="J57" s="648"/>
    </row>
    <row r="58" spans="1:110" ht="15.75" x14ac:dyDescent="0.25">
      <c r="A58" s="6" t="s">
        <v>278</v>
      </c>
      <c r="B58" s="6"/>
      <c r="C58" s="201"/>
      <c r="D58" s="204"/>
      <c r="E58" s="180">
        <f t="shared" si="12"/>
        <v>0</v>
      </c>
      <c r="F58" s="235">
        <f t="shared" si="9"/>
        <v>1</v>
      </c>
      <c r="G58" s="181">
        <f t="shared" si="10"/>
        <v>0</v>
      </c>
      <c r="H58" s="367"/>
      <c r="I58" s="227">
        <f t="shared" si="11"/>
        <v>0</v>
      </c>
      <c r="J58" s="648"/>
    </row>
    <row r="59" spans="1:110" ht="15.75" x14ac:dyDescent="0.25">
      <c r="A59" s="6" t="s">
        <v>272</v>
      </c>
      <c r="B59" s="6"/>
      <c r="C59" s="201"/>
      <c r="D59" s="204"/>
      <c r="E59" s="180">
        <f>(B59*C59*D59)</f>
        <v>0</v>
      </c>
      <c r="F59" s="235">
        <f t="shared" si="9"/>
        <v>1</v>
      </c>
      <c r="G59" s="181">
        <f t="shared" si="10"/>
        <v>0</v>
      </c>
      <c r="H59" s="367"/>
      <c r="I59" s="227">
        <f t="shared" si="11"/>
        <v>0</v>
      </c>
      <c r="J59" s="648"/>
    </row>
    <row r="60" spans="1:110" ht="16.5" thickBot="1" x14ac:dyDescent="0.3">
      <c r="A60" s="529"/>
      <c r="B60" s="529"/>
      <c r="C60" s="529"/>
      <c r="D60" s="529"/>
      <c r="E60" s="197">
        <f>ROUND(SUM(E52:E59),0)</f>
        <v>0</v>
      </c>
      <c r="F60" s="198"/>
      <c r="G60" s="197">
        <f>ROUND(SUM(G52:G59),0)</f>
        <v>0</v>
      </c>
      <c r="H60" s="198"/>
      <c r="I60" s="229">
        <f>SUM(I52:I59)</f>
        <v>0</v>
      </c>
      <c r="J60" s="648"/>
    </row>
    <row r="61" spans="1:110" ht="16.5" thickBot="1" x14ac:dyDescent="0.3">
      <c r="I61" s="170"/>
    </row>
    <row r="62" spans="1:110" s="84" customFormat="1" ht="15.75" x14ac:dyDescent="0.25">
      <c r="A62" s="492" t="s">
        <v>119</v>
      </c>
      <c r="B62" s="493"/>
      <c r="C62" s="493"/>
      <c r="D62" s="493"/>
      <c r="E62" s="494"/>
      <c r="F62" s="87"/>
      <c r="G62" s="87"/>
      <c r="H62" s="87"/>
      <c r="I62" s="527"/>
      <c r="J62" s="406"/>
      <c r="K62" s="406"/>
      <c r="L62" s="406"/>
      <c r="M62" s="406"/>
      <c r="N62" s="406"/>
      <c r="O62" s="406"/>
      <c r="P62" s="406"/>
      <c r="Q62" s="406"/>
      <c r="R62" s="406"/>
      <c r="S62" s="406"/>
      <c r="T62" s="406"/>
      <c r="U62" s="406"/>
      <c r="V62" s="406"/>
      <c r="W62" s="406"/>
      <c r="X62" s="406"/>
      <c r="Y62" s="406"/>
      <c r="Z62" s="406"/>
      <c r="AA62" s="406"/>
      <c r="AB62" s="406"/>
      <c r="AC62" s="406"/>
      <c r="AD62" s="406"/>
      <c r="AE62" s="406"/>
      <c r="AF62" s="406"/>
      <c r="AG62" s="406"/>
      <c r="AH62" s="406"/>
      <c r="AI62" s="406"/>
      <c r="AJ62" s="406"/>
      <c r="AK62" s="406"/>
      <c r="AL62" s="406"/>
      <c r="AM62" s="406"/>
      <c r="AN62" s="406"/>
      <c r="AO62" s="406"/>
      <c r="AP62" s="406"/>
      <c r="AQ62" s="406"/>
      <c r="AR62" s="406"/>
      <c r="AS62" s="406"/>
      <c r="AT62" s="406"/>
      <c r="AU62" s="406"/>
      <c r="AV62" s="406"/>
      <c r="AW62" s="406"/>
      <c r="AX62" s="406"/>
      <c r="AY62" s="406"/>
      <c r="AZ62" s="406"/>
      <c r="BA62" s="406"/>
      <c r="BB62" s="406"/>
      <c r="BC62" s="406"/>
      <c r="BD62" s="406"/>
      <c r="BE62" s="406"/>
      <c r="BF62" s="406"/>
      <c r="BG62" s="406"/>
      <c r="BH62" s="406"/>
      <c r="BI62" s="406"/>
      <c r="BJ62" s="406"/>
      <c r="BK62" s="406"/>
      <c r="BL62" s="406"/>
      <c r="BM62" s="406"/>
      <c r="BN62" s="406"/>
      <c r="BO62" s="406"/>
      <c r="BP62" s="406"/>
      <c r="BQ62" s="406"/>
      <c r="BR62" s="406"/>
      <c r="BS62" s="406"/>
      <c r="BT62" s="406"/>
      <c r="BU62" s="406"/>
      <c r="BV62" s="406"/>
      <c r="BW62" s="406"/>
      <c r="BX62" s="406"/>
      <c r="BY62" s="406"/>
      <c r="BZ62" s="406"/>
      <c r="CA62" s="406"/>
      <c r="CB62" s="406"/>
      <c r="CC62" s="406"/>
      <c r="CD62" s="406"/>
      <c r="CE62" s="406"/>
      <c r="CF62" s="406"/>
      <c r="CG62" s="406"/>
      <c r="CH62" s="406"/>
      <c r="CI62" s="406"/>
      <c r="CJ62" s="406"/>
      <c r="CK62" s="406"/>
      <c r="CL62" s="406"/>
      <c r="CM62" s="406"/>
      <c r="CN62" s="406"/>
      <c r="CO62" s="406"/>
      <c r="CP62" s="406"/>
      <c r="CQ62" s="406"/>
      <c r="CR62" s="406"/>
      <c r="CS62" s="406"/>
      <c r="CT62" s="406"/>
      <c r="CU62" s="406"/>
      <c r="CV62" s="406"/>
      <c r="CW62" s="406"/>
      <c r="CX62" s="406"/>
      <c r="CY62" s="406"/>
      <c r="CZ62" s="406"/>
      <c r="DA62" s="406"/>
      <c r="DB62" s="406"/>
      <c r="DC62" s="406"/>
      <c r="DD62" s="406"/>
      <c r="DE62" s="406"/>
      <c r="DF62" s="406"/>
    </row>
    <row r="63" spans="1:110" s="84" customFormat="1" ht="15.75" x14ac:dyDescent="0.25">
      <c r="A63" s="111" t="s">
        <v>169</v>
      </c>
      <c r="B63" s="495"/>
      <c r="C63" s="496"/>
      <c r="D63" s="496"/>
      <c r="E63" s="497"/>
      <c r="F63" s="87"/>
      <c r="G63" s="87"/>
      <c r="H63" s="87"/>
      <c r="I63" s="527"/>
      <c r="J63" s="406"/>
      <c r="K63" s="406"/>
      <c r="L63" s="406"/>
      <c r="M63" s="406"/>
      <c r="N63" s="406"/>
      <c r="O63" s="406"/>
      <c r="P63" s="406"/>
      <c r="Q63" s="406"/>
      <c r="R63" s="406"/>
      <c r="S63" s="406"/>
      <c r="T63" s="406"/>
      <c r="U63" s="406"/>
      <c r="V63" s="406"/>
      <c r="W63" s="406"/>
      <c r="X63" s="406"/>
      <c r="Y63" s="406"/>
      <c r="Z63" s="406"/>
      <c r="AA63" s="406"/>
      <c r="AB63" s="406"/>
      <c r="AC63" s="406"/>
      <c r="AD63" s="406"/>
      <c r="AE63" s="406"/>
      <c r="AF63" s="406"/>
      <c r="AG63" s="406"/>
      <c r="AH63" s="406"/>
      <c r="AI63" s="406"/>
      <c r="AJ63" s="406"/>
      <c r="AK63" s="406"/>
      <c r="AL63" s="406"/>
      <c r="AM63" s="406"/>
      <c r="AN63" s="406"/>
      <c r="AO63" s="406"/>
      <c r="AP63" s="406"/>
      <c r="AQ63" s="406"/>
      <c r="AR63" s="406"/>
      <c r="AS63" s="406"/>
      <c r="AT63" s="406"/>
      <c r="AU63" s="406"/>
      <c r="AV63" s="406"/>
      <c r="AW63" s="406"/>
      <c r="AX63" s="406"/>
      <c r="AY63" s="406"/>
      <c r="AZ63" s="406"/>
      <c r="BA63" s="406"/>
      <c r="BB63" s="406"/>
      <c r="BC63" s="406"/>
      <c r="BD63" s="406"/>
      <c r="BE63" s="406"/>
      <c r="BF63" s="406"/>
      <c r="BG63" s="406"/>
      <c r="BH63" s="406"/>
      <c r="BI63" s="406"/>
      <c r="BJ63" s="406"/>
      <c r="BK63" s="406"/>
      <c r="BL63" s="406"/>
      <c r="BM63" s="406"/>
      <c r="BN63" s="406"/>
      <c r="BO63" s="406"/>
      <c r="BP63" s="406"/>
      <c r="BQ63" s="406"/>
      <c r="BR63" s="406"/>
      <c r="BS63" s="406"/>
      <c r="BT63" s="406"/>
      <c r="BU63" s="406"/>
      <c r="BV63" s="406"/>
      <c r="BW63" s="406"/>
      <c r="BX63" s="406"/>
      <c r="BY63" s="406"/>
      <c r="BZ63" s="406"/>
      <c r="CA63" s="406"/>
      <c r="CB63" s="406"/>
      <c r="CC63" s="406"/>
      <c r="CD63" s="406"/>
      <c r="CE63" s="406"/>
      <c r="CF63" s="406"/>
      <c r="CG63" s="406"/>
      <c r="CH63" s="406"/>
      <c r="CI63" s="406"/>
      <c r="CJ63" s="406"/>
      <c r="CK63" s="406"/>
      <c r="CL63" s="406"/>
      <c r="CM63" s="406"/>
      <c r="CN63" s="406"/>
      <c r="CO63" s="406"/>
      <c r="CP63" s="406"/>
      <c r="CQ63" s="406"/>
      <c r="CR63" s="406"/>
      <c r="CS63" s="406"/>
      <c r="CT63" s="406"/>
      <c r="CU63" s="406"/>
      <c r="CV63" s="406"/>
      <c r="CW63" s="406"/>
      <c r="CX63" s="406"/>
      <c r="CY63" s="406"/>
      <c r="CZ63" s="406"/>
      <c r="DA63" s="406"/>
      <c r="DB63" s="406"/>
      <c r="DC63" s="406"/>
      <c r="DD63" s="406"/>
      <c r="DE63" s="406"/>
      <c r="DF63" s="406"/>
    </row>
    <row r="64" spans="1:110" s="84" customFormat="1" ht="31.5" x14ac:dyDescent="0.25">
      <c r="A64" s="111" t="s">
        <v>170</v>
      </c>
      <c r="B64" s="495"/>
      <c r="C64" s="496"/>
      <c r="D64" s="496"/>
      <c r="E64" s="497"/>
      <c r="F64" s="87"/>
      <c r="G64" s="87"/>
      <c r="H64" s="87"/>
      <c r="I64" s="527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406"/>
      <c r="AC64" s="406"/>
      <c r="AD64" s="406"/>
      <c r="AE64" s="406"/>
      <c r="AF64" s="406"/>
      <c r="AG64" s="406"/>
      <c r="AH64" s="406"/>
      <c r="AI64" s="406"/>
      <c r="AJ64" s="406"/>
      <c r="AK64" s="406"/>
      <c r="AL64" s="406"/>
      <c r="AM64" s="406"/>
      <c r="AN64" s="406"/>
      <c r="AO64" s="406"/>
      <c r="AP64" s="406"/>
      <c r="AQ64" s="406"/>
      <c r="AR64" s="406"/>
      <c r="AS64" s="406"/>
      <c r="AT64" s="406"/>
      <c r="AU64" s="406"/>
      <c r="AV64" s="406"/>
      <c r="AW64" s="406"/>
      <c r="AX64" s="406"/>
      <c r="AY64" s="406"/>
      <c r="AZ64" s="406"/>
      <c r="BA64" s="406"/>
      <c r="BB64" s="406"/>
      <c r="BC64" s="406"/>
      <c r="BD64" s="406"/>
      <c r="BE64" s="406"/>
      <c r="BF64" s="406"/>
      <c r="BG64" s="406"/>
      <c r="BH64" s="406"/>
      <c r="BI64" s="406"/>
      <c r="BJ64" s="406"/>
      <c r="BK64" s="406"/>
      <c r="BL64" s="406"/>
      <c r="BM64" s="406"/>
      <c r="BN64" s="406"/>
      <c r="BO64" s="406"/>
      <c r="BP64" s="406"/>
      <c r="BQ64" s="406"/>
      <c r="BR64" s="406"/>
      <c r="BS64" s="406"/>
      <c r="BT64" s="406"/>
      <c r="BU64" s="406"/>
      <c r="BV64" s="406"/>
      <c r="BW64" s="406"/>
      <c r="BX64" s="406"/>
      <c r="BY64" s="406"/>
      <c r="BZ64" s="406"/>
      <c r="CA64" s="406"/>
      <c r="CB64" s="406"/>
      <c r="CC64" s="406"/>
      <c r="CD64" s="406"/>
      <c r="CE64" s="406"/>
      <c r="CF64" s="406"/>
      <c r="CG64" s="406"/>
      <c r="CH64" s="406"/>
      <c r="CI64" s="406"/>
      <c r="CJ64" s="406"/>
      <c r="CK64" s="406"/>
      <c r="CL64" s="406"/>
      <c r="CM64" s="406"/>
      <c r="CN64" s="406"/>
      <c r="CO64" s="406"/>
      <c r="CP64" s="406"/>
      <c r="CQ64" s="406"/>
      <c r="CR64" s="406"/>
      <c r="CS64" s="406"/>
      <c r="CT64" s="406"/>
      <c r="CU64" s="406"/>
      <c r="CV64" s="406"/>
      <c r="CW64" s="406"/>
      <c r="CX64" s="406"/>
      <c r="CY64" s="406"/>
      <c r="CZ64" s="406"/>
      <c r="DA64" s="406"/>
      <c r="DB64" s="406"/>
      <c r="DC64" s="406"/>
      <c r="DD64" s="406"/>
      <c r="DE64" s="406"/>
      <c r="DF64" s="406"/>
    </row>
    <row r="65" spans="1:110" s="84" customFormat="1" ht="15.75" x14ac:dyDescent="0.25">
      <c r="A65" s="111" t="s">
        <v>121</v>
      </c>
      <c r="B65" s="498"/>
      <c r="C65" s="498"/>
      <c r="D65" s="498"/>
      <c r="E65" s="498"/>
      <c r="F65" s="87"/>
      <c r="G65" s="87"/>
      <c r="H65" s="87"/>
      <c r="I65" s="179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406"/>
      <c r="AC65" s="406"/>
      <c r="AD65" s="406"/>
      <c r="AE65" s="406"/>
      <c r="AF65" s="406"/>
      <c r="AG65" s="406"/>
      <c r="AH65" s="406"/>
      <c r="AI65" s="406"/>
      <c r="AJ65" s="406"/>
      <c r="AK65" s="406"/>
      <c r="AL65" s="406"/>
      <c r="AM65" s="406"/>
      <c r="AN65" s="406"/>
      <c r="AO65" s="406"/>
      <c r="AP65" s="406"/>
      <c r="AQ65" s="406"/>
      <c r="AR65" s="406"/>
      <c r="AS65" s="406"/>
      <c r="AT65" s="406"/>
      <c r="AU65" s="406"/>
      <c r="AV65" s="406"/>
      <c r="AW65" s="406"/>
      <c r="AX65" s="406"/>
      <c r="AY65" s="406"/>
      <c r="AZ65" s="406"/>
      <c r="BA65" s="406"/>
      <c r="BB65" s="406"/>
      <c r="BC65" s="406"/>
      <c r="BD65" s="406"/>
      <c r="BE65" s="406"/>
      <c r="BF65" s="406"/>
      <c r="BG65" s="406"/>
      <c r="BH65" s="406"/>
      <c r="BI65" s="406"/>
      <c r="BJ65" s="406"/>
      <c r="BK65" s="406"/>
      <c r="BL65" s="406"/>
      <c r="BM65" s="406"/>
      <c r="BN65" s="406"/>
      <c r="BO65" s="406"/>
      <c r="BP65" s="406"/>
      <c r="BQ65" s="406"/>
      <c r="BR65" s="406"/>
      <c r="BS65" s="406"/>
      <c r="BT65" s="406"/>
      <c r="BU65" s="406"/>
      <c r="BV65" s="406"/>
      <c r="BW65" s="406"/>
      <c r="BX65" s="406"/>
      <c r="BY65" s="406"/>
      <c r="BZ65" s="406"/>
      <c r="CA65" s="406"/>
      <c r="CB65" s="406"/>
      <c r="CC65" s="406"/>
      <c r="CD65" s="406"/>
      <c r="CE65" s="406"/>
      <c r="CF65" s="406"/>
      <c r="CG65" s="406"/>
      <c r="CH65" s="406"/>
      <c r="CI65" s="406"/>
      <c r="CJ65" s="406"/>
      <c r="CK65" s="406"/>
      <c r="CL65" s="406"/>
      <c r="CM65" s="406"/>
      <c r="CN65" s="406"/>
      <c r="CO65" s="406"/>
      <c r="CP65" s="406"/>
      <c r="CQ65" s="406"/>
      <c r="CR65" s="406"/>
      <c r="CS65" s="406"/>
      <c r="CT65" s="406"/>
      <c r="CU65" s="406"/>
      <c r="CV65" s="406"/>
      <c r="CW65" s="406"/>
      <c r="CX65" s="406"/>
      <c r="CY65" s="406"/>
      <c r="CZ65" s="406"/>
      <c r="DA65" s="406"/>
      <c r="DB65" s="406"/>
      <c r="DC65" s="406"/>
      <c r="DD65" s="406"/>
      <c r="DE65" s="406"/>
      <c r="DF65" s="406"/>
    </row>
    <row r="66" spans="1:110" s="84" customFormat="1" ht="15.75" x14ac:dyDescent="0.25">
      <c r="A66" s="199" t="s">
        <v>122</v>
      </c>
      <c r="B66" s="498"/>
      <c r="C66" s="498"/>
      <c r="D66" s="498"/>
      <c r="E66" s="498"/>
      <c r="F66" s="502" t="s">
        <v>171</v>
      </c>
      <c r="G66" s="503"/>
      <c r="H66" s="504" t="s">
        <v>136</v>
      </c>
      <c r="I66" s="505"/>
      <c r="J66" s="406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  <c r="AD66" s="406"/>
      <c r="AE66" s="406"/>
      <c r="AF66" s="406"/>
      <c r="AG66" s="406"/>
      <c r="AH66" s="406"/>
      <c r="AI66" s="406"/>
      <c r="AJ66" s="406"/>
      <c r="AK66" s="406"/>
      <c r="AL66" s="406"/>
      <c r="AM66" s="406"/>
      <c r="AN66" s="406"/>
      <c r="AO66" s="406"/>
      <c r="AP66" s="406"/>
      <c r="AQ66" s="406"/>
      <c r="AR66" s="406"/>
      <c r="AS66" s="406"/>
      <c r="AT66" s="406"/>
      <c r="AU66" s="406"/>
      <c r="AV66" s="406"/>
      <c r="AW66" s="406"/>
      <c r="AX66" s="406"/>
      <c r="AY66" s="406"/>
      <c r="AZ66" s="406"/>
      <c r="BA66" s="406"/>
      <c r="BB66" s="406"/>
      <c r="BC66" s="406"/>
      <c r="BD66" s="406"/>
      <c r="BE66" s="406"/>
      <c r="BF66" s="406"/>
      <c r="BG66" s="406"/>
      <c r="BH66" s="406"/>
      <c r="BI66" s="406"/>
      <c r="BJ66" s="406"/>
      <c r="BK66" s="406"/>
      <c r="BL66" s="406"/>
      <c r="BM66" s="406"/>
      <c r="BN66" s="406"/>
      <c r="BO66" s="406"/>
      <c r="BP66" s="406"/>
      <c r="BQ66" s="406"/>
      <c r="BR66" s="406"/>
      <c r="BS66" s="406"/>
      <c r="BT66" s="406"/>
      <c r="BU66" s="406"/>
      <c r="BV66" s="406"/>
      <c r="BW66" s="406"/>
      <c r="BX66" s="406"/>
      <c r="BY66" s="406"/>
      <c r="BZ66" s="406"/>
      <c r="CA66" s="406"/>
      <c r="CB66" s="406"/>
      <c r="CC66" s="406"/>
      <c r="CD66" s="406"/>
      <c r="CE66" s="406"/>
      <c r="CF66" s="406"/>
      <c r="CG66" s="406"/>
      <c r="CH66" s="406"/>
      <c r="CI66" s="406"/>
      <c r="CJ66" s="406"/>
      <c r="CK66" s="406"/>
      <c r="CL66" s="406"/>
      <c r="CM66" s="406"/>
      <c r="CN66" s="406"/>
      <c r="CO66" s="406"/>
      <c r="CP66" s="406"/>
      <c r="CQ66" s="406"/>
      <c r="CR66" s="406"/>
      <c r="CS66" s="406"/>
      <c r="CT66" s="406"/>
      <c r="CU66" s="406"/>
      <c r="CV66" s="406"/>
      <c r="CW66" s="406"/>
      <c r="CX66" s="406"/>
      <c r="CY66" s="406"/>
      <c r="CZ66" s="406"/>
      <c r="DA66" s="406"/>
      <c r="DB66" s="406"/>
      <c r="DC66" s="406"/>
      <c r="DD66" s="406"/>
      <c r="DE66" s="406"/>
      <c r="DF66" s="406"/>
    </row>
    <row r="67" spans="1:110" s="84" customFormat="1" ht="63.75" thickBot="1" x14ac:dyDescent="0.3">
      <c r="A67" s="308" t="s">
        <v>110</v>
      </c>
      <c r="B67" s="309" t="s">
        <v>123</v>
      </c>
      <c r="C67" s="309" t="s">
        <v>124</v>
      </c>
      <c r="D67" s="309" t="s">
        <v>125</v>
      </c>
      <c r="E67" s="313" t="s">
        <v>126</v>
      </c>
      <c r="F67" s="310" t="s">
        <v>127</v>
      </c>
      <c r="G67" s="310" t="s">
        <v>128</v>
      </c>
      <c r="H67" s="311" t="s">
        <v>129</v>
      </c>
      <c r="I67" s="312" t="s">
        <v>133</v>
      </c>
      <c r="J67" s="406"/>
      <c r="K67" s="406"/>
      <c r="L67" s="406"/>
      <c r="M67" s="406"/>
      <c r="N67" s="406"/>
      <c r="O67" s="406"/>
      <c r="P67" s="406"/>
      <c r="Q67" s="406"/>
      <c r="R67" s="406"/>
      <c r="S67" s="406"/>
      <c r="T67" s="406"/>
      <c r="U67" s="406"/>
      <c r="V67" s="406"/>
      <c r="W67" s="406"/>
      <c r="X67" s="406"/>
      <c r="Y67" s="406"/>
      <c r="Z67" s="406"/>
      <c r="AA67" s="406"/>
      <c r="AB67" s="406"/>
      <c r="AC67" s="406"/>
      <c r="AD67" s="406"/>
      <c r="AE67" s="406"/>
      <c r="AF67" s="406"/>
      <c r="AG67" s="406"/>
      <c r="AH67" s="406"/>
      <c r="AI67" s="406"/>
      <c r="AJ67" s="406"/>
      <c r="AK67" s="406"/>
      <c r="AL67" s="406"/>
      <c r="AM67" s="406"/>
      <c r="AN67" s="406"/>
      <c r="AO67" s="406"/>
      <c r="AP67" s="406"/>
      <c r="AQ67" s="406"/>
      <c r="AR67" s="406"/>
      <c r="AS67" s="406"/>
      <c r="AT67" s="406"/>
      <c r="AU67" s="406"/>
      <c r="AV67" s="406"/>
      <c r="AW67" s="406"/>
      <c r="AX67" s="406"/>
      <c r="AY67" s="406"/>
      <c r="AZ67" s="406"/>
      <c r="BA67" s="406"/>
      <c r="BB67" s="406"/>
      <c r="BC67" s="406"/>
      <c r="BD67" s="406"/>
      <c r="BE67" s="406"/>
      <c r="BF67" s="406"/>
      <c r="BG67" s="406"/>
      <c r="BH67" s="406"/>
      <c r="BI67" s="406"/>
      <c r="BJ67" s="406"/>
      <c r="BK67" s="406"/>
      <c r="BL67" s="406"/>
      <c r="BM67" s="406"/>
      <c r="BN67" s="406"/>
      <c r="BO67" s="406"/>
      <c r="BP67" s="406"/>
      <c r="BQ67" s="406"/>
      <c r="BR67" s="406"/>
      <c r="BS67" s="406"/>
      <c r="BT67" s="406"/>
      <c r="BU67" s="406"/>
      <c r="BV67" s="406"/>
      <c r="BW67" s="406"/>
      <c r="BX67" s="406"/>
      <c r="BY67" s="406"/>
      <c r="BZ67" s="406"/>
      <c r="CA67" s="406"/>
      <c r="CB67" s="406"/>
      <c r="CC67" s="406"/>
      <c r="CD67" s="406"/>
      <c r="CE67" s="406"/>
      <c r="CF67" s="406"/>
      <c r="CG67" s="406"/>
      <c r="CH67" s="406"/>
      <c r="CI67" s="406"/>
      <c r="CJ67" s="406"/>
      <c r="CK67" s="406"/>
      <c r="CL67" s="406"/>
      <c r="CM67" s="406"/>
      <c r="CN67" s="406"/>
      <c r="CO67" s="406"/>
      <c r="CP67" s="406"/>
      <c r="CQ67" s="406"/>
      <c r="CR67" s="406"/>
      <c r="CS67" s="406"/>
      <c r="CT67" s="406"/>
      <c r="CU67" s="406"/>
      <c r="CV67" s="406"/>
      <c r="CW67" s="406"/>
      <c r="CX67" s="406"/>
      <c r="CY67" s="406"/>
      <c r="CZ67" s="406"/>
      <c r="DA67" s="406"/>
      <c r="DB67" s="406"/>
      <c r="DC67" s="406"/>
      <c r="DD67" s="406"/>
      <c r="DE67" s="406"/>
      <c r="DF67" s="406"/>
    </row>
    <row r="68" spans="1:110" ht="15.75" x14ac:dyDescent="0.25">
      <c r="A68" s="200" t="s">
        <v>113</v>
      </c>
      <c r="B68" s="200"/>
      <c r="C68" s="201"/>
      <c r="D68" s="202"/>
      <c r="E68" s="180">
        <f>(B68*C68)</f>
        <v>0</v>
      </c>
      <c r="F68" s="235">
        <f>1-H68</f>
        <v>1</v>
      </c>
      <c r="G68" s="181">
        <f>E68-I68</f>
        <v>0</v>
      </c>
      <c r="H68" s="367"/>
      <c r="I68" s="227">
        <f>E68*H68</f>
        <v>0</v>
      </c>
      <c r="J68" s="648"/>
    </row>
    <row r="69" spans="1:110" ht="15.75" x14ac:dyDescent="0.25">
      <c r="A69" s="6" t="s">
        <v>114</v>
      </c>
      <c r="B69" s="6"/>
      <c r="C69" s="203"/>
      <c r="D69" s="204"/>
      <c r="E69" s="180">
        <f>(B69*C69*D69)</f>
        <v>0</v>
      </c>
      <c r="F69" s="235">
        <f t="shared" ref="F69:F75" si="13">1-H69</f>
        <v>1</v>
      </c>
      <c r="G69" s="181">
        <f t="shared" ref="G69:G75" si="14">E69-I69</f>
        <v>0</v>
      </c>
      <c r="H69" s="367"/>
      <c r="I69" s="227">
        <f t="shared" ref="I69:I75" si="15">E69*H69</f>
        <v>0</v>
      </c>
      <c r="J69" s="648"/>
    </row>
    <row r="70" spans="1:110" ht="15.75" x14ac:dyDescent="0.25">
      <c r="A70" s="6" t="s">
        <v>115</v>
      </c>
      <c r="B70" s="6"/>
      <c r="C70" s="205"/>
      <c r="D70" s="204"/>
      <c r="E70" s="180">
        <f>(B70*C70*D70)</f>
        <v>0</v>
      </c>
      <c r="F70" s="235">
        <f t="shared" si="13"/>
        <v>1</v>
      </c>
      <c r="G70" s="181">
        <f t="shared" si="14"/>
        <v>0</v>
      </c>
      <c r="H70" s="367"/>
      <c r="I70" s="227">
        <f t="shared" si="15"/>
        <v>0</v>
      </c>
      <c r="J70" s="648"/>
    </row>
    <row r="71" spans="1:110" ht="15.75" x14ac:dyDescent="0.25">
      <c r="A71" s="6" t="s">
        <v>116</v>
      </c>
      <c r="B71" s="6"/>
      <c r="C71" s="201"/>
      <c r="D71" s="204"/>
      <c r="E71" s="180">
        <f>(B71*C71*D71)</f>
        <v>0</v>
      </c>
      <c r="F71" s="235">
        <f t="shared" si="13"/>
        <v>1</v>
      </c>
      <c r="G71" s="181">
        <f t="shared" si="14"/>
        <v>0</v>
      </c>
      <c r="H71" s="367"/>
      <c r="I71" s="227">
        <f t="shared" si="15"/>
        <v>0</v>
      </c>
      <c r="J71" s="648"/>
    </row>
    <row r="72" spans="1:110" ht="15.75" x14ac:dyDescent="0.25">
      <c r="A72" s="6" t="s">
        <v>117</v>
      </c>
      <c r="B72" s="6"/>
      <c r="C72" s="201"/>
      <c r="D72" s="204"/>
      <c r="E72" s="180">
        <f t="shared" ref="E72:E74" si="16">(B72*C72*D72)</f>
        <v>0</v>
      </c>
      <c r="F72" s="235">
        <f t="shared" si="13"/>
        <v>1</v>
      </c>
      <c r="G72" s="181">
        <f t="shared" si="14"/>
        <v>0</v>
      </c>
      <c r="H72" s="367"/>
      <c r="I72" s="227">
        <f t="shared" si="15"/>
        <v>0</v>
      </c>
      <c r="J72" s="648"/>
    </row>
    <row r="73" spans="1:110" ht="15.75" x14ac:dyDescent="0.25">
      <c r="A73" s="6" t="s">
        <v>277</v>
      </c>
      <c r="B73" s="6"/>
      <c r="C73" s="201"/>
      <c r="D73" s="204"/>
      <c r="E73" s="180">
        <f t="shared" si="16"/>
        <v>0</v>
      </c>
      <c r="F73" s="235">
        <f t="shared" si="13"/>
        <v>1</v>
      </c>
      <c r="G73" s="181">
        <f t="shared" si="14"/>
        <v>0</v>
      </c>
      <c r="H73" s="367"/>
      <c r="I73" s="227">
        <f t="shared" si="15"/>
        <v>0</v>
      </c>
      <c r="J73" s="648"/>
    </row>
    <row r="74" spans="1:110" ht="15.75" x14ac:dyDescent="0.25">
      <c r="A74" s="6" t="s">
        <v>278</v>
      </c>
      <c r="B74" s="6"/>
      <c r="C74" s="201"/>
      <c r="D74" s="204"/>
      <c r="E74" s="180">
        <f t="shared" si="16"/>
        <v>0</v>
      </c>
      <c r="F74" s="235">
        <f t="shared" si="13"/>
        <v>1</v>
      </c>
      <c r="G74" s="181">
        <f t="shared" si="14"/>
        <v>0</v>
      </c>
      <c r="H74" s="367"/>
      <c r="I74" s="227">
        <f t="shared" si="15"/>
        <v>0</v>
      </c>
      <c r="J74" s="648"/>
    </row>
    <row r="75" spans="1:110" ht="15.75" x14ac:dyDescent="0.25">
      <c r="A75" s="6" t="s">
        <v>272</v>
      </c>
      <c r="B75" s="6"/>
      <c r="C75" s="201"/>
      <c r="D75" s="204"/>
      <c r="E75" s="180">
        <f>(B75*C75*D75)</f>
        <v>0</v>
      </c>
      <c r="F75" s="235">
        <f t="shared" si="13"/>
        <v>1</v>
      </c>
      <c r="G75" s="181">
        <f t="shared" si="14"/>
        <v>0</v>
      </c>
      <c r="H75" s="367"/>
      <c r="I75" s="227">
        <f t="shared" si="15"/>
        <v>0</v>
      </c>
      <c r="J75" s="648"/>
    </row>
    <row r="76" spans="1:110" ht="16.5" thickBot="1" x14ac:dyDescent="0.3">
      <c r="A76" s="528" t="s">
        <v>131</v>
      </c>
      <c r="B76" s="528"/>
      <c r="C76" s="528"/>
      <c r="D76" s="528"/>
      <c r="E76" s="197">
        <f>ROUND(SUM(E68:E75),0)</f>
        <v>0</v>
      </c>
      <c r="F76" s="198"/>
      <c r="G76" s="197">
        <f>ROUND(SUM(G68:G75),0)</f>
        <v>0</v>
      </c>
      <c r="H76" s="198"/>
      <c r="I76" s="229">
        <f>SUM(I68:I75)</f>
        <v>0</v>
      </c>
      <c r="J76" s="648"/>
    </row>
    <row r="77" spans="1:110" ht="16.5" thickBot="1" x14ac:dyDescent="0.3">
      <c r="I77" s="170"/>
    </row>
    <row r="78" spans="1:110" s="84" customFormat="1" ht="15.75" x14ac:dyDescent="0.25">
      <c r="A78" s="492" t="s">
        <v>119</v>
      </c>
      <c r="B78" s="493"/>
      <c r="C78" s="493"/>
      <c r="D78" s="493"/>
      <c r="E78" s="494"/>
      <c r="F78" s="87"/>
      <c r="G78" s="87"/>
      <c r="H78" s="87"/>
      <c r="I78" s="527"/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406"/>
      <c r="AE78" s="406"/>
      <c r="AF78" s="406"/>
      <c r="AG78" s="406"/>
      <c r="AH78" s="406"/>
      <c r="AI78" s="406"/>
      <c r="AJ78" s="406"/>
      <c r="AK78" s="406"/>
      <c r="AL78" s="406"/>
      <c r="AM78" s="406"/>
      <c r="AN78" s="406"/>
      <c r="AO78" s="406"/>
      <c r="AP78" s="406"/>
      <c r="AQ78" s="406"/>
      <c r="AR78" s="406"/>
      <c r="AS78" s="406"/>
      <c r="AT78" s="406"/>
      <c r="AU78" s="406"/>
      <c r="AV78" s="406"/>
      <c r="AW78" s="406"/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406"/>
      <c r="BJ78" s="406"/>
      <c r="BK78" s="406"/>
      <c r="BL78" s="406"/>
      <c r="BM78" s="406"/>
      <c r="BN78" s="406"/>
      <c r="BO78" s="406"/>
      <c r="BP78" s="406"/>
      <c r="BQ78" s="406"/>
      <c r="BR78" s="406"/>
      <c r="BS78" s="406"/>
      <c r="BT78" s="406"/>
      <c r="BU78" s="406"/>
      <c r="BV78" s="406"/>
      <c r="BW78" s="406"/>
      <c r="BX78" s="406"/>
      <c r="BY78" s="406"/>
      <c r="BZ78" s="406"/>
      <c r="CA78" s="406"/>
      <c r="CB78" s="406"/>
      <c r="CC78" s="406"/>
      <c r="CD78" s="406"/>
      <c r="CE78" s="406"/>
      <c r="CF78" s="406"/>
      <c r="CG78" s="406"/>
      <c r="CH78" s="406"/>
      <c r="CI78" s="406"/>
      <c r="CJ78" s="406"/>
      <c r="CK78" s="406"/>
      <c r="CL78" s="406"/>
      <c r="CM78" s="406"/>
      <c r="CN78" s="406"/>
      <c r="CO78" s="406"/>
      <c r="CP78" s="406"/>
      <c r="CQ78" s="406"/>
      <c r="CR78" s="406"/>
      <c r="CS78" s="406"/>
      <c r="CT78" s="406"/>
      <c r="CU78" s="406"/>
      <c r="CV78" s="406"/>
      <c r="CW78" s="406"/>
      <c r="CX78" s="406"/>
      <c r="CY78" s="406"/>
      <c r="CZ78" s="406"/>
      <c r="DA78" s="406"/>
      <c r="DB78" s="406"/>
      <c r="DC78" s="406"/>
      <c r="DD78" s="406"/>
      <c r="DE78" s="406"/>
      <c r="DF78" s="406"/>
    </row>
    <row r="79" spans="1:110" s="84" customFormat="1" ht="15.75" x14ac:dyDescent="0.25">
      <c r="A79" s="111" t="s">
        <v>169</v>
      </c>
      <c r="B79" s="495"/>
      <c r="C79" s="496"/>
      <c r="D79" s="496"/>
      <c r="E79" s="497"/>
      <c r="F79" s="87"/>
      <c r="G79" s="87"/>
      <c r="H79" s="87"/>
      <c r="I79" s="527"/>
      <c r="J79" s="406"/>
      <c r="K79" s="406"/>
      <c r="L79" s="406"/>
      <c r="M79" s="406"/>
      <c r="N79" s="406"/>
      <c r="O79" s="406"/>
      <c r="P79" s="406"/>
      <c r="Q79" s="406"/>
      <c r="R79" s="406"/>
      <c r="S79" s="406"/>
      <c r="T79" s="406"/>
      <c r="U79" s="406"/>
      <c r="V79" s="406"/>
      <c r="W79" s="406"/>
      <c r="X79" s="406"/>
      <c r="Y79" s="406"/>
      <c r="Z79" s="406"/>
      <c r="AA79" s="406"/>
      <c r="AB79" s="406"/>
      <c r="AC79" s="406"/>
      <c r="AD79" s="406"/>
      <c r="AE79" s="406"/>
      <c r="AF79" s="406"/>
      <c r="AG79" s="406"/>
      <c r="AH79" s="406"/>
      <c r="AI79" s="406"/>
      <c r="AJ79" s="406"/>
      <c r="AK79" s="406"/>
      <c r="AL79" s="406"/>
      <c r="AM79" s="406"/>
      <c r="AN79" s="406"/>
      <c r="AO79" s="406"/>
      <c r="AP79" s="406"/>
      <c r="AQ79" s="406"/>
      <c r="AR79" s="406"/>
      <c r="AS79" s="406"/>
      <c r="AT79" s="406"/>
      <c r="AU79" s="406"/>
      <c r="AV79" s="406"/>
      <c r="AW79" s="406"/>
      <c r="AX79" s="406"/>
      <c r="AY79" s="406"/>
      <c r="AZ79" s="406"/>
      <c r="BA79" s="406"/>
      <c r="BB79" s="406"/>
      <c r="BC79" s="406"/>
      <c r="BD79" s="406"/>
      <c r="BE79" s="406"/>
      <c r="BF79" s="406"/>
      <c r="BG79" s="406"/>
      <c r="BH79" s="406"/>
      <c r="BI79" s="406"/>
      <c r="BJ79" s="406"/>
      <c r="BK79" s="406"/>
      <c r="BL79" s="406"/>
      <c r="BM79" s="406"/>
      <c r="BN79" s="406"/>
      <c r="BO79" s="406"/>
      <c r="BP79" s="406"/>
      <c r="BQ79" s="406"/>
      <c r="BR79" s="406"/>
      <c r="BS79" s="406"/>
      <c r="BT79" s="406"/>
      <c r="BU79" s="406"/>
      <c r="BV79" s="406"/>
      <c r="BW79" s="406"/>
      <c r="BX79" s="406"/>
      <c r="BY79" s="406"/>
      <c r="BZ79" s="406"/>
      <c r="CA79" s="406"/>
      <c r="CB79" s="406"/>
      <c r="CC79" s="406"/>
      <c r="CD79" s="406"/>
      <c r="CE79" s="406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406"/>
      <c r="CQ79" s="406"/>
      <c r="CR79" s="406"/>
      <c r="CS79" s="406"/>
      <c r="CT79" s="406"/>
      <c r="CU79" s="406"/>
      <c r="CV79" s="406"/>
      <c r="CW79" s="406"/>
      <c r="CX79" s="406"/>
      <c r="CY79" s="406"/>
      <c r="CZ79" s="406"/>
      <c r="DA79" s="406"/>
      <c r="DB79" s="406"/>
      <c r="DC79" s="406"/>
      <c r="DD79" s="406"/>
      <c r="DE79" s="406"/>
      <c r="DF79" s="406"/>
    </row>
    <row r="80" spans="1:110" s="84" customFormat="1" ht="31.5" x14ac:dyDescent="0.25">
      <c r="A80" s="111" t="s">
        <v>170</v>
      </c>
      <c r="B80" s="495"/>
      <c r="C80" s="496"/>
      <c r="D80" s="496"/>
      <c r="E80" s="497"/>
      <c r="F80" s="87"/>
      <c r="G80" s="87"/>
      <c r="H80" s="87"/>
      <c r="I80" s="527"/>
      <c r="J80" s="406"/>
      <c r="K80" s="406"/>
      <c r="L80" s="406"/>
      <c r="M80" s="406"/>
      <c r="N80" s="406"/>
      <c r="O80" s="406"/>
      <c r="P80" s="406"/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06"/>
      <c r="AC80" s="406"/>
      <c r="AD80" s="406"/>
      <c r="AE80" s="406"/>
      <c r="AF80" s="406"/>
      <c r="AG80" s="406"/>
      <c r="AH80" s="406"/>
      <c r="AI80" s="406"/>
      <c r="AJ80" s="406"/>
      <c r="AK80" s="406"/>
      <c r="AL80" s="406"/>
      <c r="AM80" s="406"/>
      <c r="AN80" s="406"/>
      <c r="AO80" s="406"/>
      <c r="AP80" s="406"/>
      <c r="AQ80" s="406"/>
      <c r="AR80" s="406"/>
      <c r="AS80" s="406"/>
      <c r="AT80" s="406"/>
      <c r="AU80" s="406"/>
      <c r="AV80" s="406"/>
      <c r="AW80" s="406"/>
      <c r="AX80" s="406"/>
      <c r="AY80" s="406"/>
      <c r="AZ80" s="406"/>
      <c r="BA80" s="406"/>
      <c r="BB80" s="406"/>
      <c r="BC80" s="406"/>
      <c r="BD80" s="406"/>
      <c r="BE80" s="406"/>
      <c r="BF80" s="406"/>
      <c r="BG80" s="406"/>
      <c r="BH80" s="406"/>
      <c r="BI80" s="406"/>
      <c r="BJ80" s="406"/>
      <c r="BK80" s="406"/>
      <c r="BL80" s="406"/>
      <c r="BM80" s="406"/>
      <c r="BN80" s="406"/>
      <c r="BO80" s="406"/>
      <c r="BP80" s="406"/>
      <c r="BQ80" s="406"/>
      <c r="BR80" s="406"/>
      <c r="BS80" s="406"/>
      <c r="BT80" s="406"/>
      <c r="BU80" s="406"/>
      <c r="BV80" s="406"/>
      <c r="BW80" s="406"/>
      <c r="BX80" s="406"/>
      <c r="BY80" s="406"/>
      <c r="BZ80" s="406"/>
      <c r="CA80" s="406"/>
      <c r="CB80" s="406"/>
      <c r="CC80" s="406"/>
      <c r="CD80" s="406"/>
      <c r="CE80" s="406"/>
      <c r="CF80" s="406"/>
      <c r="CG80" s="406"/>
      <c r="CH80" s="406"/>
      <c r="CI80" s="406"/>
      <c r="CJ80" s="406"/>
      <c r="CK80" s="406"/>
      <c r="CL80" s="406"/>
      <c r="CM80" s="406"/>
      <c r="CN80" s="406"/>
      <c r="CO80" s="406"/>
      <c r="CP80" s="406"/>
      <c r="CQ80" s="406"/>
      <c r="CR80" s="406"/>
      <c r="CS80" s="406"/>
      <c r="CT80" s="406"/>
      <c r="CU80" s="406"/>
      <c r="CV80" s="406"/>
      <c r="CW80" s="406"/>
      <c r="CX80" s="406"/>
      <c r="CY80" s="406"/>
      <c r="CZ80" s="406"/>
      <c r="DA80" s="406"/>
      <c r="DB80" s="406"/>
      <c r="DC80" s="406"/>
      <c r="DD80" s="406"/>
      <c r="DE80" s="406"/>
      <c r="DF80" s="406"/>
    </row>
    <row r="81" spans="1:110" s="84" customFormat="1" ht="15.75" x14ac:dyDescent="0.25">
      <c r="A81" s="111" t="s">
        <v>121</v>
      </c>
      <c r="B81" s="498"/>
      <c r="C81" s="498"/>
      <c r="D81" s="498"/>
      <c r="E81" s="498"/>
      <c r="F81" s="87"/>
      <c r="G81" s="87"/>
      <c r="H81" s="87"/>
      <c r="I81" s="179"/>
      <c r="J81" s="406"/>
      <c r="K81" s="406"/>
      <c r="L81" s="406"/>
      <c r="M81" s="406"/>
      <c r="N81" s="406"/>
      <c r="O81" s="406"/>
      <c r="P81" s="406"/>
      <c r="Q81" s="406"/>
      <c r="R81" s="406"/>
      <c r="S81" s="406"/>
      <c r="T81" s="406"/>
      <c r="U81" s="406"/>
      <c r="V81" s="406"/>
      <c r="W81" s="406"/>
      <c r="X81" s="406"/>
      <c r="Y81" s="406"/>
      <c r="Z81" s="406"/>
      <c r="AA81" s="406"/>
      <c r="AB81" s="406"/>
      <c r="AC81" s="406"/>
      <c r="AD81" s="406"/>
      <c r="AE81" s="406"/>
      <c r="AF81" s="406"/>
      <c r="AG81" s="406"/>
      <c r="AH81" s="406"/>
      <c r="AI81" s="406"/>
      <c r="AJ81" s="406"/>
      <c r="AK81" s="406"/>
      <c r="AL81" s="406"/>
      <c r="AM81" s="406"/>
      <c r="AN81" s="406"/>
      <c r="AO81" s="406"/>
      <c r="AP81" s="406"/>
      <c r="AQ81" s="406"/>
      <c r="AR81" s="406"/>
      <c r="AS81" s="406"/>
      <c r="AT81" s="406"/>
      <c r="AU81" s="406"/>
      <c r="AV81" s="406"/>
      <c r="AW81" s="406"/>
      <c r="AX81" s="406"/>
      <c r="AY81" s="406"/>
      <c r="AZ81" s="406"/>
      <c r="BA81" s="406"/>
      <c r="BB81" s="406"/>
      <c r="BC81" s="406"/>
      <c r="BD81" s="406"/>
      <c r="BE81" s="406"/>
      <c r="BF81" s="406"/>
      <c r="BG81" s="406"/>
      <c r="BH81" s="406"/>
      <c r="BI81" s="406"/>
      <c r="BJ81" s="406"/>
      <c r="BK81" s="406"/>
      <c r="BL81" s="406"/>
      <c r="BM81" s="406"/>
      <c r="BN81" s="406"/>
      <c r="BO81" s="406"/>
      <c r="BP81" s="406"/>
      <c r="BQ81" s="406"/>
      <c r="BR81" s="406"/>
      <c r="BS81" s="406"/>
      <c r="BT81" s="406"/>
      <c r="BU81" s="406"/>
      <c r="BV81" s="406"/>
      <c r="BW81" s="406"/>
      <c r="BX81" s="406"/>
      <c r="BY81" s="406"/>
      <c r="BZ81" s="406"/>
      <c r="CA81" s="406"/>
      <c r="CB81" s="406"/>
      <c r="CC81" s="406"/>
      <c r="CD81" s="406"/>
      <c r="CE81" s="406"/>
      <c r="CF81" s="406"/>
      <c r="CG81" s="406"/>
      <c r="CH81" s="406"/>
      <c r="CI81" s="406"/>
      <c r="CJ81" s="406"/>
      <c r="CK81" s="406"/>
      <c r="CL81" s="406"/>
      <c r="CM81" s="406"/>
      <c r="CN81" s="406"/>
      <c r="CO81" s="406"/>
      <c r="CP81" s="406"/>
      <c r="CQ81" s="406"/>
      <c r="CR81" s="406"/>
      <c r="CS81" s="406"/>
      <c r="CT81" s="406"/>
      <c r="CU81" s="406"/>
      <c r="CV81" s="406"/>
      <c r="CW81" s="406"/>
      <c r="CX81" s="406"/>
      <c r="CY81" s="406"/>
      <c r="CZ81" s="406"/>
      <c r="DA81" s="406"/>
      <c r="DB81" s="406"/>
      <c r="DC81" s="406"/>
      <c r="DD81" s="406"/>
      <c r="DE81" s="406"/>
      <c r="DF81" s="406"/>
    </row>
    <row r="82" spans="1:110" s="84" customFormat="1" ht="15.75" x14ac:dyDescent="0.25">
      <c r="A82" s="199" t="s">
        <v>122</v>
      </c>
      <c r="B82" s="498"/>
      <c r="C82" s="498"/>
      <c r="D82" s="498"/>
      <c r="E82" s="498"/>
      <c r="F82" s="502" t="s">
        <v>171</v>
      </c>
      <c r="G82" s="503"/>
      <c r="H82" s="504" t="s">
        <v>136</v>
      </c>
      <c r="I82" s="505"/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6"/>
      <c r="AJ82" s="406"/>
      <c r="AK82" s="406"/>
      <c r="AL82" s="406"/>
      <c r="AM82" s="406"/>
      <c r="AN82" s="406"/>
      <c r="AO82" s="406"/>
      <c r="AP82" s="406"/>
      <c r="AQ82" s="406"/>
      <c r="AR82" s="406"/>
      <c r="AS82" s="406"/>
      <c r="AT82" s="406"/>
      <c r="AU82" s="406"/>
      <c r="AV82" s="406"/>
      <c r="AW82" s="406"/>
      <c r="AX82" s="406"/>
      <c r="AY82" s="406"/>
      <c r="AZ82" s="406"/>
      <c r="BA82" s="406"/>
      <c r="BB82" s="406"/>
      <c r="BC82" s="406"/>
      <c r="BD82" s="406"/>
      <c r="BE82" s="406"/>
      <c r="BF82" s="406"/>
      <c r="BG82" s="406"/>
      <c r="BH82" s="406"/>
      <c r="BI82" s="406"/>
      <c r="BJ82" s="406"/>
      <c r="BK82" s="406"/>
      <c r="BL82" s="406"/>
      <c r="BM82" s="406"/>
      <c r="BN82" s="406"/>
      <c r="BO82" s="406"/>
      <c r="BP82" s="406"/>
      <c r="BQ82" s="406"/>
      <c r="BR82" s="406"/>
      <c r="BS82" s="406"/>
      <c r="BT82" s="406"/>
      <c r="BU82" s="406"/>
      <c r="BV82" s="406"/>
      <c r="BW82" s="406"/>
      <c r="BX82" s="406"/>
      <c r="BY82" s="406"/>
      <c r="BZ82" s="406"/>
      <c r="CA82" s="406"/>
      <c r="CB82" s="406"/>
      <c r="CC82" s="406"/>
      <c r="CD82" s="406"/>
      <c r="CE82" s="406"/>
      <c r="CF82" s="406"/>
      <c r="CG82" s="406"/>
      <c r="CH82" s="406"/>
      <c r="CI82" s="406"/>
      <c r="CJ82" s="406"/>
      <c r="CK82" s="406"/>
      <c r="CL82" s="406"/>
      <c r="CM82" s="406"/>
      <c r="CN82" s="406"/>
      <c r="CO82" s="406"/>
      <c r="CP82" s="406"/>
      <c r="CQ82" s="406"/>
      <c r="CR82" s="406"/>
      <c r="CS82" s="406"/>
      <c r="CT82" s="406"/>
      <c r="CU82" s="406"/>
      <c r="CV82" s="406"/>
      <c r="CW82" s="406"/>
      <c r="CX82" s="406"/>
      <c r="CY82" s="406"/>
      <c r="CZ82" s="406"/>
      <c r="DA82" s="406"/>
      <c r="DB82" s="406"/>
      <c r="DC82" s="406"/>
      <c r="DD82" s="406"/>
      <c r="DE82" s="406"/>
      <c r="DF82" s="406"/>
    </row>
    <row r="83" spans="1:110" s="84" customFormat="1" ht="63.75" thickBot="1" x14ac:dyDescent="0.3">
      <c r="A83" s="308" t="s">
        <v>110</v>
      </c>
      <c r="B83" s="309" t="s">
        <v>123</v>
      </c>
      <c r="C83" s="309" t="s">
        <v>124</v>
      </c>
      <c r="D83" s="309" t="s">
        <v>125</v>
      </c>
      <c r="E83" s="313" t="s">
        <v>126</v>
      </c>
      <c r="F83" s="310" t="s">
        <v>127</v>
      </c>
      <c r="G83" s="310" t="s">
        <v>128</v>
      </c>
      <c r="H83" s="311" t="s">
        <v>129</v>
      </c>
      <c r="I83" s="312" t="s">
        <v>133</v>
      </c>
      <c r="J83" s="406"/>
      <c r="K83" s="406"/>
      <c r="L83" s="406"/>
      <c r="M83" s="406"/>
      <c r="N83" s="406"/>
      <c r="O83" s="406"/>
      <c r="P83" s="406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G83" s="406"/>
      <c r="AH83" s="406"/>
      <c r="AI83" s="406"/>
      <c r="AJ83" s="406"/>
      <c r="AK83" s="406"/>
      <c r="AL83" s="406"/>
      <c r="AM83" s="406"/>
      <c r="AN83" s="406"/>
      <c r="AO83" s="406"/>
      <c r="AP83" s="406"/>
      <c r="AQ83" s="406"/>
      <c r="AR83" s="406"/>
      <c r="AS83" s="406"/>
      <c r="AT83" s="406"/>
      <c r="AU83" s="406"/>
      <c r="AV83" s="406"/>
      <c r="AW83" s="406"/>
      <c r="AX83" s="406"/>
      <c r="AY83" s="406"/>
      <c r="AZ83" s="406"/>
      <c r="BA83" s="406"/>
      <c r="BB83" s="406"/>
      <c r="BC83" s="406"/>
      <c r="BD83" s="406"/>
      <c r="BE83" s="406"/>
      <c r="BF83" s="406"/>
      <c r="BG83" s="406"/>
      <c r="BH83" s="406"/>
      <c r="BI83" s="406"/>
      <c r="BJ83" s="406"/>
      <c r="BK83" s="406"/>
      <c r="BL83" s="406"/>
      <c r="BM83" s="406"/>
      <c r="BN83" s="406"/>
      <c r="BO83" s="406"/>
      <c r="BP83" s="406"/>
      <c r="BQ83" s="406"/>
      <c r="BR83" s="406"/>
      <c r="BS83" s="406"/>
      <c r="BT83" s="406"/>
      <c r="BU83" s="406"/>
      <c r="BV83" s="406"/>
      <c r="BW83" s="406"/>
      <c r="BX83" s="406"/>
      <c r="BY83" s="406"/>
      <c r="BZ83" s="406"/>
      <c r="CA83" s="406"/>
      <c r="CB83" s="406"/>
      <c r="CC83" s="406"/>
      <c r="CD83" s="406"/>
      <c r="CE83" s="406"/>
      <c r="CF83" s="406"/>
      <c r="CG83" s="406"/>
      <c r="CH83" s="406"/>
      <c r="CI83" s="406"/>
      <c r="CJ83" s="406"/>
      <c r="CK83" s="406"/>
      <c r="CL83" s="406"/>
      <c r="CM83" s="406"/>
      <c r="CN83" s="406"/>
      <c r="CO83" s="406"/>
      <c r="CP83" s="406"/>
      <c r="CQ83" s="406"/>
      <c r="CR83" s="406"/>
      <c r="CS83" s="406"/>
      <c r="CT83" s="406"/>
      <c r="CU83" s="406"/>
      <c r="CV83" s="406"/>
      <c r="CW83" s="406"/>
      <c r="CX83" s="406"/>
      <c r="CY83" s="406"/>
      <c r="CZ83" s="406"/>
      <c r="DA83" s="406"/>
      <c r="DB83" s="406"/>
      <c r="DC83" s="406"/>
      <c r="DD83" s="406"/>
      <c r="DE83" s="406"/>
      <c r="DF83" s="406"/>
    </row>
    <row r="84" spans="1:110" ht="15.75" x14ac:dyDescent="0.25">
      <c r="A84" s="200" t="s">
        <v>113</v>
      </c>
      <c r="B84" s="200"/>
      <c r="C84" s="201"/>
      <c r="D84" s="202"/>
      <c r="E84" s="180">
        <f>(B84*C84)</f>
        <v>0</v>
      </c>
      <c r="F84" s="235">
        <f>1-H84</f>
        <v>1</v>
      </c>
      <c r="G84" s="181">
        <f>E84-I84</f>
        <v>0</v>
      </c>
      <c r="H84" s="367"/>
      <c r="I84" s="227">
        <f>E84*H84</f>
        <v>0</v>
      </c>
      <c r="J84" s="648"/>
    </row>
    <row r="85" spans="1:110" ht="15.75" x14ac:dyDescent="0.25">
      <c r="A85" s="6" t="s">
        <v>114</v>
      </c>
      <c r="B85" s="6"/>
      <c r="C85" s="203"/>
      <c r="D85" s="204"/>
      <c r="E85" s="180">
        <f>(B85*C85*D85)</f>
        <v>0</v>
      </c>
      <c r="F85" s="235">
        <f t="shared" ref="F85:F91" si="17">1-H85</f>
        <v>1</v>
      </c>
      <c r="G85" s="181">
        <f t="shared" ref="G85:G91" si="18">E85-I85</f>
        <v>0</v>
      </c>
      <c r="H85" s="367"/>
      <c r="I85" s="227">
        <f t="shared" ref="I85:I91" si="19">E85*H85</f>
        <v>0</v>
      </c>
      <c r="J85" s="648"/>
    </row>
    <row r="86" spans="1:110" ht="15.75" x14ac:dyDescent="0.25">
      <c r="A86" s="6" t="s">
        <v>115</v>
      </c>
      <c r="B86" s="6"/>
      <c r="C86" s="205"/>
      <c r="D86" s="204"/>
      <c r="E86" s="180">
        <f>(B86*C86*D86)</f>
        <v>0</v>
      </c>
      <c r="F86" s="235">
        <f t="shared" si="17"/>
        <v>1</v>
      </c>
      <c r="G86" s="181">
        <f t="shared" si="18"/>
        <v>0</v>
      </c>
      <c r="H86" s="367"/>
      <c r="I86" s="227">
        <f t="shared" si="19"/>
        <v>0</v>
      </c>
      <c r="J86" s="648"/>
    </row>
    <row r="87" spans="1:110" ht="15.75" x14ac:dyDescent="0.25">
      <c r="A87" s="6" t="s">
        <v>116</v>
      </c>
      <c r="B87" s="6"/>
      <c r="C87" s="201"/>
      <c r="D87" s="204"/>
      <c r="E87" s="180">
        <f>(B87*C87*D87)</f>
        <v>0</v>
      </c>
      <c r="F87" s="235">
        <f t="shared" si="17"/>
        <v>1</v>
      </c>
      <c r="G87" s="181">
        <f t="shared" si="18"/>
        <v>0</v>
      </c>
      <c r="H87" s="367"/>
      <c r="I87" s="227">
        <f t="shared" si="19"/>
        <v>0</v>
      </c>
      <c r="J87" s="648"/>
    </row>
    <row r="88" spans="1:110" ht="15.75" x14ac:dyDescent="0.25">
      <c r="A88" s="6" t="s">
        <v>117</v>
      </c>
      <c r="B88" s="6"/>
      <c r="C88" s="201"/>
      <c r="D88" s="204"/>
      <c r="E88" s="180">
        <f t="shared" ref="E88:E90" si="20">(B88*C88*D88)</f>
        <v>0</v>
      </c>
      <c r="F88" s="235">
        <f t="shared" si="17"/>
        <v>1</v>
      </c>
      <c r="G88" s="181">
        <f t="shared" si="18"/>
        <v>0</v>
      </c>
      <c r="H88" s="367"/>
      <c r="I88" s="227">
        <f t="shared" si="19"/>
        <v>0</v>
      </c>
      <c r="J88" s="648"/>
    </row>
    <row r="89" spans="1:110" ht="15.75" x14ac:dyDescent="0.25">
      <c r="A89" s="6" t="s">
        <v>277</v>
      </c>
      <c r="B89" s="6"/>
      <c r="C89" s="201"/>
      <c r="D89" s="204"/>
      <c r="E89" s="180">
        <f t="shared" si="20"/>
        <v>0</v>
      </c>
      <c r="F89" s="235">
        <f t="shared" si="17"/>
        <v>1</v>
      </c>
      <c r="G89" s="181">
        <f t="shared" si="18"/>
        <v>0</v>
      </c>
      <c r="H89" s="367"/>
      <c r="I89" s="227">
        <f t="shared" si="19"/>
        <v>0</v>
      </c>
      <c r="J89" s="648"/>
    </row>
    <row r="90" spans="1:110" ht="15.75" x14ac:dyDescent="0.25">
      <c r="A90" s="6" t="s">
        <v>278</v>
      </c>
      <c r="B90" s="6"/>
      <c r="C90" s="201"/>
      <c r="D90" s="204"/>
      <c r="E90" s="180">
        <f t="shared" si="20"/>
        <v>0</v>
      </c>
      <c r="F90" s="235">
        <f t="shared" si="17"/>
        <v>1</v>
      </c>
      <c r="G90" s="181">
        <f t="shared" si="18"/>
        <v>0</v>
      </c>
      <c r="H90" s="367"/>
      <c r="I90" s="227">
        <f t="shared" si="19"/>
        <v>0</v>
      </c>
      <c r="J90" s="648"/>
    </row>
    <row r="91" spans="1:110" ht="15.75" x14ac:dyDescent="0.25">
      <c r="A91" s="6" t="s">
        <v>272</v>
      </c>
      <c r="B91" s="6"/>
      <c r="C91" s="201"/>
      <c r="D91" s="204"/>
      <c r="E91" s="180">
        <f>(B91*C91*D91)</f>
        <v>0</v>
      </c>
      <c r="F91" s="235">
        <f t="shared" si="17"/>
        <v>1</v>
      </c>
      <c r="G91" s="181">
        <f t="shared" si="18"/>
        <v>0</v>
      </c>
      <c r="H91" s="367"/>
      <c r="I91" s="227">
        <f t="shared" si="19"/>
        <v>0</v>
      </c>
      <c r="J91" s="648"/>
    </row>
    <row r="92" spans="1:110" ht="16.5" thickBot="1" x14ac:dyDescent="0.3">
      <c r="A92" s="528" t="s">
        <v>131</v>
      </c>
      <c r="B92" s="528"/>
      <c r="C92" s="528"/>
      <c r="D92" s="528"/>
      <c r="E92" s="197">
        <f>ROUND(SUM(E84:E91),0)</f>
        <v>0</v>
      </c>
      <c r="F92" s="198"/>
      <c r="G92" s="197">
        <f>ROUND(SUM(G84:G91),0)</f>
        <v>0</v>
      </c>
      <c r="H92" s="198"/>
      <c r="I92" s="229">
        <f>SUM(I84:I91)</f>
        <v>0</v>
      </c>
      <c r="J92" s="648"/>
    </row>
    <row r="93" spans="1:110" ht="16.5" thickBot="1" x14ac:dyDescent="0.3">
      <c r="I93" s="170"/>
    </row>
    <row r="94" spans="1:110" s="84" customFormat="1" ht="15.75" x14ac:dyDescent="0.25">
      <c r="A94" s="492" t="s">
        <v>119</v>
      </c>
      <c r="B94" s="493"/>
      <c r="C94" s="493"/>
      <c r="D94" s="493"/>
      <c r="E94" s="494"/>
      <c r="F94" s="87"/>
      <c r="G94" s="87"/>
      <c r="H94" s="87"/>
      <c r="I94" s="527"/>
      <c r="J94" s="406"/>
      <c r="K94" s="406"/>
      <c r="L94" s="406"/>
      <c r="M94" s="406"/>
      <c r="N94" s="406"/>
      <c r="O94" s="406"/>
      <c r="P94" s="406"/>
      <c r="Q94" s="406"/>
      <c r="R94" s="406"/>
      <c r="S94" s="406"/>
      <c r="T94" s="406"/>
      <c r="U94" s="406"/>
      <c r="V94" s="406"/>
      <c r="W94" s="406"/>
      <c r="X94" s="406"/>
      <c r="Y94" s="406"/>
      <c r="Z94" s="406"/>
      <c r="AA94" s="406"/>
      <c r="AB94" s="406"/>
      <c r="AC94" s="406"/>
      <c r="AD94" s="406"/>
      <c r="AE94" s="406"/>
      <c r="AF94" s="406"/>
      <c r="AG94" s="406"/>
      <c r="AH94" s="406"/>
      <c r="AI94" s="406"/>
      <c r="AJ94" s="406"/>
      <c r="AK94" s="406"/>
      <c r="AL94" s="406"/>
      <c r="AM94" s="406"/>
      <c r="AN94" s="406"/>
      <c r="AO94" s="406"/>
      <c r="AP94" s="406"/>
      <c r="AQ94" s="406"/>
      <c r="AR94" s="406"/>
      <c r="AS94" s="406"/>
      <c r="AT94" s="406"/>
      <c r="AU94" s="406"/>
      <c r="AV94" s="406"/>
      <c r="AW94" s="406"/>
      <c r="AX94" s="406"/>
      <c r="AY94" s="406"/>
      <c r="AZ94" s="406"/>
      <c r="BA94" s="406"/>
      <c r="BB94" s="406"/>
      <c r="BC94" s="406"/>
      <c r="BD94" s="406"/>
      <c r="BE94" s="406"/>
      <c r="BF94" s="406"/>
      <c r="BG94" s="406"/>
      <c r="BH94" s="406"/>
      <c r="BI94" s="406"/>
      <c r="BJ94" s="406"/>
      <c r="BK94" s="406"/>
      <c r="BL94" s="406"/>
      <c r="BM94" s="406"/>
      <c r="BN94" s="406"/>
      <c r="BO94" s="406"/>
      <c r="BP94" s="406"/>
      <c r="BQ94" s="406"/>
      <c r="BR94" s="406"/>
      <c r="BS94" s="406"/>
      <c r="BT94" s="406"/>
      <c r="BU94" s="406"/>
      <c r="BV94" s="406"/>
      <c r="BW94" s="406"/>
      <c r="BX94" s="406"/>
      <c r="BY94" s="406"/>
      <c r="BZ94" s="406"/>
      <c r="CA94" s="406"/>
      <c r="CB94" s="406"/>
      <c r="CC94" s="406"/>
      <c r="CD94" s="406"/>
      <c r="CE94" s="406"/>
      <c r="CF94" s="406"/>
      <c r="CG94" s="406"/>
      <c r="CH94" s="406"/>
      <c r="CI94" s="406"/>
      <c r="CJ94" s="406"/>
      <c r="CK94" s="406"/>
      <c r="CL94" s="406"/>
      <c r="CM94" s="406"/>
      <c r="CN94" s="406"/>
      <c r="CO94" s="406"/>
      <c r="CP94" s="406"/>
      <c r="CQ94" s="406"/>
      <c r="CR94" s="406"/>
      <c r="CS94" s="406"/>
      <c r="CT94" s="406"/>
      <c r="CU94" s="406"/>
      <c r="CV94" s="406"/>
      <c r="CW94" s="406"/>
      <c r="CX94" s="406"/>
      <c r="CY94" s="406"/>
      <c r="CZ94" s="406"/>
      <c r="DA94" s="406"/>
      <c r="DB94" s="406"/>
      <c r="DC94" s="406"/>
      <c r="DD94" s="406"/>
      <c r="DE94" s="406"/>
      <c r="DF94" s="406"/>
    </row>
    <row r="95" spans="1:110" s="84" customFormat="1" ht="15.75" x14ac:dyDescent="0.25">
      <c r="A95" s="111" t="s">
        <v>169</v>
      </c>
      <c r="B95" s="495"/>
      <c r="C95" s="496"/>
      <c r="D95" s="496"/>
      <c r="E95" s="497"/>
      <c r="F95" s="87"/>
      <c r="G95" s="87"/>
      <c r="H95" s="87"/>
      <c r="I95" s="527"/>
      <c r="J95" s="406"/>
      <c r="K95" s="406"/>
      <c r="L95" s="406"/>
      <c r="M95" s="406"/>
      <c r="N95" s="406"/>
      <c r="O95" s="406"/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406"/>
      <c r="AF95" s="406"/>
      <c r="AG95" s="406"/>
      <c r="AH95" s="406"/>
      <c r="AI95" s="406"/>
      <c r="AJ95" s="406"/>
      <c r="AK95" s="406"/>
      <c r="AL95" s="406"/>
      <c r="AM95" s="406"/>
      <c r="AN95" s="406"/>
      <c r="AO95" s="406"/>
      <c r="AP95" s="406"/>
      <c r="AQ95" s="406"/>
      <c r="AR95" s="406"/>
      <c r="AS95" s="406"/>
      <c r="AT95" s="406"/>
      <c r="AU95" s="406"/>
      <c r="AV95" s="406"/>
      <c r="AW95" s="406"/>
      <c r="AX95" s="406"/>
      <c r="AY95" s="406"/>
      <c r="AZ95" s="406"/>
      <c r="BA95" s="406"/>
      <c r="BB95" s="406"/>
      <c r="BC95" s="406"/>
      <c r="BD95" s="406"/>
      <c r="BE95" s="406"/>
      <c r="BF95" s="406"/>
      <c r="BG95" s="406"/>
      <c r="BH95" s="406"/>
      <c r="BI95" s="406"/>
      <c r="BJ95" s="406"/>
      <c r="BK95" s="406"/>
      <c r="BL95" s="406"/>
      <c r="BM95" s="406"/>
      <c r="BN95" s="406"/>
      <c r="BO95" s="406"/>
      <c r="BP95" s="406"/>
      <c r="BQ95" s="406"/>
      <c r="BR95" s="406"/>
      <c r="BS95" s="406"/>
      <c r="BT95" s="406"/>
      <c r="BU95" s="406"/>
      <c r="BV95" s="406"/>
      <c r="BW95" s="406"/>
      <c r="BX95" s="406"/>
      <c r="BY95" s="406"/>
      <c r="BZ95" s="406"/>
      <c r="CA95" s="406"/>
      <c r="CB95" s="406"/>
      <c r="CC95" s="406"/>
      <c r="CD95" s="406"/>
      <c r="CE95" s="406"/>
      <c r="CF95" s="406"/>
      <c r="CG95" s="406"/>
      <c r="CH95" s="406"/>
      <c r="CI95" s="406"/>
      <c r="CJ95" s="406"/>
      <c r="CK95" s="406"/>
      <c r="CL95" s="406"/>
      <c r="CM95" s="406"/>
      <c r="CN95" s="406"/>
      <c r="CO95" s="406"/>
      <c r="CP95" s="406"/>
      <c r="CQ95" s="406"/>
      <c r="CR95" s="406"/>
      <c r="CS95" s="406"/>
      <c r="CT95" s="406"/>
      <c r="CU95" s="406"/>
      <c r="CV95" s="406"/>
      <c r="CW95" s="406"/>
      <c r="CX95" s="406"/>
      <c r="CY95" s="406"/>
      <c r="CZ95" s="406"/>
      <c r="DA95" s="406"/>
      <c r="DB95" s="406"/>
      <c r="DC95" s="406"/>
      <c r="DD95" s="406"/>
      <c r="DE95" s="406"/>
      <c r="DF95" s="406"/>
    </row>
    <row r="96" spans="1:110" s="84" customFormat="1" ht="31.5" x14ac:dyDescent="0.25">
      <c r="A96" s="111" t="s">
        <v>170</v>
      </c>
      <c r="B96" s="495"/>
      <c r="C96" s="496"/>
      <c r="D96" s="496"/>
      <c r="E96" s="497"/>
      <c r="F96" s="87"/>
      <c r="G96" s="87"/>
      <c r="H96" s="87"/>
      <c r="I96" s="527"/>
      <c r="J96" s="406"/>
      <c r="K96" s="406"/>
      <c r="L96" s="406"/>
      <c r="M96" s="406"/>
      <c r="N96" s="406"/>
      <c r="O96" s="406"/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406"/>
      <c r="AI96" s="406"/>
      <c r="AJ96" s="406"/>
      <c r="AK96" s="406"/>
      <c r="AL96" s="406"/>
      <c r="AM96" s="406"/>
      <c r="AN96" s="406"/>
      <c r="AO96" s="406"/>
      <c r="AP96" s="406"/>
      <c r="AQ96" s="406"/>
      <c r="AR96" s="406"/>
      <c r="AS96" s="406"/>
      <c r="AT96" s="406"/>
      <c r="AU96" s="406"/>
      <c r="AV96" s="406"/>
      <c r="AW96" s="406"/>
      <c r="AX96" s="406"/>
      <c r="AY96" s="406"/>
      <c r="AZ96" s="406"/>
      <c r="BA96" s="406"/>
      <c r="BB96" s="406"/>
      <c r="BC96" s="406"/>
      <c r="BD96" s="406"/>
      <c r="BE96" s="406"/>
      <c r="BF96" s="406"/>
      <c r="BG96" s="406"/>
      <c r="BH96" s="406"/>
      <c r="BI96" s="406"/>
      <c r="BJ96" s="406"/>
      <c r="BK96" s="406"/>
      <c r="BL96" s="406"/>
      <c r="BM96" s="406"/>
      <c r="BN96" s="406"/>
      <c r="BO96" s="406"/>
      <c r="BP96" s="406"/>
      <c r="BQ96" s="406"/>
      <c r="BR96" s="406"/>
      <c r="BS96" s="406"/>
      <c r="BT96" s="406"/>
      <c r="BU96" s="406"/>
      <c r="BV96" s="406"/>
      <c r="BW96" s="406"/>
      <c r="BX96" s="406"/>
      <c r="BY96" s="406"/>
      <c r="BZ96" s="406"/>
      <c r="CA96" s="406"/>
      <c r="CB96" s="406"/>
      <c r="CC96" s="406"/>
      <c r="CD96" s="406"/>
      <c r="CE96" s="406"/>
      <c r="CF96" s="406"/>
      <c r="CG96" s="406"/>
      <c r="CH96" s="406"/>
      <c r="CI96" s="406"/>
      <c r="CJ96" s="406"/>
      <c r="CK96" s="406"/>
      <c r="CL96" s="406"/>
      <c r="CM96" s="406"/>
      <c r="CN96" s="406"/>
      <c r="CO96" s="406"/>
      <c r="CP96" s="406"/>
      <c r="CQ96" s="406"/>
      <c r="CR96" s="406"/>
      <c r="CS96" s="406"/>
      <c r="CT96" s="406"/>
      <c r="CU96" s="406"/>
      <c r="CV96" s="406"/>
      <c r="CW96" s="406"/>
      <c r="CX96" s="406"/>
      <c r="CY96" s="406"/>
      <c r="CZ96" s="406"/>
      <c r="DA96" s="406"/>
      <c r="DB96" s="406"/>
      <c r="DC96" s="406"/>
      <c r="DD96" s="406"/>
      <c r="DE96" s="406"/>
      <c r="DF96" s="406"/>
    </row>
    <row r="97" spans="1:110" s="84" customFormat="1" ht="15.75" x14ac:dyDescent="0.25">
      <c r="A97" s="111" t="s">
        <v>121</v>
      </c>
      <c r="B97" s="498"/>
      <c r="C97" s="498"/>
      <c r="D97" s="498"/>
      <c r="E97" s="498"/>
      <c r="F97" s="87"/>
      <c r="G97" s="87"/>
      <c r="H97" s="87"/>
      <c r="I97" s="179"/>
      <c r="J97" s="406"/>
      <c r="K97" s="406"/>
      <c r="L97" s="406"/>
      <c r="M97" s="406"/>
      <c r="N97" s="406"/>
      <c r="O97" s="406"/>
      <c r="P97" s="406"/>
      <c r="Q97" s="406"/>
      <c r="R97" s="406"/>
      <c r="S97" s="406"/>
      <c r="T97" s="406"/>
      <c r="U97" s="406"/>
      <c r="V97" s="406"/>
      <c r="W97" s="406"/>
      <c r="X97" s="406"/>
      <c r="Y97" s="406"/>
      <c r="Z97" s="406"/>
      <c r="AA97" s="406"/>
      <c r="AB97" s="406"/>
      <c r="AC97" s="406"/>
      <c r="AD97" s="406"/>
      <c r="AE97" s="406"/>
      <c r="AF97" s="406"/>
      <c r="AG97" s="406"/>
      <c r="AH97" s="406"/>
      <c r="AI97" s="406"/>
      <c r="AJ97" s="406"/>
      <c r="AK97" s="406"/>
      <c r="AL97" s="406"/>
      <c r="AM97" s="406"/>
      <c r="AN97" s="406"/>
      <c r="AO97" s="406"/>
      <c r="AP97" s="406"/>
      <c r="AQ97" s="406"/>
      <c r="AR97" s="406"/>
      <c r="AS97" s="406"/>
      <c r="AT97" s="406"/>
      <c r="AU97" s="406"/>
      <c r="AV97" s="406"/>
      <c r="AW97" s="406"/>
      <c r="AX97" s="406"/>
      <c r="AY97" s="406"/>
      <c r="AZ97" s="406"/>
      <c r="BA97" s="406"/>
      <c r="BB97" s="406"/>
      <c r="BC97" s="406"/>
      <c r="BD97" s="406"/>
      <c r="BE97" s="406"/>
      <c r="BF97" s="406"/>
      <c r="BG97" s="406"/>
      <c r="BH97" s="406"/>
      <c r="BI97" s="406"/>
      <c r="BJ97" s="406"/>
      <c r="BK97" s="406"/>
      <c r="BL97" s="406"/>
      <c r="BM97" s="406"/>
      <c r="BN97" s="406"/>
      <c r="BO97" s="406"/>
      <c r="BP97" s="406"/>
      <c r="BQ97" s="406"/>
      <c r="BR97" s="406"/>
      <c r="BS97" s="406"/>
      <c r="BT97" s="406"/>
      <c r="BU97" s="406"/>
      <c r="BV97" s="406"/>
      <c r="BW97" s="406"/>
      <c r="BX97" s="406"/>
      <c r="BY97" s="406"/>
      <c r="BZ97" s="406"/>
      <c r="CA97" s="406"/>
      <c r="CB97" s="406"/>
      <c r="CC97" s="406"/>
      <c r="CD97" s="406"/>
      <c r="CE97" s="406"/>
      <c r="CF97" s="406"/>
      <c r="CG97" s="406"/>
      <c r="CH97" s="406"/>
      <c r="CI97" s="406"/>
      <c r="CJ97" s="406"/>
      <c r="CK97" s="406"/>
      <c r="CL97" s="406"/>
      <c r="CM97" s="406"/>
      <c r="CN97" s="406"/>
      <c r="CO97" s="406"/>
      <c r="CP97" s="406"/>
      <c r="CQ97" s="406"/>
      <c r="CR97" s="406"/>
      <c r="CS97" s="406"/>
      <c r="CT97" s="406"/>
      <c r="CU97" s="406"/>
      <c r="CV97" s="406"/>
      <c r="CW97" s="406"/>
      <c r="CX97" s="406"/>
      <c r="CY97" s="406"/>
      <c r="CZ97" s="406"/>
      <c r="DA97" s="406"/>
      <c r="DB97" s="406"/>
      <c r="DC97" s="406"/>
      <c r="DD97" s="406"/>
      <c r="DE97" s="406"/>
      <c r="DF97" s="406"/>
    </row>
    <row r="98" spans="1:110" s="84" customFormat="1" ht="15.75" x14ac:dyDescent="0.25">
      <c r="A98" s="199" t="s">
        <v>122</v>
      </c>
      <c r="B98" s="498"/>
      <c r="C98" s="498"/>
      <c r="D98" s="498"/>
      <c r="E98" s="498"/>
      <c r="F98" s="502" t="s">
        <v>171</v>
      </c>
      <c r="G98" s="503"/>
      <c r="H98" s="504" t="s">
        <v>136</v>
      </c>
      <c r="I98" s="505"/>
      <c r="J98" s="406"/>
      <c r="K98" s="406"/>
      <c r="L98" s="406"/>
      <c r="M98" s="406"/>
      <c r="N98" s="406"/>
      <c r="O98" s="406"/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06"/>
      <c r="AB98" s="406"/>
      <c r="AC98" s="406"/>
      <c r="AD98" s="406"/>
      <c r="AE98" s="406"/>
      <c r="AF98" s="406"/>
      <c r="AG98" s="406"/>
      <c r="AH98" s="406"/>
      <c r="AI98" s="406"/>
      <c r="AJ98" s="406"/>
      <c r="AK98" s="406"/>
      <c r="AL98" s="406"/>
      <c r="AM98" s="406"/>
      <c r="AN98" s="406"/>
      <c r="AO98" s="406"/>
      <c r="AP98" s="406"/>
      <c r="AQ98" s="406"/>
      <c r="AR98" s="406"/>
      <c r="AS98" s="406"/>
      <c r="AT98" s="406"/>
      <c r="AU98" s="406"/>
      <c r="AV98" s="406"/>
      <c r="AW98" s="406"/>
      <c r="AX98" s="406"/>
      <c r="AY98" s="406"/>
      <c r="AZ98" s="406"/>
      <c r="BA98" s="406"/>
      <c r="BB98" s="406"/>
      <c r="BC98" s="406"/>
      <c r="BD98" s="406"/>
      <c r="BE98" s="406"/>
      <c r="BF98" s="406"/>
      <c r="BG98" s="406"/>
      <c r="BH98" s="406"/>
      <c r="BI98" s="406"/>
      <c r="BJ98" s="406"/>
      <c r="BK98" s="406"/>
      <c r="BL98" s="406"/>
      <c r="BM98" s="406"/>
      <c r="BN98" s="406"/>
      <c r="BO98" s="406"/>
      <c r="BP98" s="406"/>
      <c r="BQ98" s="406"/>
      <c r="BR98" s="406"/>
      <c r="BS98" s="406"/>
      <c r="BT98" s="406"/>
      <c r="BU98" s="406"/>
      <c r="BV98" s="406"/>
      <c r="BW98" s="406"/>
      <c r="BX98" s="406"/>
      <c r="BY98" s="406"/>
      <c r="BZ98" s="406"/>
      <c r="CA98" s="406"/>
      <c r="CB98" s="406"/>
      <c r="CC98" s="406"/>
      <c r="CD98" s="406"/>
      <c r="CE98" s="406"/>
      <c r="CF98" s="406"/>
      <c r="CG98" s="406"/>
      <c r="CH98" s="406"/>
      <c r="CI98" s="406"/>
      <c r="CJ98" s="406"/>
      <c r="CK98" s="406"/>
      <c r="CL98" s="406"/>
      <c r="CM98" s="406"/>
      <c r="CN98" s="406"/>
      <c r="CO98" s="406"/>
      <c r="CP98" s="406"/>
      <c r="CQ98" s="406"/>
      <c r="CR98" s="406"/>
      <c r="CS98" s="406"/>
      <c r="CT98" s="406"/>
      <c r="CU98" s="406"/>
      <c r="CV98" s="406"/>
      <c r="CW98" s="406"/>
      <c r="CX98" s="406"/>
      <c r="CY98" s="406"/>
      <c r="CZ98" s="406"/>
      <c r="DA98" s="406"/>
      <c r="DB98" s="406"/>
      <c r="DC98" s="406"/>
      <c r="DD98" s="406"/>
      <c r="DE98" s="406"/>
      <c r="DF98" s="406"/>
    </row>
    <row r="99" spans="1:110" s="84" customFormat="1" ht="63.75" thickBot="1" x14ac:dyDescent="0.3">
      <c r="A99" s="308" t="s">
        <v>110</v>
      </c>
      <c r="B99" s="309" t="s">
        <v>123</v>
      </c>
      <c r="C99" s="309" t="s">
        <v>124</v>
      </c>
      <c r="D99" s="309" t="s">
        <v>125</v>
      </c>
      <c r="E99" s="313" t="s">
        <v>126</v>
      </c>
      <c r="F99" s="310" t="s">
        <v>127</v>
      </c>
      <c r="G99" s="310" t="s">
        <v>128</v>
      </c>
      <c r="H99" s="311" t="s">
        <v>129</v>
      </c>
      <c r="I99" s="312" t="s">
        <v>133</v>
      </c>
      <c r="J99" s="406"/>
      <c r="K99" s="406"/>
      <c r="L99" s="406"/>
      <c r="M99" s="406"/>
      <c r="N99" s="406"/>
      <c r="O99" s="406"/>
      <c r="P99" s="406"/>
      <c r="Q99" s="406"/>
      <c r="R99" s="406"/>
      <c r="S99" s="406"/>
      <c r="T99" s="406"/>
      <c r="U99" s="406"/>
      <c r="V99" s="406"/>
      <c r="W99" s="406"/>
      <c r="X99" s="406"/>
      <c r="Y99" s="406"/>
      <c r="Z99" s="406"/>
      <c r="AA99" s="406"/>
      <c r="AB99" s="406"/>
      <c r="AC99" s="406"/>
      <c r="AD99" s="406"/>
      <c r="AE99" s="406"/>
      <c r="AF99" s="406"/>
      <c r="AG99" s="406"/>
      <c r="AH99" s="406"/>
      <c r="AI99" s="406"/>
      <c r="AJ99" s="406"/>
      <c r="AK99" s="406"/>
      <c r="AL99" s="406"/>
      <c r="AM99" s="406"/>
      <c r="AN99" s="406"/>
      <c r="AO99" s="406"/>
      <c r="AP99" s="406"/>
      <c r="AQ99" s="406"/>
      <c r="AR99" s="406"/>
      <c r="AS99" s="406"/>
      <c r="AT99" s="406"/>
      <c r="AU99" s="406"/>
      <c r="AV99" s="406"/>
      <c r="AW99" s="406"/>
      <c r="AX99" s="406"/>
      <c r="AY99" s="406"/>
      <c r="AZ99" s="406"/>
      <c r="BA99" s="406"/>
      <c r="BB99" s="406"/>
      <c r="BC99" s="406"/>
      <c r="BD99" s="406"/>
      <c r="BE99" s="406"/>
      <c r="BF99" s="406"/>
      <c r="BG99" s="406"/>
      <c r="BH99" s="406"/>
      <c r="BI99" s="406"/>
      <c r="BJ99" s="406"/>
      <c r="BK99" s="406"/>
      <c r="BL99" s="406"/>
      <c r="BM99" s="406"/>
      <c r="BN99" s="406"/>
      <c r="BO99" s="406"/>
      <c r="BP99" s="406"/>
      <c r="BQ99" s="406"/>
      <c r="BR99" s="406"/>
      <c r="BS99" s="406"/>
      <c r="BT99" s="406"/>
      <c r="BU99" s="406"/>
      <c r="BV99" s="406"/>
      <c r="BW99" s="406"/>
      <c r="BX99" s="406"/>
      <c r="BY99" s="406"/>
      <c r="BZ99" s="406"/>
      <c r="CA99" s="406"/>
      <c r="CB99" s="406"/>
      <c r="CC99" s="406"/>
      <c r="CD99" s="406"/>
      <c r="CE99" s="406"/>
      <c r="CF99" s="406"/>
      <c r="CG99" s="406"/>
      <c r="CH99" s="406"/>
      <c r="CI99" s="406"/>
      <c r="CJ99" s="406"/>
      <c r="CK99" s="406"/>
      <c r="CL99" s="406"/>
      <c r="CM99" s="406"/>
      <c r="CN99" s="406"/>
      <c r="CO99" s="406"/>
      <c r="CP99" s="406"/>
      <c r="CQ99" s="406"/>
      <c r="CR99" s="406"/>
      <c r="CS99" s="406"/>
      <c r="CT99" s="406"/>
      <c r="CU99" s="406"/>
      <c r="CV99" s="406"/>
      <c r="CW99" s="406"/>
      <c r="CX99" s="406"/>
      <c r="CY99" s="406"/>
      <c r="CZ99" s="406"/>
      <c r="DA99" s="406"/>
      <c r="DB99" s="406"/>
      <c r="DC99" s="406"/>
      <c r="DD99" s="406"/>
      <c r="DE99" s="406"/>
      <c r="DF99" s="406"/>
    </row>
    <row r="100" spans="1:110" ht="15.75" x14ac:dyDescent="0.25">
      <c r="A100" s="200" t="s">
        <v>113</v>
      </c>
      <c r="B100" s="200"/>
      <c r="C100" s="201"/>
      <c r="D100" s="202"/>
      <c r="E100" s="180">
        <f>(B100*C100)</f>
        <v>0</v>
      </c>
      <c r="F100" s="235">
        <f>1-H100</f>
        <v>1</v>
      </c>
      <c r="G100" s="181">
        <f>E100-I100</f>
        <v>0</v>
      </c>
      <c r="H100" s="367"/>
      <c r="I100" s="227">
        <f>E100*H100</f>
        <v>0</v>
      </c>
      <c r="J100" s="648"/>
    </row>
    <row r="101" spans="1:110" ht="15.75" x14ac:dyDescent="0.25">
      <c r="A101" s="6" t="s">
        <v>114</v>
      </c>
      <c r="B101" s="6"/>
      <c r="C101" s="203"/>
      <c r="D101" s="204"/>
      <c r="E101" s="180">
        <f>(B101*C101*D101)</f>
        <v>0</v>
      </c>
      <c r="F101" s="235">
        <f t="shared" ref="F101:F107" si="21">1-H101</f>
        <v>1</v>
      </c>
      <c r="G101" s="181">
        <f t="shared" ref="G101:G107" si="22">E101-I101</f>
        <v>0</v>
      </c>
      <c r="H101" s="367"/>
      <c r="I101" s="227">
        <f t="shared" ref="I101:I107" si="23">E101*H101</f>
        <v>0</v>
      </c>
      <c r="J101" s="648"/>
    </row>
    <row r="102" spans="1:110" ht="15.75" x14ac:dyDescent="0.25">
      <c r="A102" s="6" t="s">
        <v>115</v>
      </c>
      <c r="B102" s="6"/>
      <c r="C102" s="205"/>
      <c r="D102" s="204"/>
      <c r="E102" s="180">
        <f>(B102*C102*D102)</f>
        <v>0</v>
      </c>
      <c r="F102" s="235">
        <f t="shared" si="21"/>
        <v>1</v>
      </c>
      <c r="G102" s="181">
        <f t="shared" si="22"/>
        <v>0</v>
      </c>
      <c r="H102" s="367"/>
      <c r="I102" s="227">
        <f t="shared" si="23"/>
        <v>0</v>
      </c>
      <c r="J102" s="648"/>
    </row>
    <row r="103" spans="1:110" ht="15.75" x14ac:dyDescent="0.25">
      <c r="A103" s="6" t="s">
        <v>116</v>
      </c>
      <c r="B103" s="6"/>
      <c r="C103" s="201"/>
      <c r="D103" s="204"/>
      <c r="E103" s="180">
        <f>(B103*C103*D103)</f>
        <v>0</v>
      </c>
      <c r="F103" s="235">
        <f t="shared" si="21"/>
        <v>1</v>
      </c>
      <c r="G103" s="181">
        <f t="shared" si="22"/>
        <v>0</v>
      </c>
      <c r="H103" s="367"/>
      <c r="I103" s="227">
        <f t="shared" si="23"/>
        <v>0</v>
      </c>
      <c r="J103" s="648"/>
    </row>
    <row r="104" spans="1:110" ht="15.75" x14ac:dyDescent="0.25">
      <c r="A104" s="6" t="s">
        <v>117</v>
      </c>
      <c r="B104" s="6"/>
      <c r="C104" s="201"/>
      <c r="D104" s="204"/>
      <c r="E104" s="180">
        <f t="shared" ref="E104:E106" si="24">(B104*C104*D104)</f>
        <v>0</v>
      </c>
      <c r="F104" s="235">
        <f t="shared" si="21"/>
        <v>1</v>
      </c>
      <c r="G104" s="181">
        <f t="shared" si="22"/>
        <v>0</v>
      </c>
      <c r="H104" s="367"/>
      <c r="I104" s="227">
        <f t="shared" si="23"/>
        <v>0</v>
      </c>
      <c r="J104" s="648"/>
    </row>
    <row r="105" spans="1:110" ht="15.75" x14ac:dyDescent="0.25">
      <c r="A105" s="6" t="s">
        <v>277</v>
      </c>
      <c r="B105" s="6"/>
      <c r="C105" s="201"/>
      <c r="D105" s="204"/>
      <c r="E105" s="180">
        <f t="shared" si="24"/>
        <v>0</v>
      </c>
      <c r="F105" s="235">
        <f t="shared" si="21"/>
        <v>1</v>
      </c>
      <c r="G105" s="181">
        <f t="shared" si="22"/>
        <v>0</v>
      </c>
      <c r="H105" s="367"/>
      <c r="I105" s="227">
        <f t="shared" si="23"/>
        <v>0</v>
      </c>
      <c r="J105" s="648"/>
    </row>
    <row r="106" spans="1:110" ht="15.75" x14ac:dyDescent="0.25">
      <c r="A106" s="6" t="s">
        <v>278</v>
      </c>
      <c r="B106" s="6"/>
      <c r="C106" s="201"/>
      <c r="D106" s="204"/>
      <c r="E106" s="180">
        <f t="shared" si="24"/>
        <v>0</v>
      </c>
      <c r="F106" s="235">
        <f t="shared" si="21"/>
        <v>1</v>
      </c>
      <c r="G106" s="181">
        <f t="shared" si="22"/>
        <v>0</v>
      </c>
      <c r="H106" s="367"/>
      <c r="I106" s="227">
        <f t="shared" si="23"/>
        <v>0</v>
      </c>
      <c r="J106" s="648"/>
    </row>
    <row r="107" spans="1:110" ht="15.75" x14ac:dyDescent="0.25">
      <c r="A107" s="6" t="s">
        <v>272</v>
      </c>
      <c r="B107" s="6"/>
      <c r="C107" s="201"/>
      <c r="D107" s="204"/>
      <c r="E107" s="180">
        <f>(B107*C107*D107)</f>
        <v>0</v>
      </c>
      <c r="F107" s="235">
        <f t="shared" si="21"/>
        <v>1</v>
      </c>
      <c r="G107" s="181">
        <f t="shared" si="22"/>
        <v>0</v>
      </c>
      <c r="H107" s="367"/>
      <c r="I107" s="227">
        <f t="shared" si="23"/>
        <v>0</v>
      </c>
      <c r="J107" s="648"/>
    </row>
    <row r="108" spans="1:110" ht="16.5" thickBot="1" x14ac:dyDescent="0.3">
      <c r="A108" s="528" t="s">
        <v>131</v>
      </c>
      <c r="B108" s="528"/>
      <c r="C108" s="528"/>
      <c r="D108" s="528"/>
      <c r="E108" s="197">
        <f>ROUND(SUM(E100:E107),0)</f>
        <v>0</v>
      </c>
      <c r="F108" s="198"/>
      <c r="G108" s="197">
        <f>ROUND(SUM(G100:G107),0)</f>
        <v>0</v>
      </c>
      <c r="H108" s="198"/>
      <c r="I108" s="229">
        <f>SUM(I100:I107)</f>
        <v>0</v>
      </c>
      <c r="J108" s="648"/>
    </row>
    <row r="109" spans="1:110" ht="16.5" thickBot="1" x14ac:dyDescent="0.3">
      <c r="I109" s="170"/>
    </row>
    <row r="110" spans="1:110" s="84" customFormat="1" ht="15.75" x14ac:dyDescent="0.25">
      <c r="A110" s="492" t="s">
        <v>119</v>
      </c>
      <c r="B110" s="493"/>
      <c r="C110" s="493"/>
      <c r="D110" s="493"/>
      <c r="E110" s="494"/>
      <c r="F110" s="87"/>
      <c r="G110" s="87"/>
      <c r="H110" s="87"/>
      <c r="I110" s="527"/>
      <c r="J110" s="406"/>
      <c r="K110" s="406"/>
      <c r="L110" s="406"/>
      <c r="M110" s="406"/>
      <c r="N110" s="406"/>
      <c r="O110" s="406"/>
      <c r="P110" s="406"/>
      <c r="Q110" s="406"/>
      <c r="R110" s="406"/>
      <c r="S110" s="406"/>
      <c r="T110" s="406"/>
      <c r="U110" s="406"/>
      <c r="V110" s="406"/>
      <c r="W110" s="406"/>
      <c r="X110" s="406"/>
      <c r="Y110" s="406"/>
      <c r="Z110" s="406"/>
      <c r="AA110" s="406"/>
      <c r="AB110" s="406"/>
      <c r="AC110" s="406"/>
      <c r="AD110" s="406"/>
      <c r="AE110" s="406"/>
      <c r="AF110" s="406"/>
      <c r="AG110" s="406"/>
      <c r="AH110" s="406"/>
      <c r="AI110" s="406"/>
      <c r="AJ110" s="406"/>
      <c r="AK110" s="406"/>
      <c r="AL110" s="406"/>
      <c r="AM110" s="406"/>
      <c r="AN110" s="406"/>
      <c r="AO110" s="406"/>
      <c r="AP110" s="406"/>
      <c r="AQ110" s="406"/>
      <c r="AR110" s="406"/>
      <c r="AS110" s="406"/>
      <c r="AT110" s="406"/>
      <c r="AU110" s="406"/>
      <c r="AV110" s="406"/>
      <c r="AW110" s="406"/>
      <c r="AX110" s="406"/>
      <c r="AY110" s="406"/>
      <c r="AZ110" s="406"/>
      <c r="BA110" s="406"/>
      <c r="BB110" s="406"/>
      <c r="BC110" s="406"/>
      <c r="BD110" s="406"/>
      <c r="BE110" s="406"/>
      <c r="BF110" s="406"/>
      <c r="BG110" s="406"/>
      <c r="BH110" s="406"/>
      <c r="BI110" s="406"/>
      <c r="BJ110" s="406"/>
      <c r="BK110" s="406"/>
      <c r="BL110" s="406"/>
      <c r="BM110" s="406"/>
      <c r="BN110" s="406"/>
      <c r="BO110" s="406"/>
      <c r="BP110" s="406"/>
      <c r="BQ110" s="406"/>
      <c r="BR110" s="406"/>
      <c r="BS110" s="406"/>
      <c r="BT110" s="406"/>
      <c r="BU110" s="406"/>
      <c r="BV110" s="406"/>
      <c r="BW110" s="406"/>
      <c r="BX110" s="406"/>
      <c r="BY110" s="406"/>
      <c r="BZ110" s="406"/>
      <c r="CA110" s="406"/>
      <c r="CB110" s="406"/>
      <c r="CC110" s="406"/>
      <c r="CD110" s="406"/>
      <c r="CE110" s="406"/>
      <c r="CF110" s="406"/>
      <c r="CG110" s="406"/>
      <c r="CH110" s="406"/>
      <c r="CI110" s="406"/>
      <c r="CJ110" s="406"/>
      <c r="CK110" s="406"/>
      <c r="CL110" s="406"/>
      <c r="CM110" s="406"/>
      <c r="CN110" s="406"/>
      <c r="CO110" s="406"/>
      <c r="CP110" s="406"/>
      <c r="CQ110" s="406"/>
      <c r="CR110" s="406"/>
      <c r="CS110" s="406"/>
      <c r="CT110" s="406"/>
      <c r="CU110" s="406"/>
      <c r="CV110" s="406"/>
      <c r="CW110" s="406"/>
      <c r="CX110" s="406"/>
      <c r="CY110" s="406"/>
      <c r="CZ110" s="406"/>
      <c r="DA110" s="406"/>
      <c r="DB110" s="406"/>
      <c r="DC110" s="406"/>
      <c r="DD110" s="406"/>
      <c r="DE110" s="406"/>
      <c r="DF110" s="406"/>
    </row>
    <row r="111" spans="1:110" s="84" customFormat="1" ht="15.75" x14ac:dyDescent="0.25">
      <c r="A111" s="111" t="s">
        <v>169</v>
      </c>
      <c r="B111" s="495"/>
      <c r="C111" s="496"/>
      <c r="D111" s="496"/>
      <c r="E111" s="497"/>
      <c r="F111" s="87"/>
      <c r="G111" s="87"/>
      <c r="H111" s="87"/>
      <c r="I111" s="527"/>
      <c r="J111" s="406"/>
      <c r="K111" s="4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6"/>
      <c r="V111" s="406"/>
      <c r="W111" s="406"/>
      <c r="X111" s="406"/>
      <c r="Y111" s="406"/>
      <c r="Z111" s="406"/>
      <c r="AA111" s="406"/>
      <c r="AB111" s="406"/>
      <c r="AC111" s="406"/>
      <c r="AD111" s="406"/>
      <c r="AE111" s="406"/>
      <c r="AF111" s="406"/>
      <c r="AG111" s="406"/>
      <c r="AH111" s="406"/>
      <c r="AI111" s="406"/>
      <c r="AJ111" s="406"/>
      <c r="AK111" s="406"/>
      <c r="AL111" s="406"/>
      <c r="AM111" s="406"/>
      <c r="AN111" s="406"/>
      <c r="AO111" s="406"/>
      <c r="AP111" s="406"/>
      <c r="AQ111" s="406"/>
      <c r="AR111" s="406"/>
      <c r="AS111" s="406"/>
      <c r="AT111" s="406"/>
      <c r="AU111" s="406"/>
      <c r="AV111" s="406"/>
      <c r="AW111" s="406"/>
      <c r="AX111" s="406"/>
      <c r="AY111" s="406"/>
      <c r="AZ111" s="406"/>
      <c r="BA111" s="406"/>
      <c r="BB111" s="406"/>
      <c r="BC111" s="406"/>
      <c r="BD111" s="406"/>
      <c r="BE111" s="406"/>
      <c r="BF111" s="406"/>
      <c r="BG111" s="406"/>
      <c r="BH111" s="406"/>
      <c r="BI111" s="406"/>
      <c r="BJ111" s="406"/>
      <c r="BK111" s="406"/>
      <c r="BL111" s="406"/>
      <c r="BM111" s="406"/>
      <c r="BN111" s="406"/>
      <c r="BO111" s="406"/>
      <c r="BP111" s="406"/>
      <c r="BQ111" s="406"/>
      <c r="BR111" s="406"/>
      <c r="BS111" s="406"/>
      <c r="BT111" s="406"/>
      <c r="BU111" s="406"/>
      <c r="BV111" s="406"/>
      <c r="BW111" s="406"/>
      <c r="BX111" s="406"/>
      <c r="BY111" s="406"/>
      <c r="BZ111" s="406"/>
      <c r="CA111" s="406"/>
      <c r="CB111" s="406"/>
      <c r="CC111" s="406"/>
      <c r="CD111" s="406"/>
      <c r="CE111" s="406"/>
      <c r="CF111" s="406"/>
      <c r="CG111" s="406"/>
      <c r="CH111" s="406"/>
      <c r="CI111" s="406"/>
      <c r="CJ111" s="406"/>
      <c r="CK111" s="406"/>
      <c r="CL111" s="406"/>
      <c r="CM111" s="406"/>
      <c r="CN111" s="406"/>
      <c r="CO111" s="406"/>
      <c r="CP111" s="406"/>
      <c r="CQ111" s="406"/>
      <c r="CR111" s="406"/>
      <c r="CS111" s="406"/>
      <c r="CT111" s="406"/>
      <c r="CU111" s="406"/>
      <c r="CV111" s="406"/>
      <c r="CW111" s="406"/>
      <c r="CX111" s="406"/>
      <c r="CY111" s="406"/>
      <c r="CZ111" s="406"/>
      <c r="DA111" s="406"/>
      <c r="DB111" s="406"/>
      <c r="DC111" s="406"/>
      <c r="DD111" s="406"/>
      <c r="DE111" s="406"/>
      <c r="DF111" s="406"/>
    </row>
    <row r="112" spans="1:110" s="84" customFormat="1" ht="31.5" x14ac:dyDescent="0.25">
      <c r="A112" s="111" t="s">
        <v>170</v>
      </c>
      <c r="B112" s="495"/>
      <c r="C112" s="496"/>
      <c r="D112" s="496"/>
      <c r="E112" s="497"/>
      <c r="F112" s="87"/>
      <c r="G112" s="87"/>
      <c r="H112" s="87"/>
      <c r="I112" s="527"/>
      <c r="J112" s="406"/>
      <c r="K112" s="406"/>
      <c r="L112" s="406"/>
      <c r="M112" s="406"/>
      <c r="N112" s="406"/>
      <c r="O112" s="406"/>
      <c r="P112" s="406"/>
      <c r="Q112" s="406"/>
      <c r="R112" s="406"/>
      <c r="S112" s="406"/>
      <c r="T112" s="406"/>
      <c r="U112" s="406"/>
      <c r="V112" s="406"/>
      <c r="W112" s="406"/>
      <c r="X112" s="406"/>
      <c r="Y112" s="406"/>
      <c r="Z112" s="406"/>
      <c r="AA112" s="406"/>
      <c r="AB112" s="406"/>
      <c r="AC112" s="406"/>
      <c r="AD112" s="406"/>
      <c r="AE112" s="406"/>
      <c r="AF112" s="406"/>
      <c r="AG112" s="406"/>
      <c r="AH112" s="406"/>
      <c r="AI112" s="406"/>
      <c r="AJ112" s="406"/>
      <c r="AK112" s="406"/>
      <c r="AL112" s="406"/>
      <c r="AM112" s="406"/>
      <c r="AN112" s="406"/>
      <c r="AO112" s="406"/>
      <c r="AP112" s="406"/>
      <c r="AQ112" s="406"/>
      <c r="AR112" s="406"/>
      <c r="AS112" s="406"/>
      <c r="AT112" s="406"/>
      <c r="AU112" s="406"/>
      <c r="AV112" s="406"/>
      <c r="AW112" s="406"/>
      <c r="AX112" s="406"/>
      <c r="AY112" s="406"/>
      <c r="AZ112" s="406"/>
      <c r="BA112" s="406"/>
      <c r="BB112" s="406"/>
      <c r="BC112" s="406"/>
      <c r="BD112" s="406"/>
      <c r="BE112" s="406"/>
      <c r="BF112" s="406"/>
      <c r="BG112" s="406"/>
      <c r="BH112" s="406"/>
      <c r="BI112" s="406"/>
      <c r="BJ112" s="406"/>
      <c r="BK112" s="406"/>
      <c r="BL112" s="406"/>
      <c r="BM112" s="406"/>
      <c r="BN112" s="406"/>
      <c r="BO112" s="406"/>
      <c r="BP112" s="406"/>
      <c r="BQ112" s="406"/>
      <c r="BR112" s="406"/>
      <c r="BS112" s="406"/>
      <c r="BT112" s="406"/>
      <c r="BU112" s="406"/>
      <c r="BV112" s="406"/>
      <c r="BW112" s="406"/>
      <c r="BX112" s="406"/>
      <c r="BY112" s="406"/>
      <c r="BZ112" s="406"/>
      <c r="CA112" s="406"/>
      <c r="CB112" s="406"/>
      <c r="CC112" s="406"/>
      <c r="CD112" s="406"/>
      <c r="CE112" s="406"/>
      <c r="CF112" s="406"/>
      <c r="CG112" s="406"/>
      <c r="CH112" s="406"/>
      <c r="CI112" s="406"/>
      <c r="CJ112" s="406"/>
      <c r="CK112" s="406"/>
      <c r="CL112" s="406"/>
      <c r="CM112" s="406"/>
      <c r="CN112" s="406"/>
      <c r="CO112" s="406"/>
      <c r="CP112" s="406"/>
      <c r="CQ112" s="406"/>
      <c r="CR112" s="406"/>
      <c r="CS112" s="406"/>
      <c r="CT112" s="406"/>
      <c r="CU112" s="406"/>
      <c r="CV112" s="406"/>
      <c r="CW112" s="406"/>
      <c r="CX112" s="406"/>
      <c r="CY112" s="406"/>
      <c r="CZ112" s="406"/>
      <c r="DA112" s="406"/>
      <c r="DB112" s="406"/>
      <c r="DC112" s="406"/>
      <c r="DD112" s="406"/>
      <c r="DE112" s="406"/>
      <c r="DF112" s="406"/>
    </row>
    <row r="113" spans="1:110" s="84" customFormat="1" ht="15.75" x14ac:dyDescent="0.25">
      <c r="A113" s="111" t="s">
        <v>121</v>
      </c>
      <c r="B113" s="498"/>
      <c r="C113" s="498"/>
      <c r="D113" s="498"/>
      <c r="E113" s="498"/>
      <c r="F113" s="87"/>
      <c r="G113" s="87"/>
      <c r="H113" s="87"/>
      <c r="I113" s="179"/>
      <c r="J113" s="406"/>
      <c r="K113" s="406"/>
      <c r="L113" s="406"/>
      <c r="M113" s="406"/>
      <c r="N113" s="406"/>
      <c r="O113" s="406"/>
      <c r="P113" s="406"/>
      <c r="Q113" s="406"/>
      <c r="R113" s="406"/>
      <c r="S113" s="406"/>
      <c r="T113" s="406"/>
      <c r="U113" s="406"/>
      <c r="V113" s="406"/>
      <c r="W113" s="406"/>
      <c r="X113" s="406"/>
      <c r="Y113" s="406"/>
      <c r="Z113" s="406"/>
      <c r="AA113" s="406"/>
      <c r="AB113" s="406"/>
      <c r="AC113" s="406"/>
      <c r="AD113" s="406"/>
      <c r="AE113" s="406"/>
      <c r="AF113" s="406"/>
      <c r="AG113" s="406"/>
      <c r="AH113" s="406"/>
      <c r="AI113" s="406"/>
      <c r="AJ113" s="406"/>
      <c r="AK113" s="406"/>
      <c r="AL113" s="406"/>
      <c r="AM113" s="406"/>
      <c r="AN113" s="406"/>
      <c r="AO113" s="406"/>
      <c r="AP113" s="406"/>
      <c r="AQ113" s="406"/>
      <c r="AR113" s="406"/>
      <c r="AS113" s="406"/>
      <c r="AT113" s="406"/>
      <c r="AU113" s="406"/>
      <c r="AV113" s="406"/>
      <c r="AW113" s="406"/>
      <c r="AX113" s="406"/>
      <c r="AY113" s="406"/>
      <c r="AZ113" s="406"/>
      <c r="BA113" s="406"/>
      <c r="BB113" s="406"/>
      <c r="BC113" s="406"/>
      <c r="BD113" s="406"/>
      <c r="BE113" s="406"/>
      <c r="BF113" s="406"/>
      <c r="BG113" s="406"/>
      <c r="BH113" s="406"/>
      <c r="BI113" s="406"/>
      <c r="BJ113" s="406"/>
      <c r="BK113" s="406"/>
      <c r="BL113" s="406"/>
      <c r="BM113" s="406"/>
      <c r="BN113" s="406"/>
      <c r="BO113" s="406"/>
      <c r="BP113" s="406"/>
      <c r="BQ113" s="406"/>
      <c r="BR113" s="406"/>
      <c r="BS113" s="406"/>
      <c r="BT113" s="406"/>
      <c r="BU113" s="406"/>
      <c r="BV113" s="406"/>
      <c r="BW113" s="406"/>
      <c r="BX113" s="406"/>
      <c r="BY113" s="406"/>
      <c r="BZ113" s="406"/>
      <c r="CA113" s="406"/>
      <c r="CB113" s="406"/>
      <c r="CC113" s="406"/>
      <c r="CD113" s="406"/>
      <c r="CE113" s="406"/>
      <c r="CF113" s="406"/>
      <c r="CG113" s="406"/>
      <c r="CH113" s="406"/>
      <c r="CI113" s="406"/>
      <c r="CJ113" s="406"/>
      <c r="CK113" s="406"/>
      <c r="CL113" s="406"/>
      <c r="CM113" s="406"/>
      <c r="CN113" s="406"/>
      <c r="CO113" s="406"/>
      <c r="CP113" s="406"/>
      <c r="CQ113" s="406"/>
      <c r="CR113" s="406"/>
      <c r="CS113" s="406"/>
      <c r="CT113" s="406"/>
      <c r="CU113" s="406"/>
      <c r="CV113" s="406"/>
      <c r="CW113" s="406"/>
      <c r="CX113" s="406"/>
      <c r="CY113" s="406"/>
      <c r="CZ113" s="406"/>
      <c r="DA113" s="406"/>
      <c r="DB113" s="406"/>
      <c r="DC113" s="406"/>
      <c r="DD113" s="406"/>
      <c r="DE113" s="406"/>
      <c r="DF113" s="406"/>
    </row>
    <row r="114" spans="1:110" s="84" customFormat="1" ht="15.75" x14ac:dyDescent="0.25">
      <c r="A114" s="199" t="s">
        <v>122</v>
      </c>
      <c r="B114" s="498"/>
      <c r="C114" s="498"/>
      <c r="D114" s="498"/>
      <c r="E114" s="498"/>
      <c r="F114" s="502" t="s">
        <v>171</v>
      </c>
      <c r="G114" s="503"/>
      <c r="H114" s="504" t="s">
        <v>136</v>
      </c>
      <c r="I114" s="505"/>
      <c r="J114" s="406"/>
      <c r="K114" s="406"/>
      <c r="L114" s="406"/>
      <c r="M114" s="406"/>
      <c r="N114" s="406"/>
      <c r="O114" s="406"/>
      <c r="P114" s="406"/>
      <c r="Q114" s="406"/>
      <c r="R114" s="406"/>
      <c r="S114" s="406"/>
      <c r="T114" s="406"/>
      <c r="U114" s="406"/>
      <c r="V114" s="406"/>
      <c r="W114" s="406"/>
      <c r="X114" s="406"/>
      <c r="Y114" s="406"/>
      <c r="Z114" s="406"/>
      <c r="AA114" s="406"/>
      <c r="AB114" s="406"/>
      <c r="AC114" s="406"/>
      <c r="AD114" s="406"/>
      <c r="AE114" s="406"/>
      <c r="AF114" s="406"/>
      <c r="AG114" s="406"/>
      <c r="AH114" s="406"/>
      <c r="AI114" s="406"/>
      <c r="AJ114" s="406"/>
      <c r="AK114" s="406"/>
      <c r="AL114" s="406"/>
      <c r="AM114" s="406"/>
      <c r="AN114" s="406"/>
      <c r="AO114" s="406"/>
      <c r="AP114" s="406"/>
      <c r="AQ114" s="406"/>
      <c r="AR114" s="406"/>
      <c r="AS114" s="406"/>
      <c r="AT114" s="406"/>
      <c r="AU114" s="406"/>
      <c r="AV114" s="406"/>
      <c r="AW114" s="406"/>
      <c r="AX114" s="406"/>
      <c r="AY114" s="406"/>
      <c r="AZ114" s="406"/>
      <c r="BA114" s="406"/>
      <c r="BB114" s="406"/>
      <c r="BC114" s="406"/>
      <c r="BD114" s="406"/>
      <c r="BE114" s="406"/>
      <c r="BF114" s="406"/>
      <c r="BG114" s="406"/>
      <c r="BH114" s="406"/>
      <c r="BI114" s="406"/>
      <c r="BJ114" s="406"/>
      <c r="BK114" s="406"/>
      <c r="BL114" s="406"/>
      <c r="BM114" s="406"/>
      <c r="BN114" s="406"/>
      <c r="BO114" s="406"/>
      <c r="BP114" s="406"/>
      <c r="BQ114" s="406"/>
      <c r="BR114" s="406"/>
      <c r="BS114" s="406"/>
      <c r="BT114" s="406"/>
      <c r="BU114" s="406"/>
      <c r="BV114" s="406"/>
      <c r="BW114" s="406"/>
      <c r="BX114" s="406"/>
      <c r="BY114" s="406"/>
      <c r="BZ114" s="406"/>
      <c r="CA114" s="406"/>
      <c r="CB114" s="406"/>
      <c r="CC114" s="406"/>
      <c r="CD114" s="406"/>
      <c r="CE114" s="406"/>
      <c r="CF114" s="406"/>
      <c r="CG114" s="406"/>
      <c r="CH114" s="406"/>
      <c r="CI114" s="406"/>
      <c r="CJ114" s="406"/>
      <c r="CK114" s="406"/>
      <c r="CL114" s="406"/>
      <c r="CM114" s="406"/>
      <c r="CN114" s="406"/>
      <c r="CO114" s="406"/>
      <c r="CP114" s="406"/>
      <c r="CQ114" s="406"/>
      <c r="CR114" s="406"/>
      <c r="CS114" s="406"/>
      <c r="CT114" s="406"/>
      <c r="CU114" s="406"/>
      <c r="CV114" s="406"/>
      <c r="CW114" s="406"/>
      <c r="CX114" s="406"/>
      <c r="CY114" s="406"/>
      <c r="CZ114" s="406"/>
      <c r="DA114" s="406"/>
      <c r="DB114" s="406"/>
      <c r="DC114" s="406"/>
      <c r="DD114" s="406"/>
      <c r="DE114" s="406"/>
      <c r="DF114" s="406"/>
    </row>
    <row r="115" spans="1:110" s="84" customFormat="1" ht="63.75" thickBot="1" x14ac:dyDescent="0.3">
      <c r="A115" s="308" t="s">
        <v>110</v>
      </c>
      <c r="B115" s="309" t="s">
        <v>123</v>
      </c>
      <c r="C115" s="309" t="s">
        <v>124</v>
      </c>
      <c r="D115" s="309" t="s">
        <v>125</v>
      </c>
      <c r="E115" s="313" t="s">
        <v>126</v>
      </c>
      <c r="F115" s="310" t="s">
        <v>127</v>
      </c>
      <c r="G115" s="310" t="s">
        <v>128</v>
      </c>
      <c r="H115" s="311" t="s">
        <v>129</v>
      </c>
      <c r="I115" s="312" t="s">
        <v>133</v>
      </c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406"/>
      <c r="U115" s="406"/>
      <c r="V115" s="406"/>
      <c r="W115" s="406"/>
      <c r="X115" s="406"/>
      <c r="Y115" s="406"/>
      <c r="Z115" s="406"/>
      <c r="AA115" s="406"/>
      <c r="AB115" s="406"/>
      <c r="AC115" s="406"/>
      <c r="AD115" s="406"/>
      <c r="AE115" s="406"/>
      <c r="AF115" s="406"/>
      <c r="AG115" s="406"/>
      <c r="AH115" s="406"/>
      <c r="AI115" s="406"/>
      <c r="AJ115" s="406"/>
      <c r="AK115" s="406"/>
      <c r="AL115" s="406"/>
      <c r="AM115" s="406"/>
      <c r="AN115" s="406"/>
      <c r="AO115" s="406"/>
      <c r="AP115" s="406"/>
      <c r="AQ115" s="406"/>
      <c r="AR115" s="406"/>
      <c r="AS115" s="406"/>
      <c r="AT115" s="406"/>
      <c r="AU115" s="406"/>
      <c r="AV115" s="406"/>
      <c r="AW115" s="406"/>
      <c r="AX115" s="406"/>
      <c r="AY115" s="406"/>
      <c r="AZ115" s="406"/>
      <c r="BA115" s="406"/>
      <c r="BB115" s="406"/>
      <c r="BC115" s="406"/>
      <c r="BD115" s="406"/>
      <c r="BE115" s="406"/>
      <c r="BF115" s="406"/>
      <c r="BG115" s="406"/>
      <c r="BH115" s="406"/>
      <c r="BI115" s="406"/>
      <c r="BJ115" s="406"/>
      <c r="BK115" s="406"/>
      <c r="BL115" s="406"/>
      <c r="BM115" s="406"/>
      <c r="BN115" s="406"/>
      <c r="BO115" s="406"/>
      <c r="BP115" s="406"/>
      <c r="BQ115" s="406"/>
      <c r="BR115" s="406"/>
      <c r="BS115" s="406"/>
      <c r="BT115" s="406"/>
      <c r="BU115" s="406"/>
      <c r="BV115" s="406"/>
      <c r="BW115" s="406"/>
      <c r="BX115" s="406"/>
      <c r="BY115" s="406"/>
      <c r="BZ115" s="406"/>
      <c r="CA115" s="406"/>
      <c r="CB115" s="406"/>
      <c r="CC115" s="406"/>
      <c r="CD115" s="406"/>
      <c r="CE115" s="406"/>
      <c r="CF115" s="406"/>
      <c r="CG115" s="406"/>
      <c r="CH115" s="406"/>
      <c r="CI115" s="406"/>
      <c r="CJ115" s="406"/>
      <c r="CK115" s="406"/>
      <c r="CL115" s="406"/>
      <c r="CM115" s="406"/>
      <c r="CN115" s="406"/>
      <c r="CO115" s="406"/>
      <c r="CP115" s="406"/>
      <c r="CQ115" s="406"/>
      <c r="CR115" s="406"/>
      <c r="CS115" s="406"/>
      <c r="CT115" s="406"/>
      <c r="CU115" s="406"/>
      <c r="CV115" s="406"/>
      <c r="CW115" s="406"/>
      <c r="CX115" s="406"/>
      <c r="CY115" s="406"/>
      <c r="CZ115" s="406"/>
      <c r="DA115" s="406"/>
      <c r="DB115" s="406"/>
      <c r="DC115" s="406"/>
      <c r="DD115" s="406"/>
      <c r="DE115" s="406"/>
      <c r="DF115" s="406"/>
    </row>
    <row r="116" spans="1:110" ht="15.75" x14ac:dyDescent="0.25">
      <c r="A116" s="200" t="s">
        <v>113</v>
      </c>
      <c r="B116" s="200"/>
      <c r="C116" s="201"/>
      <c r="D116" s="202"/>
      <c r="E116" s="180">
        <f>(B116*C116)</f>
        <v>0</v>
      </c>
      <c r="F116" s="235">
        <f>1-H116</f>
        <v>1</v>
      </c>
      <c r="G116" s="181">
        <f>E116-I116</f>
        <v>0</v>
      </c>
      <c r="H116" s="367"/>
      <c r="I116" s="227">
        <f>E116*H116</f>
        <v>0</v>
      </c>
      <c r="J116" s="648"/>
    </row>
    <row r="117" spans="1:110" ht="15.75" x14ac:dyDescent="0.25">
      <c r="A117" s="6" t="s">
        <v>114</v>
      </c>
      <c r="B117" s="6"/>
      <c r="C117" s="203"/>
      <c r="D117" s="204"/>
      <c r="E117" s="180">
        <f>(B117*C117*D117)</f>
        <v>0</v>
      </c>
      <c r="F117" s="235">
        <f t="shared" ref="F117:F123" si="25">1-H117</f>
        <v>1</v>
      </c>
      <c r="G117" s="181">
        <f t="shared" ref="G117:G123" si="26">E117-I117</f>
        <v>0</v>
      </c>
      <c r="H117" s="367"/>
      <c r="I117" s="227">
        <f t="shared" ref="I117:I123" si="27">E117*H117</f>
        <v>0</v>
      </c>
      <c r="J117" s="648"/>
    </row>
    <row r="118" spans="1:110" ht="15.75" x14ac:dyDescent="0.25">
      <c r="A118" s="6" t="s">
        <v>115</v>
      </c>
      <c r="B118" s="6"/>
      <c r="C118" s="205"/>
      <c r="D118" s="204"/>
      <c r="E118" s="180">
        <f>(B118*C118*D118)</f>
        <v>0</v>
      </c>
      <c r="F118" s="235">
        <f t="shared" si="25"/>
        <v>1</v>
      </c>
      <c r="G118" s="181">
        <f t="shared" si="26"/>
        <v>0</v>
      </c>
      <c r="H118" s="367"/>
      <c r="I118" s="227">
        <f t="shared" si="27"/>
        <v>0</v>
      </c>
      <c r="J118" s="648"/>
    </row>
    <row r="119" spans="1:110" ht="15.75" x14ac:dyDescent="0.25">
      <c r="A119" s="6" t="s">
        <v>116</v>
      </c>
      <c r="B119" s="6"/>
      <c r="C119" s="201"/>
      <c r="D119" s="204"/>
      <c r="E119" s="180">
        <f>(B119*C119*D119)</f>
        <v>0</v>
      </c>
      <c r="F119" s="235">
        <f t="shared" si="25"/>
        <v>1</v>
      </c>
      <c r="G119" s="181">
        <f t="shared" si="26"/>
        <v>0</v>
      </c>
      <c r="H119" s="367"/>
      <c r="I119" s="227">
        <f t="shared" si="27"/>
        <v>0</v>
      </c>
      <c r="J119" s="648"/>
    </row>
    <row r="120" spans="1:110" ht="15.75" x14ac:dyDescent="0.25">
      <c r="A120" s="6" t="s">
        <v>117</v>
      </c>
      <c r="B120" s="6"/>
      <c r="C120" s="201"/>
      <c r="D120" s="204"/>
      <c r="E120" s="180">
        <f t="shared" ref="E120:E122" si="28">(B120*C120*D120)</f>
        <v>0</v>
      </c>
      <c r="F120" s="235">
        <f t="shared" si="25"/>
        <v>1</v>
      </c>
      <c r="G120" s="181">
        <f t="shared" si="26"/>
        <v>0</v>
      </c>
      <c r="H120" s="367"/>
      <c r="I120" s="227">
        <f t="shared" si="27"/>
        <v>0</v>
      </c>
      <c r="J120" s="648"/>
    </row>
    <row r="121" spans="1:110" ht="15.75" x14ac:dyDescent="0.25">
      <c r="A121" s="6" t="s">
        <v>277</v>
      </c>
      <c r="B121" s="6"/>
      <c r="C121" s="201"/>
      <c r="D121" s="204"/>
      <c r="E121" s="180">
        <f t="shared" si="28"/>
        <v>0</v>
      </c>
      <c r="F121" s="235">
        <f t="shared" si="25"/>
        <v>1</v>
      </c>
      <c r="G121" s="181">
        <f t="shared" si="26"/>
        <v>0</v>
      </c>
      <c r="H121" s="367"/>
      <c r="I121" s="227">
        <f t="shared" si="27"/>
        <v>0</v>
      </c>
      <c r="J121" s="648"/>
    </row>
    <row r="122" spans="1:110" ht="15.75" x14ac:dyDescent="0.25">
      <c r="A122" s="6" t="s">
        <v>278</v>
      </c>
      <c r="B122" s="6"/>
      <c r="C122" s="201"/>
      <c r="D122" s="204"/>
      <c r="E122" s="180">
        <f t="shared" si="28"/>
        <v>0</v>
      </c>
      <c r="F122" s="235">
        <f t="shared" si="25"/>
        <v>1</v>
      </c>
      <c r="G122" s="181">
        <f t="shared" si="26"/>
        <v>0</v>
      </c>
      <c r="H122" s="367"/>
      <c r="I122" s="227">
        <f t="shared" si="27"/>
        <v>0</v>
      </c>
      <c r="J122" s="648"/>
    </row>
    <row r="123" spans="1:110" ht="15.75" x14ac:dyDescent="0.25">
      <c r="A123" s="6" t="s">
        <v>272</v>
      </c>
      <c r="B123" s="6"/>
      <c r="C123" s="201"/>
      <c r="D123" s="204"/>
      <c r="E123" s="180">
        <f>(B123*C123*D123)</f>
        <v>0</v>
      </c>
      <c r="F123" s="235">
        <f t="shared" si="25"/>
        <v>1</v>
      </c>
      <c r="G123" s="181">
        <f t="shared" si="26"/>
        <v>0</v>
      </c>
      <c r="H123" s="367"/>
      <c r="I123" s="227">
        <f t="shared" si="27"/>
        <v>0</v>
      </c>
      <c r="J123" s="648"/>
    </row>
    <row r="124" spans="1:110" ht="16.5" thickBot="1" x14ac:dyDescent="0.3">
      <c r="A124" s="528" t="s">
        <v>131</v>
      </c>
      <c r="B124" s="528"/>
      <c r="C124" s="528"/>
      <c r="D124" s="528"/>
      <c r="E124" s="197">
        <f>ROUND(SUM(E116:E123),0)</f>
        <v>0</v>
      </c>
      <c r="F124" s="198"/>
      <c r="G124" s="197">
        <f>ROUND(SUM(G116:G123),0)</f>
        <v>0</v>
      </c>
      <c r="H124" s="198"/>
      <c r="I124" s="229">
        <f>SUM(I116:I123)</f>
        <v>0</v>
      </c>
      <c r="J124" s="648"/>
    </row>
    <row r="125" spans="1:110" ht="16.5" thickBot="1" x14ac:dyDescent="0.3">
      <c r="I125" s="170"/>
    </row>
    <row r="126" spans="1:110" s="84" customFormat="1" ht="15.75" x14ac:dyDescent="0.25">
      <c r="A126" s="492" t="s">
        <v>119</v>
      </c>
      <c r="B126" s="493"/>
      <c r="C126" s="493"/>
      <c r="D126" s="493"/>
      <c r="E126" s="494"/>
      <c r="F126" s="87"/>
      <c r="G126" s="87"/>
      <c r="H126" s="87"/>
      <c r="I126" s="527"/>
      <c r="J126" s="406"/>
      <c r="K126" s="406"/>
      <c r="L126" s="406"/>
      <c r="M126" s="406"/>
      <c r="N126" s="406"/>
      <c r="O126" s="406"/>
      <c r="P126" s="406"/>
      <c r="Q126" s="406"/>
      <c r="R126" s="406"/>
      <c r="S126" s="406"/>
      <c r="T126" s="406"/>
      <c r="U126" s="406"/>
      <c r="V126" s="406"/>
      <c r="W126" s="406"/>
      <c r="X126" s="406"/>
      <c r="Y126" s="406"/>
      <c r="Z126" s="406"/>
      <c r="AA126" s="406"/>
      <c r="AB126" s="406"/>
      <c r="AC126" s="406"/>
      <c r="AD126" s="406"/>
      <c r="AE126" s="406"/>
      <c r="AF126" s="406"/>
      <c r="AG126" s="406"/>
      <c r="AH126" s="406"/>
      <c r="AI126" s="406"/>
      <c r="AJ126" s="406"/>
      <c r="AK126" s="406"/>
      <c r="AL126" s="406"/>
      <c r="AM126" s="406"/>
      <c r="AN126" s="406"/>
      <c r="AO126" s="406"/>
      <c r="AP126" s="406"/>
      <c r="AQ126" s="406"/>
      <c r="AR126" s="406"/>
      <c r="AS126" s="406"/>
      <c r="AT126" s="406"/>
      <c r="AU126" s="406"/>
      <c r="AV126" s="406"/>
      <c r="AW126" s="406"/>
      <c r="AX126" s="406"/>
      <c r="AY126" s="406"/>
      <c r="AZ126" s="406"/>
      <c r="BA126" s="406"/>
      <c r="BB126" s="406"/>
      <c r="BC126" s="406"/>
      <c r="BD126" s="406"/>
      <c r="BE126" s="406"/>
      <c r="BF126" s="406"/>
      <c r="BG126" s="406"/>
      <c r="BH126" s="406"/>
      <c r="BI126" s="406"/>
      <c r="BJ126" s="406"/>
      <c r="BK126" s="406"/>
      <c r="BL126" s="406"/>
      <c r="BM126" s="406"/>
      <c r="BN126" s="406"/>
      <c r="BO126" s="406"/>
      <c r="BP126" s="406"/>
      <c r="BQ126" s="406"/>
      <c r="BR126" s="406"/>
      <c r="BS126" s="406"/>
      <c r="BT126" s="406"/>
      <c r="BU126" s="406"/>
      <c r="BV126" s="406"/>
      <c r="BW126" s="406"/>
      <c r="BX126" s="406"/>
      <c r="BY126" s="406"/>
      <c r="BZ126" s="406"/>
      <c r="CA126" s="406"/>
      <c r="CB126" s="406"/>
      <c r="CC126" s="406"/>
      <c r="CD126" s="406"/>
      <c r="CE126" s="406"/>
      <c r="CF126" s="406"/>
      <c r="CG126" s="406"/>
      <c r="CH126" s="406"/>
      <c r="CI126" s="406"/>
      <c r="CJ126" s="406"/>
      <c r="CK126" s="406"/>
      <c r="CL126" s="406"/>
      <c r="CM126" s="406"/>
      <c r="CN126" s="406"/>
      <c r="CO126" s="406"/>
      <c r="CP126" s="406"/>
      <c r="CQ126" s="406"/>
      <c r="CR126" s="406"/>
      <c r="CS126" s="406"/>
      <c r="CT126" s="406"/>
      <c r="CU126" s="406"/>
      <c r="CV126" s="406"/>
      <c r="CW126" s="406"/>
      <c r="CX126" s="406"/>
      <c r="CY126" s="406"/>
      <c r="CZ126" s="406"/>
      <c r="DA126" s="406"/>
      <c r="DB126" s="406"/>
      <c r="DC126" s="406"/>
      <c r="DD126" s="406"/>
      <c r="DE126" s="406"/>
      <c r="DF126" s="406"/>
    </row>
    <row r="127" spans="1:110" s="84" customFormat="1" ht="15.75" x14ac:dyDescent="0.25">
      <c r="A127" s="111" t="s">
        <v>169</v>
      </c>
      <c r="B127" s="495"/>
      <c r="C127" s="496"/>
      <c r="D127" s="496"/>
      <c r="E127" s="497"/>
      <c r="F127" s="87"/>
      <c r="G127" s="87"/>
      <c r="H127" s="87"/>
      <c r="I127" s="527"/>
      <c r="J127" s="406"/>
      <c r="K127" s="406"/>
      <c r="L127" s="406"/>
      <c r="M127" s="406"/>
      <c r="N127" s="406"/>
      <c r="O127" s="406"/>
      <c r="P127" s="406"/>
      <c r="Q127" s="406"/>
      <c r="R127" s="406"/>
      <c r="S127" s="406"/>
      <c r="T127" s="406"/>
      <c r="U127" s="406"/>
      <c r="V127" s="406"/>
      <c r="W127" s="406"/>
      <c r="X127" s="406"/>
      <c r="Y127" s="406"/>
      <c r="Z127" s="406"/>
      <c r="AA127" s="406"/>
      <c r="AB127" s="406"/>
      <c r="AC127" s="406"/>
      <c r="AD127" s="406"/>
      <c r="AE127" s="406"/>
      <c r="AF127" s="406"/>
      <c r="AG127" s="406"/>
      <c r="AH127" s="406"/>
      <c r="AI127" s="406"/>
      <c r="AJ127" s="406"/>
      <c r="AK127" s="406"/>
      <c r="AL127" s="406"/>
      <c r="AM127" s="406"/>
      <c r="AN127" s="406"/>
      <c r="AO127" s="406"/>
      <c r="AP127" s="406"/>
      <c r="AQ127" s="406"/>
      <c r="AR127" s="406"/>
      <c r="AS127" s="406"/>
      <c r="AT127" s="406"/>
      <c r="AU127" s="406"/>
      <c r="AV127" s="406"/>
      <c r="AW127" s="406"/>
      <c r="AX127" s="406"/>
      <c r="AY127" s="406"/>
      <c r="AZ127" s="406"/>
      <c r="BA127" s="406"/>
      <c r="BB127" s="406"/>
      <c r="BC127" s="406"/>
      <c r="BD127" s="406"/>
      <c r="BE127" s="406"/>
      <c r="BF127" s="406"/>
      <c r="BG127" s="406"/>
      <c r="BH127" s="406"/>
      <c r="BI127" s="406"/>
      <c r="BJ127" s="406"/>
      <c r="BK127" s="406"/>
      <c r="BL127" s="406"/>
      <c r="BM127" s="406"/>
      <c r="BN127" s="406"/>
      <c r="BO127" s="406"/>
      <c r="BP127" s="406"/>
      <c r="BQ127" s="406"/>
      <c r="BR127" s="406"/>
      <c r="BS127" s="406"/>
      <c r="BT127" s="406"/>
      <c r="BU127" s="406"/>
      <c r="BV127" s="406"/>
      <c r="BW127" s="406"/>
      <c r="BX127" s="406"/>
      <c r="BY127" s="406"/>
      <c r="BZ127" s="406"/>
      <c r="CA127" s="406"/>
      <c r="CB127" s="406"/>
      <c r="CC127" s="406"/>
      <c r="CD127" s="406"/>
      <c r="CE127" s="406"/>
      <c r="CF127" s="406"/>
      <c r="CG127" s="406"/>
      <c r="CH127" s="406"/>
      <c r="CI127" s="406"/>
      <c r="CJ127" s="406"/>
      <c r="CK127" s="406"/>
      <c r="CL127" s="406"/>
      <c r="CM127" s="406"/>
      <c r="CN127" s="406"/>
      <c r="CO127" s="406"/>
      <c r="CP127" s="406"/>
      <c r="CQ127" s="406"/>
      <c r="CR127" s="406"/>
      <c r="CS127" s="406"/>
      <c r="CT127" s="406"/>
      <c r="CU127" s="406"/>
      <c r="CV127" s="406"/>
      <c r="CW127" s="406"/>
      <c r="CX127" s="406"/>
      <c r="CY127" s="406"/>
      <c r="CZ127" s="406"/>
      <c r="DA127" s="406"/>
      <c r="DB127" s="406"/>
      <c r="DC127" s="406"/>
      <c r="DD127" s="406"/>
      <c r="DE127" s="406"/>
      <c r="DF127" s="406"/>
    </row>
    <row r="128" spans="1:110" s="84" customFormat="1" ht="31.5" x14ac:dyDescent="0.25">
      <c r="A128" s="111" t="s">
        <v>170</v>
      </c>
      <c r="B128" s="495"/>
      <c r="C128" s="496"/>
      <c r="D128" s="496"/>
      <c r="E128" s="497"/>
      <c r="F128" s="87"/>
      <c r="G128" s="87"/>
      <c r="H128" s="87"/>
      <c r="I128" s="527"/>
      <c r="J128" s="406"/>
      <c r="K128" s="406"/>
      <c r="L128" s="406"/>
      <c r="M128" s="406"/>
      <c r="N128" s="406"/>
      <c r="O128" s="406"/>
      <c r="P128" s="406"/>
      <c r="Q128" s="406"/>
      <c r="R128" s="406"/>
      <c r="S128" s="406"/>
      <c r="T128" s="406"/>
      <c r="U128" s="406"/>
      <c r="V128" s="406"/>
      <c r="W128" s="406"/>
      <c r="X128" s="406"/>
      <c r="Y128" s="406"/>
      <c r="Z128" s="406"/>
      <c r="AA128" s="406"/>
      <c r="AB128" s="406"/>
      <c r="AC128" s="406"/>
      <c r="AD128" s="406"/>
      <c r="AE128" s="406"/>
      <c r="AF128" s="406"/>
      <c r="AG128" s="406"/>
      <c r="AH128" s="406"/>
      <c r="AI128" s="406"/>
      <c r="AJ128" s="406"/>
      <c r="AK128" s="406"/>
      <c r="AL128" s="406"/>
      <c r="AM128" s="406"/>
      <c r="AN128" s="406"/>
      <c r="AO128" s="406"/>
      <c r="AP128" s="406"/>
      <c r="AQ128" s="406"/>
      <c r="AR128" s="406"/>
      <c r="AS128" s="406"/>
      <c r="AT128" s="406"/>
      <c r="AU128" s="406"/>
      <c r="AV128" s="406"/>
      <c r="AW128" s="406"/>
      <c r="AX128" s="406"/>
      <c r="AY128" s="406"/>
      <c r="AZ128" s="406"/>
      <c r="BA128" s="406"/>
      <c r="BB128" s="406"/>
      <c r="BC128" s="406"/>
      <c r="BD128" s="406"/>
      <c r="BE128" s="406"/>
      <c r="BF128" s="406"/>
      <c r="BG128" s="406"/>
      <c r="BH128" s="406"/>
      <c r="BI128" s="406"/>
      <c r="BJ128" s="406"/>
      <c r="BK128" s="406"/>
      <c r="BL128" s="406"/>
      <c r="BM128" s="406"/>
      <c r="BN128" s="406"/>
      <c r="BO128" s="406"/>
      <c r="BP128" s="406"/>
      <c r="BQ128" s="406"/>
      <c r="BR128" s="406"/>
      <c r="BS128" s="406"/>
      <c r="BT128" s="406"/>
      <c r="BU128" s="406"/>
      <c r="BV128" s="406"/>
      <c r="BW128" s="406"/>
      <c r="BX128" s="406"/>
      <c r="BY128" s="406"/>
      <c r="BZ128" s="406"/>
      <c r="CA128" s="406"/>
      <c r="CB128" s="406"/>
      <c r="CC128" s="406"/>
      <c r="CD128" s="406"/>
      <c r="CE128" s="406"/>
      <c r="CF128" s="406"/>
      <c r="CG128" s="406"/>
      <c r="CH128" s="406"/>
      <c r="CI128" s="406"/>
      <c r="CJ128" s="406"/>
      <c r="CK128" s="406"/>
      <c r="CL128" s="406"/>
      <c r="CM128" s="406"/>
      <c r="CN128" s="406"/>
      <c r="CO128" s="406"/>
      <c r="CP128" s="406"/>
      <c r="CQ128" s="406"/>
      <c r="CR128" s="406"/>
      <c r="CS128" s="406"/>
      <c r="CT128" s="406"/>
      <c r="CU128" s="406"/>
      <c r="CV128" s="406"/>
      <c r="CW128" s="406"/>
      <c r="CX128" s="406"/>
      <c r="CY128" s="406"/>
      <c r="CZ128" s="406"/>
      <c r="DA128" s="406"/>
      <c r="DB128" s="406"/>
      <c r="DC128" s="406"/>
      <c r="DD128" s="406"/>
      <c r="DE128" s="406"/>
      <c r="DF128" s="406"/>
    </row>
    <row r="129" spans="1:110" s="84" customFormat="1" ht="15.75" x14ac:dyDescent="0.25">
      <c r="A129" s="111" t="s">
        <v>121</v>
      </c>
      <c r="B129" s="498"/>
      <c r="C129" s="498"/>
      <c r="D129" s="498"/>
      <c r="E129" s="498"/>
      <c r="F129" s="87"/>
      <c r="G129" s="87"/>
      <c r="H129" s="87"/>
      <c r="I129" s="179"/>
      <c r="J129" s="406"/>
      <c r="K129" s="406"/>
      <c r="L129" s="406"/>
      <c r="M129" s="406"/>
      <c r="N129" s="406"/>
      <c r="O129" s="406"/>
      <c r="P129" s="406"/>
      <c r="Q129" s="406"/>
      <c r="R129" s="406"/>
      <c r="S129" s="406"/>
      <c r="T129" s="406"/>
      <c r="U129" s="406"/>
      <c r="V129" s="406"/>
      <c r="W129" s="406"/>
      <c r="X129" s="406"/>
      <c r="Y129" s="406"/>
      <c r="Z129" s="406"/>
      <c r="AA129" s="406"/>
      <c r="AB129" s="406"/>
      <c r="AC129" s="406"/>
      <c r="AD129" s="406"/>
      <c r="AE129" s="406"/>
      <c r="AF129" s="406"/>
      <c r="AG129" s="406"/>
      <c r="AH129" s="406"/>
      <c r="AI129" s="406"/>
      <c r="AJ129" s="406"/>
      <c r="AK129" s="406"/>
      <c r="AL129" s="406"/>
      <c r="AM129" s="406"/>
      <c r="AN129" s="406"/>
      <c r="AO129" s="406"/>
      <c r="AP129" s="406"/>
      <c r="AQ129" s="406"/>
      <c r="AR129" s="406"/>
      <c r="AS129" s="406"/>
      <c r="AT129" s="406"/>
      <c r="AU129" s="406"/>
      <c r="AV129" s="406"/>
      <c r="AW129" s="406"/>
      <c r="AX129" s="406"/>
      <c r="AY129" s="406"/>
      <c r="AZ129" s="406"/>
      <c r="BA129" s="406"/>
      <c r="BB129" s="406"/>
      <c r="BC129" s="406"/>
      <c r="BD129" s="406"/>
      <c r="BE129" s="406"/>
      <c r="BF129" s="406"/>
      <c r="BG129" s="406"/>
      <c r="BH129" s="406"/>
      <c r="BI129" s="406"/>
      <c r="BJ129" s="406"/>
      <c r="BK129" s="406"/>
      <c r="BL129" s="406"/>
      <c r="BM129" s="406"/>
      <c r="BN129" s="406"/>
      <c r="BO129" s="406"/>
      <c r="BP129" s="406"/>
      <c r="BQ129" s="406"/>
      <c r="BR129" s="406"/>
      <c r="BS129" s="406"/>
      <c r="BT129" s="406"/>
      <c r="BU129" s="406"/>
      <c r="BV129" s="406"/>
      <c r="BW129" s="406"/>
      <c r="BX129" s="406"/>
      <c r="BY129" s="406"/>
      <c r="BZ129" s="406"/>
      <c r="CA129" s="406"/>
      <c r="CB129" s="406"/>
      <c r="CC129" s="406"/>
      <c r="CD129" s="406"/>
      <c r="CE129" s="406"/>
      <c r="CF129" s="406"/>
      <c r="CG129" s="406"/>
      <c r="CH129" s="406"/>
      <c r="CI129" s="406"/>
      <c r="CJ129" s="406"/>
      <c r="CK129" s="406"/>
      <c r="CL129" s="406"/>
      <c r="CM129" s="406"/>
      <c r="CN129" s="406"/>
      <c r="CO129" s="406"/>
      <c r="CP129" s="406"/>
      <c r="CQ129" s="406"/>
      <c r="CR129" s="406"/>
      <c r="CS129" s="406"/>
      <c r="CT129" s="406"/>
      <c r="CU129" s="406"/>
      <c r="CV129" s="406"/>
      <c r="CW129" s="406"/>
      <c r="CX129" s="406"/>
      <c r="CY129" s="406"/>
      <c r="CZ129" s="406"/>
      <c r="DA129" s="406"/>
      <c r="DB129" s="406"/>
      <c r="DC129" s="406"/>
      <c r="DD129" s="406"/>
      <c r="DE129" s="406"/>
      <c r="DF129" s="406"/>
    </row>
    <row r="130" spans="1:110" s="84" customFormat="1" ht="15.75" x14ac:dyDescent="0.25">
      <c r="A130" s="199" t="s">
        <v>122</v>
      </c>
      <c r="B130" s="498"/>
      <c r="C130" s="498"/>
      <c r="D130" s="498"/>
      <c r="E130" s="498"/>
      <c r="F130" s="502" t="s">
        <v>171</v>
      </c>
      <c r="G130" s="503"/>
      <c r="H130" s="504" t="s">
        <v>136</v>
      </c>
      <c r="I130" s="505"/>
      <c r="J130" s="406"/>
      <c r="K130" s="406"/>
      <c r="L130" s="406"/>
      <c r="M130" s="406"/>
      <c r="N130" s="406"/>
      <c r="O130" s="406"/>
      <c r="P130" s="406"/>
      <c r="Q130" s="406"/>
      <c r="R130" s="406"/>
      <c r="S130" s="406"/>
      <c r="T130" s="406"/>
      <c r="U130" s="406"/>
      <c r="V130" s="406"/>
      <c r="W130" s="406"/>
      <c r="X130" s="406"/>
      <c r="Y130" s="406"/>
      <c r="Z130" s="406"/>
      <c r="AA130" s="406"/>
      <c r="AB130" s="406"/>
      <c r="AC130" s="406"/>
      <c r="AD130" s="406"/>
      <c r="AE130" s="406"/>
      <c r="AF130" s="406"/>
      <c r="AG130" s="406"/>
      <c r="AH130" s="406"/>
      <c r="AI130" s="406"/>
      <c r="AJ130" s="406"/>
      <c r="AK130" s="406"/>
      <c r="AL130" s="406"/>
      <c r="AM130" s="406"/>
      <c r="AN130" s="406"/>
      <c r="AO130" s="406"/>
      <c r="AP130" s="406"/>
      <c r="AQ130" s="406"/>
      <c r="AR130" s="406"/>
      <c r="AS130" s="406"/>
      <c r="AT130" s="406"/>
      <c r="AU130" s="406"/>
      <c r="AV130" s="406"/>
      <c r="AW130" s="406"/>
      <c r="AX130" s="406"/>
      <c r="AY130" s="406"/>
      <c r="AZ130" s="406"/>
      <c r="BA130" s="406"/>
      <c r="BB130" s="406"/>
      <c r="BC130" s="406"/>
      <c r="BD130" s="406"/>
      <c r="BE130" s="406"/>
      <c r="BF130" s="406"/>
      <c r="BG130" s="406"/>
      <c r="BH130" s="406"/>
      <c r="BI130" s="406"/>
      <c r="BJ130" s="406"/>
      <c r="BK130" s="406"/>
      <c r="BL130" s="406"/>
      <c r="BM130" s="406"/>
      <c r="BN130" s="406"/>
      <c r="BO130" s="406"/>
      <c r="BP130" s="406"/>
      <c r="BQ130" s="406"/>
      <c r="BR130" s="406"/>
      <c r="BS130" s="406"/>
      <c r="BT130" s="406"/>
      <c r="BU130" s="406"/>
      <c r="BV130" s="406"/>
      <c r="BW130" s="406"/>
      <c r="BX130" s="406"/>
      <c r="BY130" s="406"/>
      <c r="BZ130" s="406"/>
      <c r="CA130" s="406"/>
      <c r="CB130" s="406"/>
      <c r="CC130" s="406"/>
      <c r="CD130" s="406"/>
      <c r="CE130" s="406"/>
      <c r="CF130" s="406"/>
      <c r="CG130" s="406"/>
      <c r="CH130" s="406"/>
      <c r="CI130" s="406"/>
      <c r="CJ130" s="406"/>
      <c r="CK130" s="406"/>
      <c r="CL130" s="406"/>
      <c r="CM130" s="406"/>
      <c r="CN130" s="406"/>
      <c r="CO130" s="406"/>
      <c r="CP130" s="406"/>
      <c r="CQ130" s="406"/>
      <c r="CR130" s="406"/>
      <c r="CS130" s="406"/>
      <c r="CT130" s="406"/>
      <c r="CU130" s="406"/>
      <c r="CV130" s="406"/>
      <c r="CW130" s="406"/>
      <c r="CX130" s="406"/>
      <c r="CY130" s="406"/>
      <c r="CZ130" s="406"/>
      <c r="DA130" s="406"/>
      <c r="DB130" s="406"/>
      <c r="DC130" s="406"/>
      <c r="DD130" s="406"/>
      <c r="DE130" s="406"/>
      <c r="DF130" s="406"/>
    </row>
    <row r="131" spans="1:110" s="84" customFormat="1" ht="63.75" thickBot="1" x14ac:dyDescent="0.3">
      <c r="A131" s="308" t="s">
        <v>110</v>
      </c>
      <c r="B131" s="309" t="s">
        <v>123</v>
      </c>
      <c r="C131" s="309" t="s">
        <v>124</v>
      </c>
      <c r="D131" s="309" t="s">
        <v>125</v>
      </c>
      <c r="E131" s="313" t="s">
        <v>126</v>
      </c>
      <c r="F131" s="310" t="s">
        <v>127</v>
      </c>
      <c r="G131" s="310" t="s">
        <v>128</v>
      </c>
      <c r="H131" s="311" t="s">
        <v>129</v>
      </c>
      <c r="I131" s="312" t="s">
        <v>133</v>
      </c>
      <c r="J131" s="406"/>
      <c r="K131" s="406"/>
      <c r="L131" s="406"/>
      <c r="M131" s="406"/>
      <c r="N131" s="406"/>
      <c r="O131" s="406"/>
      <c r="P131" s="406"/>
      <c r="Q131" s="406"/>
      <c r="R131" s="406"/>
      <c r="S131" s="406"/>
      <c r="T131" s="406"/>
      <c r="U131" s="406"/>
      <c r="V131" s="406"/>
      <c r="W131" s="406"/>
      <c r="X131" s="406"/>
      <c r="Y131" s="406"/>
      <c r="Z131" s="406"/>
      <c r="AA131" s="406"/>
      <c r="AB131" s="406"/>
      <c r="AC131" s="406"/>
      <c r="AD131" s="406"/>
      <c r="AE131" s="406"/>
      <c r="AF131" s="406"/>
      <c r="AG131" s="406"/>
      <c r="AH131" s="406"/>
      <c r="AI131" s="406"/>
      <c r="AJ131" s="406"/>
      <c r="AK131" s="406"/>
      <c r="AL131" s="406"/>
      <c r="AM131" s="406"/>
      <c r="AN131" s="406"/>
      <c r="AO131" s="406"/>
      <c r="AP131" s="406"/>
      <c r="AQ131" s="406"/>
      <c r="AR131" s="406"/>
      <c r="AS131" s="406"/>
      <c r="AT131" s="406"/>
      <c r="AU131" s="406"/>
      <c r="AV131" s="406"/>
      <c r="AW131" s="406"/>
      <c r="AX131" s="406"/>
      <c r="AY131" s="406"/>
      <c r="AZ131" s="406"/>
      <c r="BA131" s="406"/>
      <c r="BB131" s="406"/>
      <c r="BC131" s="406"/>
      <c r="BD131" s="406"/>
      <c r="BE131" s="406"/>
      <c r="BF131" s="406"/>
      <c r="BG131" s="406"/>
      <c r="BH131" s="406"/>
      <c r="BI131" s="406"/>
      <c r="BJ131" s="406"/>
      <c r="BK131" s="406"/>
      <c r="BL131" s="406"/>
      <c r="BM131" s="406"/>
      <c r="BN131" s="406"/>
      <c r="BO131" s="406"/>
      <c r="BP131" s="406"/>
      <c r="BQ131" s="406"/>
      <c r="BR131" s="406"/>
      <c r="BS131" s="406"/>
      <c r="BT131" s="406"/>
      <c r="BU131" s="406"/>
      <c r="BV131" s="406"/>
      <c r="BW131" s="406"/>
      <c r="BX131" s="406"/>
      <c r="BY131" s="406"/>
      <c r="BZ131" s="406"/>
      <c r="CA131" s="406"/>
      <c r="CB131" s="406"/>
      <c r="CC131" s="406"/>
      <c r="CD131" s="406"/>
      <c r="CE131" s="406"/>
      <c r="CF131" s="406"/>
      <c r="CG131" s="406"/>
      <c r="CH131" s="406"/>
      <c r="CI131" s="406"/>
      <c r="CJ131" s="406"/>
      <c r="CK131" s="406"/>
      <c r="CL131" s="406"/>
      <c r="CM131" s="406"/>
      <c r="CN131" s="406"/>
      <c r="CO131" s="406"/>
      <c r="CP131" s="406"/>
      <c r="CQ131" s="406"/>
      <c r="CR131" s="406"/>
      <c r="CS131" s="406"/>
      <c r="CT131" s="406"/>
      <c r="CU131" s="406"/>
      <c r="CV131" s="406"/>
      <c r="CW131" s="406"/>
      <c r="CX131" s="406"/>
      <c r="CY131" s="406"/>
      <c r="CZ131" s="406"/>
      <c r="DA131" s="406"/>
      <c r="DB131" s="406"/>
      <c r="DC131" s="406"/>
      <c r="DD131" s="406"/>
      <c r="DE131" s="406"/>
      <c r="DF131" s="406"/>
    </row>
    <row r="132" spans="1:110" ht="15.75" x14ac:dyDescent="0.25">
      <c r="A132" s="200" t="s">
        <v>113</v>
      </c>
      <c r="B132" s="200"/>
      <c r="C132" s="201"/>
      <c r="D132" s="202"/>
      <c r="E132" s="180">
        <f>(B132*C132)</f>
        <v>0</v>
      </c>
      <c r="F132" s="235">
        <f>1-H132</f>
        <v>1</v>
      </c>
      <c r="G132" s="181">
        <f>E132-I132</f>
        <v>0</v>
      </c>
      <c r="H132" s="367"/>
      <c r="I132" s="227">
        <f>E132*H132</f>
        <v>0</v>
      </c>
      <c r="J132" s="648"/>
    </row>
    <row r="133" spans="1:110" ht="15.75" x14ac:dyDescent="0.25">
      <c r="A133" s="6" t="s">
        <v>114</v>
      </c>
      <c r="B133" s="6"/>
      <c r="C133" s="203"/>
      <c r="D133" s="204"/>
      <c r="E133" s="180">
        <f>(B133*C133*D133)</f>
        <v>0</v>
      </c>
      <c r="F133" s="235">
        <f t="shared" ref="F133:F138" si="29">1-H133</f>
        <v>1</v>
      </c>
      <c r="G133" s="181">
        <f t="shared" ref="G133:G138" si="30">E133-I133</f>
        <v>0</v>
      </c>
      <c r="H133" s="367"/>
      <c r="I133" s="227">
        <f t="shared" ref="I133:I138" si="31">E133*H133</f>
        <v>0</v>
      </c>
      <c r="J133" s="648"/>
    </row>
    <row r="134" spans="1:110" ht="15.75" x14ac:dyDescent="0.25">
      <c r="A134" s="6" t="s">
        <v>115</v>
      </c>
      <c r="B134" s="6"/>
      <c r="C134" s="205"/>
      <c r="D134" s="204"/>
      <c r="E134" s="180">
        <f>(B134*C134*D134)</f>
        <v>0</v>
      </c>
      <c r="F134" s="235">
        <f t="shared" si="29"/>
        <v>1</v>
      </c>
      <c r="G134" s="181">
        <f t="shared" si="30"/>
        <v>0</v>
      </c>
      <c r="H134" s="367"/>
      <c r="I134" s="227">
        <f t="shared" si="31"/>
        <v>0</v>
      </c>
      <c r="J134" s="648"/>
    </row>
    <row r="135" spans="1:110" ht="15.75" x14ac:dyDescent="0.25">
      <c r="A135" s="6" t="s">
        <v>117</v>
      </c>
      <c r="B135" s="6"/>
      <c r="C135" s="205"/>
      <c r="D135" s="204"/>
      <c r="E135" s="180">
        <f t="shared" ref="E135:E137" si="32">(B135*C135*D135)</f>
        <v>0</v>
      </c>
      <c r="F135" s="235">
        <f t="shared" si="29"/>
        <v>1</v>
      </c>
      <c r="G135" s="181">
        <f t="shared" si="30"/>
        <v>0</v>
      </c>
      <c r="H135" s="367"/>
      <c r="I135" s="227">
        <f t="shared" si="31"/>
        <v>0</v>
      </c>
      <c r="J135" s="648"/>
    </row>
    <row r="136" spans="1:110" ht="15.75" x14ac:dyDescent="0.25">
      <c r="A136" s="6" t="s">
        <v>277</v>
      </c>
      <c r="B136" s="6"/>
      <c r="C136" s="201"/>
      <c r="D136" s="204"/>
      <c r="E136" s="180">
        <f t="shared" si="32"/>
        <v>0</v>
      </c>
      <c r="F136" s="235">
        <f t="shared" si="29"/>
        <v>1</v>
      </c>
      <c r="G136" s="181">
        <f t="shared" si="30"/>
        <v>0</v>
      </c>
      <c r="H136" s="367"/>
      <c r="I136" s="227">
        <f t="shared" si="31"/>
        <v>0</v>
      </c>
      <c r="J136" s="648"/>
    </row>
    <row r="137" spans="1:110" ht="15.75" x14ac:dyDescent="0.25">
      <c r="A137" s="6" t="s">
        <v>278</v>
      </c>
      <c r="B137" s="6"/>
      <c r="C137" s="201"/>
      <c r="D137" s="204"/>
      <c r="E137" s="180">
        <f t="shared" si="32"/>
        <v>0</v>
      </c>
      <c r="F137" s="235">
        <f t="shared" si="29"/>
        <v>1</v>
      </c>
      <c r="G137" s="181">
        <f t="shared" si="30"/>
        <v>0</v>
      </c>
      <c r="H137" s="367"/>
      <c r="I137" s="227">
        <f t="shared" si="31"/>
        <v>0</v>
      </c>
      <c r="J137" s="648"/>
    </row>
    <row r="138" spans="1:110" ht="15.75" x14ac:dyDescent="0.25">
      <c r="A138" s="6" t="s">
        <v>272</v>
      </c>
      <c r="B138" s="6"/>
      <c r="C138" s="201"/>
      <c r="D138" s="204"/>
      <c r="E138" s="180">
        <f>(B138*C138*D138)</f>
        <v>0</v>
      </c>
      <c r="F138" s="235">
        <f t="shared" si="29"/>
        <v>1</v>
      </c>
      <c r="G138" s="181">
        <f t="shared" si="30"/>
        <v>0</v>
      </c>
      <c r="H138" s="367"/>
      <c r="I138" s="227">
        <f t="shared" si="31"/>
        <v>0</v>
      </c>
      <c r="J138" s="648"/>
    </row>
    <row r="139" spans="1:110" ht="16.5" thickBot="1" x14ac:dyDescent="0.3">
      <c r="A139" s="528" t="s">
        <v>131</v>
      </c>
      <c r="B139" s="528"/>
      <c r="C139" s="528"/>
      <c r="D139" s="528"/>
      <c r="E139" s="197">
        <f>ROUND(SUM(E132:E138),0)</f>
        <v>0</v>
      </c>
      <c r="F139" s="198"/>
      <c r="G139" s="197">
        <f>ROUND(SUM(G132:G138),0)</f>
        <v>0</v>
      </c>
      <c r="H139" s="198"/>
      <c r="I139" s="229">
        <f>SUM(I132:I138)</f>
        <v>0</v>
      </c>
      <c r="J139" s="648"/>
    </row>
    <row r="140" spans="1:110" ht="16.5" thickBot="1" x14ac:dyDescent="0.3">
      <c r="I140" s="170"/>
    </row>
    <row r="141" spans="1:110" s="84" customFormat="1" ht="15.75" x14ac:dyDescent="0.25">
      <c r="A141" s="492" t="s">
        <v>119</v>
      </c>
      <c r="B141" s="493"/>
      <c r="C141" s="493"/>
      <c r="D141" s="493"/>
      <c r="E141" s="494"/>
      <c r="F141" s="87"/>
      <c r="G141" s="87"/>
      <c r="H141" s="87"/>
      <c r="I141" s="527"/>
      <c r="J141" s="406"/>
      <c r="K141" s="406"/>
      <c r="L141" s="406"/>
      <c r="M141" s="406"/>
      <c r="N141" s="406"/>
      <c r="O141" s="406"/>
      <c r="P141" s="406"/>
      <c r="Q141" s="406"/>
      <c r="R141" s="406"/>
      <c r="S141" s="406"/>
      <c r="T141" s="406"/>
      <c r="U141" s="406"/>
      <c r="V141" s="406"/>
      <c r="W141" s="406"/>
      <c r="X141" s="406"/>
      <c r="Y141" s="406"/>
      <c r="Z141" s="406"/>
      <c r="AA141" s="406"/>
      <c r="AB141" s="406"/>
      <c r="AC141" s="406"/>
      <c r="AD141" s="406"/>
      <c r="AE141" s="406"/>
      <c r="AF141" s="406"/>
      <c r="AG141" s="406"/>
      <c r="AH141" s="406"/>
      <c r="AI141" s="406"/>
      <c r="AJ141" s="406"/>
      <c r="AK141" s="406"/>
      <c r="AL141" s="406"/>
      <c r="AM141" s="406"/>
      <c r="AN141" s="406"/>
      <c r="AO141" s="406"/>
      <c r="AP141" s="406"/>
      <c r="AQ141" s="406"/>
      <c r="AR141" s="406"/>
      <c r="AS141" s="406"/>
      <c r="AT141" s="406"/>
      <c r="AU141" s="406"/>
      <c r="AV141" s="406"/>
      <c r="AW141" s="406"/>
      <c r="AX141" s="406"/>
      <c r="AY141" s="406"/>
      <c r="AZ141" s="406"/>
      <c r="BA141" s="406"/>
      <c r="BB141" s="406"/>
      <c r="BC141" s="406"/>
      <c r="BD141" s="406"/>
      <c r="BE141" s="406"/>
      <c r="BF141" s="406"/>
      <c r="BG141" s="406"/>
      <c r="BH141" s="406"/>
      <c r="BI141" s="406"/>
      <c r="BJ141" s="406"/>
      <c r="BK141" s="406"/>
      <c r="BL141" s="406"/>
      <c r="BM141" s="406"/>
      <c r="BN141" s="406"/>
      <c r="BO141" s="406"/>
      <c r="BP141" s="406"/>
      <c r="BQ141" s="406"/>
      <c r="BR141" s="406"/>
      <c r="BS141" s="406"/>
      <c r="BT141" s="406"/>
      <c r="BU141" s="406"/>
      <c r="BV141" s="406"/>
      <c r="BW141" s="406"/>
      <c r="BX141" s="406"/>
      <c r="BY141" s="406"/>
      <c r="BZ141" s="406"/>
      <c r="CA141" s="406"/>
      <c r="CB141" s="406"/>
      <c r="CC141" s="406"/>
      <c r="CD141" s="406"/>
      <c r="CE141" s="406"/>
      <c r="CF141" s="406"/>
      <c r="CG141" s="406"/>
      <c r="CH141" s="406"/>
      <c r="CI141" s="406"/>
      <c r="CJ141" s="406"/>
      <c r="CK141" s="406"/>
      <c r="CL141" s="406"/>
      <c r="CM141" s="406"/>
      <c r="CN141" s="406"/>
      <c r="CO141" s="406"/>
      <c r="CP141" s="406"/>
      <c r="CQ141" s="406"/>
      <c r="CR141" s="406"/>
      <c r="CS141" s="406"/>
      <c r="CT141" s="406"/>
      <c r="CU141" s="406"/>
      <c r="CV141" s="406"/>
      <c r="CW141" s="406"/>
      <c r="CX141" s="406"/>
      <c r="CY141" s="406"/>
      <c r="CZ141" s="406"/>
      <c r="DA141" s="406"/>
      <c r="DB141" s="406"/>
      <c r="DC141" s="406"/>
      <c r="DD141" s="406"/>
      <c r="DE141" s="406"/>
      <c r="DF141" s="406"/>
    </row>
    <row r="142" spans="1:110" s="84" customFormat="1" ht="15.75" x14ac:dyDescent="0.25">
      <c r="A142" s="111" t="s">
        <v>169</v>
      </c>
      <c r="B142" s="495"/>
      <c r="C142" s="496"/>
      <c r="D142" s="496"/>
      <c r="E142" s="497"/>
      <c r="F142" s="87"/>
      <c r="G142" s="87"/>
      <c r="H142" s="87"/>
      <c r="I142" s="527"/>
      <c r="J142" s="406"/>
      <c r="K142" s="406"/>
      <c r="L142" s="406"/>
      <c r="M142" s="406"/>
      <c r="N142" s="406"/>
      <c r="O142" s="406"/>
      <c r="P142" s="406"/>
      <c r="Q142" s="406"/>
      <c r="R142" s="406"/>
      <c r="S142" s="406"/>
      <c r="T142" s="406"/>
      <c r="U142" s="406"/>
      <c r="V142" s="406"/>
      <c r="W142" s="406"/>
      <c r="X142" s="406"/>
      <c r="Y142" s="406"/>
      <c r="Z142" s="406"/>
      <c r="AA142" s="406"/>
      <c r="AB142" s="406"/>
      <c r="AC142" s="406"/>
      <c r="AD142" s="406"/>
      <c r="AE142" s="406"/>
      <c r="AF142" s="406"/>
      <c r="AG142" s="406"/>
      <c r="AH142" s="406"/>
      <c r="AI142" s="406"/>
      <c r="AJ142" s="406"/>
      <c r="AK142" s="406"/>
      <c r="AL142" s="406"/>
      <c r="AM142" s="406"/>
      <c r="AN142" s="406"/>
      <c r="AO142" s="406"/>
      <c r="AP142" s="406"/>
      <c r="AQ142" s="406"/>
      <c r="AR142" s="406"/>
      <c r="AS142" s="406"/>
      <c r="AT142" s="406"/>
      <c r="AU142" s="406"/>
      <c r="AV142" s="406"/>
      <c r="AW142" s="406"/>
      <c r="AX142" s="406"/>
      <c r="AY142" s="406"/>
      <c r="AZ142" s="406"/>
      <c r="BA142" s="406"/>
      <c r="BB142" s="406"/>
      <c r="BC142" s="406"/>
      <c r="BD142" s="406"/>
      <c r="BE142" s="406"/>
      <c r="BF142" s="406"/>
      <c r="BG142" s="406"/>
      <c r="BH142" s="406"/>
      <c r="BI142" s="406"/>
      <c r="BJ142" s="406"/>
      <c r="BK142" s="406"/>
      <c r="BL142" s="406"/>
      <c r="BM142" s="406"/>
      <c r="BN142" s="406"/>
      <c r="BO142" s="406"/>
      <c r="BP142" s="406"/>
      <c r="BQ142" s="406"/>
      <c r="BR142" s="406"/>
      <c r="BS142" s="406"/>
      <c r="BT142" s="406"/>
      <c r="BU142" s="406"/>
      <c r="BV142" s="406"/>
      <c r="BW142" s="406"/>
      <c r="BX142" s="406"/>
      <c r="BY142" s="406"/>
      <c r="BZ142" s="406"/>
      <c r="CA142" s="406"/>
      <c r="CB142" s="406"/>
      <c r="CC142" s="406"/>
      <c r="CD142" s="406"/>
      <c r="CE142" s="406"/>
      <c r="CF142" s="406"/>
      <c r="CG142" s="406"/>
      <c r="CH142" s="406"/>
      <c r="CI142" s="406"/>
      <c r="CJ142" s="406"/>
      <c r="CK142" s="406"/>
      <c r="CL142" s="406"/>
      <c r="CM142" s="406"/>
      <c r="CN142" s="406"/>
      <c r="CO142" s="406"/>
      <c r="CP142" s="406"/>
      <c r="CQ142" s="406"/>
      <c r="CR142" s="406"/>
      <c r="CS142" s="406"/>
      <c r="CT142" s="406"/>
      <c r="CU142" s="406"/>
      <c r="CV142" s="406"/>
      <c r="CW142" s="406"/>
      <c r="CX142" s="406"/>
      <c r="CY142" s="406"/>
      <c r="CZ142" s="406"/>
      <c r="DA142" s="406"/>
      <c r="DB142" s="406"/>
      <c r="DC142" s="406"/>
      <c r="DD142" s="406"/>
      <c r="DE142" s="406"/>
      <c r="DF142" s="406"/>
    </row>
    <row r="143" spans="1:110" s="84" customFormat="1" ht="31.5" x14ac:dyDescent="0.25">
      <c r="A143" s="111" t="s">
        <v>170</v>
      </c>
      <c r="B143" s="495"/>
      <c r="C143" s="496"/>
      <c r="D143" s="496"/>
      <c r="E143" s="497"/>
      <c r="F143" s="87"/>
      <c r="G143" s="87"/>
      <c r="H143" s="87"/>
      <c r="I143" s="527"/>
      <c r="J143" s="406"/>
      <c r="K143" s="406"/>
      <c r="L143" s="406"/>
      <c r="M143" s="406"/>
      <c r="N143" s="406"/>
      <c r="O143" s="406"/>
      <c r="P143" s="406"/>
      <c r="Q143" s="406"/>
      <c r="R143" s="406"/>
      <c r="S143" s="406"/>
      <c r="T143" s="406"/>
      <c r="U143" s="406"/>
      <c r="V143" s="406"/>
      <c r="W143" s="406"/>
      <c r="X143" s="406"/>
      <c r="Y143" s="406"/>
      <c r="Z143" s="406"/>
      <c r="AA143" s="406"/>
      <c r="AB143" s="406"/>
      <c r="AC143" s="406"/>
      <c r="AD143" s="406"/>
      <c r="AE143" s="406"/>
      <c r="AF143" s="406"/>
      <c r="AG143" s="406"/>
      <c r="AH143" s="406"/>
      <c r="AI143" s="406"/>
      <c r="AJ143" s="406"/>
      <c r="AK143" s="406"/>
      <c r="AL143" s="406"/>
      <c r="AM143" s="406"/>
      <c r="AN143" s="406"/>
      <c r="AO143" s="406"/>
      <c r="AP143" s="406"/>
      <c r="AQ143" s="406"/>
      <c r="AR143" s="406"/>
      <c r="AS143" s="406"/>
      <c r="AT143" s="406"/>
      <c r="AU143" s="406"/>
      <c r="AV143" s="406"/>
      <c r="AW143" s="406"/>
      <c r="AX143" s="406"/>
      <c r="AY143" s="406"/>
      <c r="AZ143" s="406"/>
      <c r="BA143" s="406"/>
      <c r="BB143" s="406"/>
      <c r="BC143" s="406"/>
      <c r="BD143" s="406"/>
      <c r="BE143" s="406"/>
      <c r="BF143" s="406"/>
      <c r="BG143" s="406"/>
      <c r="BH143" s="406"/>
      <c r="BI143" s="406"/>
      <c r="BJ143" s="406"/>
      <c r="BK143" s="406"/>
      <c r="BL143" s="406"/>
      <c r="BM143" s="406"/>
      <c r="BN143" s="406"/>
      <c r="BO143" s="406"/>
      <c r="BP143" s="406"/>
      <c r="BQ143" s="406"/>
      <c r="BR143" s="406"/>
      <c r="BS143" s="406"/>
      <c r="BT143" s="406"/>
      <c r="BU143" s="406"/>
      <c r="BV143" s="406"/>
      <c r="BW143" s="406"/>
      <c r="BX143" s="406"/>
      <c r="BY143" s="406"/>
      <c r="BZ143" s="406"/>
      <c r="CA143" s="406"/>
      <c r="CB143" s="406"/>
      <c r="CC143" s="406"/>
      <c r="CD143" s="406"/>
      <c r="CE143" s="406"/>
      <c r="CF143" s="406"/>
      <c r="CG143" s="406"/>
      <c r="CH143" s="406"/>
      <c r="CI143" s="406"/>
      <c r="CJ143" s="406"/>
      <c r="CK143" s="406"/>
      <c r="CL143" s="406"/>
      <c r="CM143" s="406"/>
      <c r="CN143" s="406"/>
      <c r="CO143" s="406"/>
      <c r="CP143" s="406"/>
      <c r="CQ143" s="406"/>
      <c r="CR143" s="406"/>
      <c r="CS143" s="406"/>
      <c r="CT143" s="406"/>
      <c r="CU143" s="406"/>
      <c r="CV143" s="406"/>
      <c r="CW143" s="406"/>
      <c r="CX143" s="406"/>
      <c r="CY143" s="406"/>
      <c r="CZ143" s="406"/>
      <c r="DA143" s="406"/>
      <c r="DB143" s="406"/>
      <c r="DC143" s="406"/>
      <c r="DD143" s="406"/>
      <c r="DE143" s="406"/>
      <c r="DF143" s="406"/>
    </row>
    <row r="144" spans="1:110" s="84" customFormat="1" ht="15.75" x14ac:dyDescent="0.25">
      <c r="A144" s="111" t="s">
        <v>121</v>
      </c>
      <c r="B144" s="498"/>
      <c r="C144" s="498"/>
      <c r="D144" s="498"/>
      <c r="E144" s="498"/>
      <c r="F144" s="87"/>
      <c r="G144" s="87"/>
      <c r="H144" s="87"/>
      <c r="I144" s="179"/>
      <c r="J144" s="406"/>
      <c r="K144" s="406"/>
      <c r="L144" s="406"/>
      <c r="M144" s="406"/>
      <c r="N144" s="406"/>
      <c r="O144" s="406"/>
      <c r="P144" s="406"/>
      <c r="Q144" s="406"/>
      <c r="R144" s="406"/>
      <c r="S144" s="406"/>
      <c r="T144" s="406"/>
      <c r="U144" s="406"/>
      <c r="V144" s="406"/>
      <c r="W144" s="406"/>
      <c r="X144" s="406"/>
      <c r="Y144" s="406"/>
      <c r="Z144" s="406"/>
      <c r="AA144" s="406"/>
      <c r="AB144" s="406"/>
      <c r="AC144" s="406"/>
      <c r="AD144" s="406"/>
      <c r="AE144" s="406"/>
      <c r="AF144" s="406"/>
      <c r="AG144" s="406"/>
      <c r="AH144" s="406"/>
      <c r="AI144" s="406"/>
      <c r="AJ144" s="406"/>
      <c r="AK144" s="406"/>
      <c r="AL144" s="406"/>
      <c r="AM144" s="406"/>
      <c r="AN144" s="406"/>
      <c r="AO144" s="406"/>
      <c r="AP144" s="406"/>
      <c r="AQ144" s="406"/>
      <c r="AR144" s="406"/>
      <c r="AS144" s="406"/>
      <c r="AT144" s="406"/>
      <c r="AU144" s="406"/>
      <c r="AV144" s="406"/>
      <c r="AW144" s="406"/>
      <c r="AX144" s="406"/>
      <c r="AY144" s="406"/>
      <c r="AZ144" s="406"/>
      <c r="BA144" s="406"/>
      <c r="BB144" s="406"/>
      <c r="BC144" s="406"/>
      <c r="BD144" s="406"/>
      <c r="BE144" s="406"/>
      <c r="BF144" s="406"/>
      <c r="BG144" s="406"/>
      <c r="BH144" s="406"/>
      <c r="BI144" s="406"/>
      <c r="BJ144" s="406"/>
      <c r="BK144" s="406"/>
      <c r="BL144" s="406"/>
      <c r="BM144" s="406"/>
      <c r="BN144" s="406"/>
      <c r="BO144" s="406"/>
      <c r="BP144" s="406"/>
      <c r="BQ144" s="406"/>
      <c r="BR144" s="406"/>
      <c r="BS144" s="406"/>
      <c r="BT144" s="406"/>
      <c r="BU144" s="406"/>
      <c r="BV144" s="406"/>
      <c r="BW144" s="406"/>
      <c r="BX144" s="406"/>
      <c r="BY144" s="406"/>
      <c r="BZ144" s="406"/>
      <c r="CA144" s="406"/>
      <c r="CB144" s="406"/>
      <c r="CC144" s="406"/>
      <c r="CD144" s="406"/>
      <c r="CE144" s="406"/>
      <c r="CF144" s="406"/>
      <c r="CG144" s="406"/>
      <c r="CH144" s="406"/>
      <c r="CI144" s="406"/>
      <c r="CJ144" s="406"/>
      <c r="CK144" s="406"/>
      <c r="CL144" s="406"/>
      <c r="CM144" s="406"/>
      <c r="CN144" s="406"/>
      <c r="CO144" s="406"/>
      <c r="CP144" s="406"/>
      <c r="CQ144" s="406"/>
      <c r="CR144" s="406"/>
      <c r="CS144" s="406"/>
      <c r="CT144" s="406"/>
      <c r="CU144" s="406"/>
      <c r="CV144" s="406"/>
      <c r="CW144" s="406"/>
      <c r="CX144" s="406"/>
      <c r="CY144" s="406"/>
      <c r="CZ144" s="406"/>
      <c r="DA144" s="406"/>
      <c r="DB144" s="406"/>
      <c r="DC144" s="406"/>
      <c r="DD144" s="406"/>
      <c r="DE144" s="406"/>
      <c r="DF144" s="406"/>
    </row>
    <row r="145" spans="1:110" s="84" customFormat="1" ht="15.75" x14ac:dyDescent="0.25">
      <c r="A145" s="199" t="s">
        <v>122</v>
      </c>
      <c r="B145" s="498"/>
      <c r="C145" s="498"/>
      <c r="D145" s="498"/>
      <c r="E145" s="498"/>
      <c r="F145" s="502" t="s">
        <v>171</v>
      </c>
      <c r="G145" s="503"/>
      <c r="H145" s="504" t="s">
        <v>136</v>
      </c>
      <c r="I145" s="505"/>
      <c r="J145" s="406"/>
      <c r="K145" s="406"/>
      <c r="L145" s="406"/>
      <c r="M145" s="406"/>
      <c r="N145" s="406"/>
      <c r="O145" s="406"/>
      <c r="P145" s="406"/>
      <c r="Q145" s="406"/>
      <c r="R145" s="406"/>
      <c r="S145" s="406"/>
      <c r="T145" s="406"/>
      <c r="U145" s="406"/>
      <c r="V145" s="406"/>
      <c r="W145" s="406"/>
      <c r="X145" s="406"/>
      <c r="Y145" s="406"/>
      <c r="Z145" s="406"/>
      <c r="AA145" s="406"/>
      <c r="AB145" s="406"/>
      <c r="AC145" s="406"/>
      <c r="AD145" s="406"/>
      <c r="AE145" s="406"/>
      <c r="AF145" s="406"/>
      <c r="AG145" s="406"/>
      <c r="AH145" s="406"/>
      <c r="AI145" s="406"/>
      <c r="AJ145" s="406"/>
      <c r="AK145" s="406"/>
      <c r="AL145" s="406"/>
      <c r="AM145" s="406"/>
      <c r="AN145" s="406"/>
      <c r="AO145" s="406"/>
      <c r="AP145" s="406"/>
      <c r="AQ145" s="406"/>
      <c r="AR145" s="406"/>
      <c r="AS145" s="406"/>
      <c r="AT145" s="406"/>
      <c r="AU145" s="406"/>
      <c r="AV145" s="406"/>
      <c r="AW145" s="406"/>
      <c r="AX145" s="406"/>
      <c r="AY145" s="406"/>
      <c r="AZ145" s="406"/>
      <c r="BA145" s="406"/>
      <c r="BB145" s="406"/>
      <c r="BC145" s="406"/>
      <c r="BD145" s="406"/>
      <c r="BE145" s="406"/>
      <c r="BF145" s="406"/>
      <c r="BG145" s="406"/>
      <c r="BH145" s="406"/>
      <c r="BI145" s="406"/>
      <c r="BJ145" s="406"/>
      <c r="BK145" s="406"/>
      <c r="BL145" s="406"/>
      <c r="BM145" s="406"/>
      <c r="BN145" s="406"/>
      <c r="BO145" s="406"/>
      <c r="BP145" s="406"/>
      <c r="BQ145" s="406"/>
      <c r="BR145" s="406"/>
      <c r="BS145" s="406"/>
      <c r="BT145" s="406"/>
      <c r="BU145" s="406"/>
      <c r="BV145" s="406"/>
      <c r="BW145" s="406"/>
      <c r="BX145" s="406"/>
      <c r="BY145" s="406"/>
      <c r="BZ145" s="406"/>
      <c r="CA145" s="406"/>
      <c r="CB145" s="406"/>
      <c r="CC145" s="406"/>
      <c r="CD145" s="406"/>
      <c r="CE145" s="406"/>
      <c r="CF145" s="406"/>
      <c r="CG145" s="406"/>
      <c r="CH145" s="406"/>
      <c r="CI145" s="406"/>
      <c r="CJ145" s="406"/>
      <c r="CK145" s="406"/>
      <c r="CL145" s="406"/>
      <c r="CM145" s="406"/>
      <c r="CN145" s="406"/>
      <c r="CO145" s="406"/>
      <c r="CP145" s="406"/>
      <c r="CQ145" s="406"/>
      <c r="CR145" s="406"/>
      <c r="CS145" s="406"/>
      <c r="CT145" s="406"/>
      <c r="CU145" s="406"/>
      <c r="CV145" s="406"/>
      <c r="CW145" s="406"/>
      <c r="CX145" s="406"/>
      <c r="CY145" s="406"/>
      <c r="CZ145" s="406"/>
      <c r="DA145" s="406"/>
      <c r="DB145" s="406"/>
      <c r="DC145" s="406"/>
      <c r="DD145" s="406"/>
      <c r="DE145" s="406"/>
      <c r="DF145" s="406"/>
    </row>
    <row r="146" spans="1:110" s="84" customFormat="1" ht="63.75" thickBot="1" x14ac:dyDescent="0.3">
      <c r="A146" s="308" t="s">
        <v>110</v>
      </c>
      <c r="B146" s="309" t="s">
        <v>123</v>
      </c>
      <c r="C146" s="309" t="s">
        <v>124</v>
      </c>
      <c r="D146" s="309" t="s">
        <v>125</v>
      </c>
      <c r="E146" s="313" t="s">
        <v>126</v>
      </c>
      <c r="F146" s="310" t="s">
        <v>127</v>
      </c>
      <c r="G146" s="310" t="s">
        <v>128</v>
      </c>
      <c r="H146" s="311" t="s">
        <v>129</v>
      </c>
      <c r="I146" s="312" t="s">
        <v>133</v>
      </c>
      <c r="J146" s="406"/>
      <c r="K146" s="406"/>
      <c r="L146" s="406"/>
      <c r="M146" s="406"/>
      <c r="N146" s="406"/>
      <c r="O146" s="406"/>
      <c r="P146" s="406"/>
      <c r="Q146" s="406"/>
      <c r="R146" s="406"/>
      <c r="S146" s="406"/>
      <c r="T146" s="406"/>
      <c r="U146" s="406"/>
      <c r="V146" s="406"/>
      <c r="W146" s="406"/>
      <c r="X146" s="406"/>
      <c r="Y146" s="406"/>
      <c r="Z146" s="406"/>
      <c r="AA146" s="406"/>
      <c r="AB146" s="406"/>
      <c r="AC146" s="406"/>
      <c r="AD146" s="406"/>
      <c r="AE146" s="406"/>
      <c r="AF146" s="406"/>
      <c r="AG146" s="406"/>
      <c r="AH146" s="406"/>
      <c r="AI146" s="406"/>
      <c r="AJ146" s="406"/>
      <c r="AK146" s="406"/>
      <c r="AL146" s="406"/>
      <c r="AM146" s="406"/>
      <c r="AN146" s="406"/>
      <c r="AO146" s="406"/>
      <c r="AP146" s="406"/>
      <c r="AQ146" s="406"/>
      <c r="AR146" s="406"/>
      <c r="AS146" s="406"/>
      <c r="AT146" s="406"/>
      <c r="AU146" s="406"/>
      <c r="AV146" s="406"/>
      <c r="AW146" s="406"/>
      <c r="AX146" s="406"/>
      <c r="AY146" s="406"/>
      <c r="AZ146" s="406"/>
      <c r="BA146" s="406"/>
      <c r="BB146" s="406"/>
      <c r="BC146" s="406"/>
      <c r="BD146" s="406"/>
      <c r="BE146" s="406"/>
      <c r="BF146" s="406"/>
      <c r="BG146" s="406"/>
      <c r="BH146" s="406"/>
      <c r="BI146" s="406"/>
      <c r="BJ146" s="406"/>
      <c r="BK146" s="406"/>
      <c r="BL146" s="406"/>
      <c r="BM146" s="406"/>
      <c r="BN146" s="406"/>
      <c r="BO146" s="406"/>
      <c r="BP146" s="406"/>
      <c r="BQ146" s="406"/>
      <c r="BR146" s="406"/>
      <c r="BS146" s="406"/>
      <c r="BT146" s="406"/>
      <c r="BU146" s="406"/>
      <c r="BV146" s="406"/>
      <c r="BW146" s="406"/>
      <c r="BX146" s="406"/>
      <c r="BY146" s="406"/>
      <c r="BZ146" s="406"/>
      <c r="CA146" s="406"/>
      <c r="CB146" s="406"/>
      <c r="CC146" s="406"/>
      <c r="CD146" s="406"/>
      <c r="CE146" s="406"/>
      <c r="CF146" s="406"/>
      <c r="CG146" s="406"/>
      <c r="CH146" s="406"/>
      <c r="CI146" s="406"/>
      <c r="CJ146" s="406"/>
      <c r="CK146" s="406"/>
      <c r="CL146" s="406"/>
      <c r="CM146" s="406"/>
      <c r="CN146" s="406"/>
      <c r="CO146" s="406"/>
      <c r="CP146" s="406"/>
      <c r="CQ146" s="406"/>
      <c r="CR146" s="406"/>
      <c r="CS146" s="406"/>
      <c r="CT146" s="406"/>
      <c r="CU146" s="406"/>
      <c r="CV146" s="406"/>
      <c r="CW146" s="406"/>
      <c r="CX146" s="406"/>
      <c r="CY146" s="406"/>
      <c r="CZ146" s="406"/>
      <c r="DA146" s="406"/>
      <c r="DB146" s="406"/>
      <c r="DC146" s="406"/>
      <c r="DD146" s="406"/>
      <c r="DE146" s="406"/>
      <c r="DF146" s="406"/>
    </row>
    <row r="147" spans="1:110" ht="15.75" x14ac:dyDescent="0.25">
      <c r="A147" s="200" t="s">
        <v>113</v>
      </c>
      <c r="B147" s="200"/>
      <c r="C147" s="201"/>
      <c r="D147" s="202"/>
      <c r="E147" s="180">
        <f>(B147*C147)</f>
        <v>0</v>
      </c>
      <c r="F147" s="235">
        <f>1-H147</f>
        <v>1</v>
      </c>
      <c r="G147" s="181">
        <f>E147-I147</f>
        <v>0</v>
      </c>
      <c r="H147" s="367"/>
      <c r="I147" s="227">
        <f>E147*H147</f>
        <v>0</v>
      </c>
      <c r="J147" s="648"/>
    </row>
    <row r="148" spans="1:110" ht="15.75" x14ac:dyDescent="0.25">
      <c r="A148" s="6" t="s">
        <v>114</v>
      </c>
      <c r="B148" s="6"/>
      <c r="C148" s="203"/>
      <c r="D148" s="204"/>
      <c r="E148" s="180">
        <f>(B148*C148*D148)</f>
        <v>0</v>
      </c>
      <c r="F148" s="235">
        <f t="shared" ref="F148:F154" si="33">1-H148</f>
        <v>1</v>
      </c>
      <c r="G148" s="181">
        <f t="shared" ref="G148:G154" si="34">E148-I148</f>
        <v>0</v>
      </c>
      <c r="H148" s="367"/>
      <c r="I148" s="227">
        <f t="shared" ref="I148:I154" si="35">E148*H148</f>
        <v>0</v>
      </c>
      <c r="J148" s="648"/>
    </row>
    <row r="149" spans="1:110" ht="15.75" x14ac:dyDescent="0.25">
      <c r="A149" s="6" t="s">
        <v>115</v>
      </c>
      <c r="B149" s="6"/>
      <c r="C149" s="205"/>
      <c r="D149" s="204"/>
      <c r="E149" s="180">
        <f>(B149*C149*D149)</f>
        <v>0</v>
      </c>
      <c r="F149" s="235">
        <f t="shared" si="33"/>
        <v>1</v>
      </c>
      <c r="G149" s="181">
        <f t="shared" si="34"/>
        <v>0</v>
      </c>
      <c r="H149" s="367"/>
      <c r="I149" s="227">
        <f t="shared" si="35"/>
        <v>0</v>
      </c>
      <c r="J149" s="648"/>
    </row>
    <row r="150" spans="1:110" ht="15.75" x14ac:dyDescent="0.25">
      <c r="A150" s="6" t="s">
        <v>116</v>
      </c>
      <c r="B150" s="6"/>
      <c r="C150" s="201"/>
      <c r="D150" s="204"/>
      <c r="E150" s="180">
        <f>(B150*C150*D150)</f>
        <v>0</v>
      </c>
      <c r="F150" s="235">
        <f t="shared" si="33"/>
        <v>1</v>
      </c>
      <c r="G150" s="181">
        <f t="shared" si="34"/>
        <v>0</v>
      </c>
      <c r="H150" s="367"/>
      <c r="I150" s="227">
        <f t="shared" si="35"/>
        <v>0</v>
      </c>
      <c r="J150" s="648"/>
    </row>
    <row r="151" spans="1:110" ht="15.75" x14ac:dyDescent="0.25">
      <c r="A151" s="6" t="s">
        <v>117</v>
      </c>
      <c r="B151" s="6"/>
      <c r="C151" s="201"/>
      <c r="D151" s="204"/>
      <c r="E151" s="180">
        <f t="shared" ref="E151:E153" si="36">(B151*C151*D151)</f>
        <v>0</v>
      </c>
      <c r="F151" s="235">
        <f t="shared" si="33"/>
        <v>1</v>
      </c>
      <c r="G151" s="181">
        <f t="shared" si="34"/>
        <v>0</v>
      </c>
      <c r="H151" s="367"/>
      <c r="I151" s="227">
        <f t="shared" si="35"/>
        <v>0</v>
      </c>
      <c r="J151" s="648"/>
    </row>
    <row r="152" spans="1:110" ht="15.75" x14ac:dyDescent="0.25">
      <c r="A152" s="6" t="s">
        <v>277</v>
      </c>
      <c r="B152" s="6"/>
      <c r="C152" s="201"/>
      <c r="D152" s="204"/>
      <c r="E152" s="180">
        <f t="shared" si="36"/>
        <v>0</v>
      </c>
      <c r="F152" s="235">
        <f t="shared" si="33"/>
        <v>1</v>
      </c>
      <c r="G152" s="181">
        <f t="shared" si="34"/>
        <v>0</v>
      </c>
      <c r="H152" s="367"/>
      <c r="I152" s="227">
        <f t="shared" si="35"/>
        <v>0</v>
      </c>
      <c r="J152" s="648"/>
    </row>
    <row r="153" spans="1:110" ht="15.75" x14ac:dyDescent="0.25">
      <c r="A153" s="6" t="s">
        <v>278</v>
      </c>
      <c r="B153" s="6"/>
      <c r="C153" s="201"/>
      <c r="D153" s="204"/>
      <c r="E153" s="180">
        <f t="shared" si="36"/>
        <v>0</v>
      </c>
      <c r="F153" s="235">
        <f t="shared" si="33"/>
        <v>1</v>
      </c>
      <c r="G153" s="181">
        <f t="shared" si="34"/>
        <v>0</v>
      </c>
      <c r="H153" s="367"/>
      <c r="I153" s="227">
        <f t="shared" si="35"/>
        <v>0</v>
      </c>
      <c r="J153" s="648"/>
    </row>
    <row r="154" spans="1:110" ht="15.75" x14ac:dyDescent="0.25">
      <c r="A154" s="6" t="s">
        <v>272</v>
      </c>
      <c r="B154" s="6"/>
      <c r="C154" s="201"/>
      <c r="D154" s="204"/>
      <c r="E154" s="180">
        <f>(B154*C154*D154)</f>
        <v>0</v>
      </c>
      <c r="F154" s="235">
        <f t="shared" si="33"/>
        <v>1</v>
      </c>
      <c r="G154" s="181">
        <f t="shared" si="34"/>
        <v>0</v>
      </c>
      <c r="H154" s="367"/>
      <c r="I154" s="227">
        <f t="shared" si="35"/>
        <v>0</v>
      </c>
      <c r="J154" s="648"/>
    </row>
    <row r="155" spans="1:110" ht="16.5" thickBot="1" x14ac:dyDescent="0.3">
      <c r="A155" s="528" t="s">
        <v>131</v>
      </c>
      <c r="B155" s="528"/>
      <c r="C155" s="528"/>
      <c r="D155" s="528"/>
      <c r="E155" s="197">
        <f>ROUND(SUM(E147:E154),0)</f>
        <v>0</v>
      </c>
      <c r="F155" s="198"/>
      <c r="G155" s="197">
        <f>ROUND(SUM(G147:G154),0)</f>
        <v>0</v>
      </c>
      <c r="H155" s="198"/>
      <c r="I155" s="229">
        <f>SUM(I147:I154)</f>
        <v>0</v>
      </c>
      <c r="J155" s="648"/>
    </row>
    <row r="156" spans="1:110" ht="16.5" thickBot="1" x14ac:dyDescent="0.3">
      <c r="I156" s="170"/>
    </row>
    <row r="157" spans="1:110" s="84" customFormat="1" ht="15.75" x14ac:dyDescent="0.25">
      <c r="A157" s="492" t="s">
        <v>119</v>
      </c>
      <c r="B157" s="493"/>
      <c r="C157" s="493"/>
      <c r="D157" s="493"/>
      <c r="E157" s="494"/>
      <c r="F157" s="87"/>
      <c r="G157" s="87"/>
      <c r="H157" s="87"/>
      <c r="I157" s="527"/>
      <c r="J157" s="406"/>
      <c r="K157" s="406"/>
      <c r="L157" s="406"/>
      <c r="M157" s="406"/>
      <c r="N157" s="406"/>
      <c r="O157" s="406"/>
      <c r="P157" s="406"/>
      <c r="Q157" s="406"/>
      <c r="R157" s="406"/>
      <c r="S157" s="406"/>
      <c r="T157" s="406"/>
      <c r="U157" s="406"/>
      <c r="V157" s="406"/>
      <c r="W157" s="406"/>
      <c r="X157" s="406"/>
      <c r="Y157" s="406"/>
      <c r="Z157" s="406"/>
      <c r="AA157" s="406"/>
      <c r="AB157" s="406"/>
      <c r="AC157" s="406"/>
      <c r="AD157" s="406"/>
      <c r="AE157" s="406"/>
      <c r="AF157" s="406"/>
      <c r="AG157" s="406"/>
      <c r="AH157" s="406"/>
      <c r="AI157" s="406"/>
      <c r="AJ157" s="406"/>
      <c r="AK157" s="406"/>
      <c r="AL157" s="406"/>
      <c r="AM157" s="406"/>
      <c r="AN157" s="406"/>
      <c r="AO157" s="406"/>
      <c r="AP157" s="406"/>
      <c r="AQ157" s="406"/>
      <c r="AR157" s="406"/>
      <c r="AS157" s="406"/>
      <c r="AT157" s="406"/>
      <c r="AU157" s="406"/>
      <c r="AV157" s="406"/>
      <c r="AW157" s="406"/>
      <c r="AX157" s="406"/>
      <c r="AY157" s="406"/>
      <c r="AZ157" s="406"/>
      <c r="BA157" s="406"/>
      <c r="BB157" s="406"/>
      <c r="BC157" s="406"/>
      <c r="BD157" s="406"/>
      <c r="BE157" s="406"/>
      <c r="BF157" s="406"/>
      <c r="BG157" s="406"/>
      <c r="BH157" s="406"/>
      <c r="BI157" s="406"/>
      <c r="BJ157" s="406"/>
      <c r="BK157" s="406"/>
      <c r="BL157" s="406"/>
      <c r="BM157" s="406"/>
      <c r="BN157" s="406"/>
      <c r="BO157" s="406"/>
      <c r="BP157" s="406"/>
      <c r="BQ157" s="406"/>
      <c r="BR157" s="406"/>
      <c r="BS157" s="406"/>
      <c r="BT157" s="406"/>
      <c r="BU157" s="406"/>
      <c r="BV157" s="406"/>
      <c r="BW157" s="406"/>
      <c r="BX157" s="406"/>
      <c r="BY157" s="406"/>
      <c r="BZ157" s="406"/>
      <c r="CA157" s="406"/>
      <c r="CB157" s="406"/>
      <c r="CC157" s="406"/>
      <c r="CD157" s="406"/>
      <c r="CE157" s="406"/>
      <c r="CF157" s="406"/>
      <c r="CG157" s="406"/>
      <c r="CH157" s="406"/>
      <c r="CI157" s="406"/>
      <c r="CJ157" s="406"/>
      <c r="CK157" s="406"/>
      <c r="CL157" s="406"/>
      <c r="CM157" s="406"/>
      <c r="CN157" s="406"/>
      <c r="CO157" s="406"/>
      <c r="CP157" s="406"/>
      <c r="CQ157" s="406"/>
      <c r="CR157" s="406"/>
      <c r="CS157" s="406"/>
      <c r="CT157" s="406"/>
      <c r="CU157" s="406"/>
      <c r="CV157" s="406"/>
      <c r="CW157" s="406"/>
      <c r="CX157" s="406"/>
      <c r="CY157" s="406"/>
      <c r="CZ157" s="406"/>
      <c r="DA157" s="406"/>
      <c r="DB157" s="406"/>
      <c r="DC157" s="406"/>
      <c r="DD157" s="406"/>
      <c r="DE157" s="406"/>
      <c r="DF157" s="406"/>
    </row>
    <row r="158" spans="1:110" s="84" customFormat="1" ht="15.75" x14ac:dyDescent="0.25">
      <c r="A158" s="111" t="s">
        <v>169</v>
      </c>
      <c r="B158" s="495"/>
      <c r="C158" s="496"/>
      <c r="D158" s="496"/>
      <c r="E158" s="497"/>
      <c r="F158" s="87"/>
      <c r="G158" s="87"/>
      <c r="H158" s="87"/>
      <c r="I158" s="527"/>
      <c r="J158" s="406"/>
      <c r="K158" s="406"/>
      <c r="L158" s="406"/>
      <c r="M158" s="406"/>
      <c r="N158" s="406"/>
      <c r="O158" s="406"/>
      <c r="P158" s="406"/>
      <c r="Q158" s="406"/>
      <c r="R158" s="406"/>
      <c r="S158" s="406"/>
      <c r="T158" s="406"/>
      <c r="U158" s="406"/>
      <c r="V158" s="406"/>
      <c r="W158" s="406"/>
      <c r="X158" s="406"/>
      <c r="Y158" s="406"/>
      <c r="Z158" s="406"/>
      <c r="AA158" s="406"/>
      <c r="AB158" s="406"/>
      <c r="AC158" s="406"/>
      <c r="AD158" s="406"/>
      <c r="AE158" s="406"/>
      <c r="AF158" s="406"/>
      <c r="AG158" s="406"/>
      <c r="AH158" s="406"/>
      <c r="AI158" s="406"/>
      <c r="AJ158" s="406"/>
      <c r="AK158" s="406"/>
      <c r="AL158" s="406"/>
      <c r="AM158" s="406"/>
      <c r="AN158" s="406"/>
      <c r="AO158" s="406"/>
      <c r="AP158" s="406"/>
      <c r="AQ158" s="406"/>
      <c r="AR158" s="406"/>
      <c r="AS158" s="406"/>
      <c r="AT158" s="406"/>
      <c r="AU158" s="406"/>
      <c r="AV158" s="406"/>
      <c r="AW158" s="406"/>
      <c r="AX158" s="406"/>
      <c r="AY158" s="406"/>
      <c r="AZ158" s="406"/>
      <c r="BA158" s="406"/>
      <c r="BB158" s="406"/>
      <c r="BC158" s="406"/>
      <c r="BD158" s="406"/>
      <c r="BE158" s="406"/>
      <c r="BF158" s="406"/>
      <c r="BG158" s="406"/>
      <c r="BH158" s="406"/>
      <c r="BI158" s="406"/>
      <c r="BJ158" s="406"/>
      <c r="BK158" s="406"/>
      <c r="BL158" s="406"/>
      <c r="BM158" s="406"/>
      <c r="BN158" s="406"/>
      <c r="BO158" s="406"/>
      <c r="BP158" s="406"/>
      <c r="BQ158" s="406"/>
      <c r="BR158" s="406"/>
      <c r="BS158" s="406"/>
      <c r="BT158" s="406"/>
      <c r="BU158" s="406"/>
      <c r="BV158" s="406"/>
      <c r="BW158" s="406"/>
      <c r="BX158" s="406"/>
      <c r="BY158" s="406"/>
      <c r="BZ158" s="406"/>
      <c r="CA158" s="406"/>
      <c r="CB158" s="406"/>
      <c r="CC158" s="406"/>
      <c r="CD158" s="406"/>
      <c r="CE158" s="406"/>
      <c r="CF158" s="406"/>
      <c r="CG158" s="406"/>
      <c r="CH158" s="406"/>
      <c r="CI158" s="406"/>
      <c r="CJ158" s="406"/>
      <c r="CK158" s="406"/>
      <c r="CL158" s="406"/>
      <c r="CM158" s="406"/>
      <c r="CN158" s="406"/>
      <c r="CO158" s="406"/>
      <c r="CP158" s="406"/>
      <c r="CQ158" s="406"/>
      <c r="CR158" s="406"/>
      <c r="CS158" s="406"/>
      <c r="CT158" s="406"/>
      <c r="CU158" s="406"/>
      <c r="CV158" s="406"/>
      <c r="CW158" s="406"/>
      <c r="CX158" s="406"/>
      <c r="CY158" s="406"/>
      <c r="CZ158" s="406"/>
      <c r="DA158" s="406"/>
      <c r="DB158" s="406"/>
      <c r="DC158" s="406"/>
      <c r="DD158" s="406"/>
      <c r="DE158" s="406"/>
      <c r="DF158" s="406"/>
    </row>
    <row r="159" spans="1:110" s="84" customFormat="1" ht="31.5" x14ac:dyDescent="0.25">
      <c r="A159" s="111" t="s">
        <v>170</v>
      </c>
      <c r="B159" s="495"/>
      <c r="C159" s="496"/>
      <c r="D159" s="496"/>
      <c r="E159" s="497"/>
      <c r="F159" s="87"/>
      <c r="G159" s="87"/>
      <c r="H159" s="87"/>
      <c r="I159" s="527"/>
      <c r="J159" s="406"/>
      <c r="K159" s="406"/>
      <c r="L159" s="406"/>
      <c r="M159" s="406"/>
      <c r="N159" s="406"/>
      <c r="O159" s="406"/>
      <c r="P159" s="406"/>
      <c r="Q159" s="406"/>
      <c r="R159" s="406"/>
      <c r="S159" s="406"/>
      <c r="T159" s="406"/>
      <c r="U159" s="406"/>
      <c r="V159" s="406"/>
      <c r="W159" s="406"/>
      <c r="X159" s="406"/>
      <c r="Y159" s="406"/>
      <c r="Z159" s="406"/>
      <c r="AA159" s="406"/>
      <c r="AB159" s="406"/>
      <c r="AC159" s="406"/>
      <c r="AD159" s="406"/>
      <c r="AE159" s="406"/>
      <c r="AF159" s="406"/>
      <c r="AG159" s="406"/>
      <c r="AH159" s="406"/>
      <c r="AI159" s="406"/>
      <c r="AJ159" s="406"/>
      <c r="AK159" s="406"/>
      <c r="AL159" s="406"/>
      <c r="AM159" s="406"/>
      <c r="AN159" s="406"/>
      <c r="AO159" s="406"/>
      <c r="AP159" s="406"/>
      <c r="AQ159" s="406"/>
      <c r="AR159" s="406"/>
      <c r="AS159" s="406"/>
      <c r="AT159" s="406"/>
      <c r="AU159" s="406"/>
      <c r="AV159" s="406"/>
      <c r="AW159" s="406"/>
      <c r="AX159" s="406"/>
      <c r="AY159" s="406"/>
      <c r="AZ159" s="406"/>
      <c r="BA159" s="406"/>
      <c r="BB159" s="406"/>
      <c r="BC159" s="406"/>
      <c r="BD159" s="406"/>
      <c r="BE159" s="406"/>
      <c r="BF159" s="406"/>
      <c r="BG159" s="406"/>
      <c r="BH159" s="406"/>
      <c r="BI159" s="406"/>
      <c r="BJ159" s="406"/>
      <c r="BK159" s="406"/>
      <c r="BL159" s="406"/>
      <c r="BM159" s="406"/>
      <c r="BN159" s="406"/>
      <c r="BO159" s="406"/>
      <c r="BP159" s="406"/>
      <c r="BQ159" s="406"/>
      <c r="BR159" s="406"/>
      <c r="BS159" s="406"/>
      <c r="BT159" s="406"/>
      <c r="BU159" s="406"/>
      <c r="BV159" s="406"/>
      <c r="BW159" s="406"/>
      <c r="BX159" s="406"/>
      <c r="BY159" s="406"/>
      <c r="BZ159" s="406"/>
      <c r="CA159" s="406"/>
      <c r="CB159" s="406"/>
      <c r="CC159" s="406"/>
      <c r="CD159" s="406"/>
      <c r="CE159" s="406"/>
      <c r="CF159" s="406"/>
      <c r="CG159" s="406"/>
      <c r="CH159" s="406"/>
      <c r="CI159" s="406"/>
      <c r="CJ159" s="406"/>
      <c r="CK159" s="406"/>
      <c r="CL159" s="406"/>
      <c r="CM159" s="406"/>
      <c r="CN159" s="406"/>
      <c r="CO159" s="406"/>
      <c r="CP159" s="406"/>
      <c r="CQ159" s="406"/>
      <c r="CR159" s="406"/>
      <c r="CS159" s="406"/>
      <c r="CT159" s="406"/>
      <c r="CU159" s="406"/>
      <c r="CV159" s="406"/>
      <c r="CW159" s="406"/>
      <c r="CX159" s="406"/>
      <c r="CY159" s="406"/>
      <c r="CZ159" s="406"/>
      <c r="DA159" s="406"/>
      <c r="DB159" s="406"/>
      <c r="DC159" s="406"/>
      <c r="DD159" s="406"/>
      <c r="DE159" s="406"/>
      <c r="DF159" s="406"/>
    </row>
    <row r="160" spans="1:110" s="84" customFormat="1" ht="15.75" x14ac:dyDescent="0.25">
      <c r="A160" s="111" t="s">
        <v>121</v>
      </c>
      <c r="B160" s="498"/>
      <c r="C160" s="498"/>
      <c r="D160" s="498"/>
      <c r="E160" s="498"/>
      <c r="F160" s="87"/>
      <c r="G160" s="87"/>
      <c r="H160" s="87"/>
      <c r="I160" s="179"/>
      <c r="J160" s="406"/>
      <c r="K160" s="406"/>
      <c r="L160" s="406"/>
      <c r="M160" s="406"/>
      <c r="N160" s="406"/>
      <c r="O160" s="406"/>
      <c r="P160" s="406"/>
      <c r="Q160" s="406"/>
      <c r="R160" s="406"/>
      <c r="S160" s="406"/>
      <c r="T160" s="406"/>
      <c r="U160" s="406"/>
      <c r="V160" s="406"/>
      <c r="W160" s="406"/>
      <c r="X160" s="406"/>
      <c r="Y160" s="406"/>
      <c r="Z160" s="406"/>
      <c r="AA160" s="406"/>
      <c r="AB160" s="406"/>
      <c r="AC160" s="406"/>
      <c r="AD160" s="406"/>
      <c r="AE160" s="406"/>
      <c r="AF160" s="406"/>
      <c r="AG160" s="406"/>
      <c r="AH160" s="406"/>
      <c r="AI160" s="406"/>
      <c r="AJ160" s="406"/>
      <c r="AK160" s="406"/>
      <c r="AL160" s="406"/>
      <c r="AM160" s="406"/>
      <c r="AN160" s="406"/>
      <c r="AO160" s="406"/>
      <c r="AP160" s="406"/>
      <c r="AQ160" s="406"/>
      <c r="AR160" s="406"/>
      <c r="AS160" s="406"/>
      <c r="AT160" s="406"/>
      <c r="AU160" s="406"/>
      <c r="AV160" s="406"/>
      <c r="AW160" s="406"/>
      <c r="AX160" s="406"/>
      <c r="AY160" s="406"/>
      <c r="AZ160" s="406"/>
      <c r="BA160" s="406"/>
      <c r="BB160" s="406"/>
      <c r="BC160" s="406"/>
      <c r="BD160" s="406"/>
      <c r="BE160" s="406"/>
      <c r="BF160" s="406"/>
      <c r="BG160" s="406"/>
      <c r="BH160" s="406"/>
      <c r="BI160" s="406"/>
      <c r="BJ160" s="406"/>
      <c r="BK160" s="406"/>
      <c r="BL160" s="406"/>
      <c r="BM160" s="406"/>
      <c r="BN160" s="406"/>
      <c r="BO160" s="406"/>
      <c r="BP160" s="406"/>
      <c r="BQ160" s="406"/>
      <c r="BR160" s="406"/>
      <c r="BS160" s="406"/>
      <c r="BT160" s="406"/>
      <c r="BU160" s="406"/>
      <c r="BV160" s="406"/>
      <c r="BW160" s="406"/>
      <c r="BX160" s="406"/>
      <c r="BY160" s="406"/>
      <c r="BZ160" s="406"/>
      <c r="CA160" s="406"/>
      <c r="CB160" s="406"/>
      <c r="CC160" s="406"/>
      <c r="CD160" s="406"/>
      <c r="CE160" s="406"/>
      <c r="CF160" s="406"/>
      <c r="CG160" s="406"/>
      <c r="CH160" s="406"/>
      <c r="CI160" s="406"/>
      <c r="CJ160" s="406"/>
      <c r="CK160" s="406"/>
      <c r="CL160" s="406"/>
      <c r="CM160" s="406"/>
      <c r="CN160" s="406"/>
      <c r="CO160" s="406"/>
      <c r="CP160" s="406"/>
      <c r="CQ160" s="406"/>
      <c r="CR160" s="406"/>
      <c r="CS160" s="406"/>
      <c r="CT160" s="406"/>
      <c r="CU160" s="406"/>
      <c r="CV160" s="406"/>
      <c r="CW160" s="406"/>
      <c r="CX160" s="406"/>
      <c r="CY160" s="406"/>
      <c r="CZ160" s="406"/>
      <c r="DA160" s="406"/>
      <c r="DB160" s="406"/>
      <c r="DC160" s="406"/>
      <c r="DD160" s="406"/>
      <c r="DE160" s="406"/>
      <c r="DF160" s="406"/>
    </row>
    <row r="161" spans="1:110" s="84" customFormat="1" ht="15.75" x14ac:dyDescent="0.25">
      <c r="A161" s="199" t="s">
        <v>122</v>
      </c>
      <c r="B161" s="498"/>
      <c r="C161" s="498"/>
      <c r="D161" s="498"/>
      <c r="E161" s="498"/>
      <c r="F161" s="502" t="s">
        <v>171</v>
      </c>
      <c r="G161" s="503"/>
      <c r="H161" s="504" t="s">
        <v>136</v>
      </c>
      <c r="I161" s="505"/>
      <c r="J161" s="406"/>
      <c r="K161" s="406"/>
      <c r="L161" s="406"/>
      <c r="M161" s="406"/>
      <c r="N161" s="406"/>
      <c r="O161" s="406"/>
      <c r="P161" s="406"/>
      <c r="Q161" s="406"/>
      <c r="R161" s="406"/>
      <c r="S161" s="406"/>
      <c r="T161" s="406"/>
      <c r="U161" s="406"/>
      <c r="V161" s="406"/>
      <c r="W161" s="406"/>
      <c r="X161" s="406"/>
      <c r="Y161" s="406"/>
      <c r="Z161" s="406"/>
      <c r="AA161" s="406"/>
      <c r="AB161" s="406"/>
      <c r="AC161" s="406"/>
      <c r="AD161" s="406"/>
      <c r="AE161" s="406"/>
      <c r="AF161" s="406"/>
      <c r="AG161" s="406"/>
      <c r="AH161" s="406"/>
      <c r="AI161" s="406"/>
      <c r="AJ161" s="406"/>
      <c r="AK161" s="406"/>
      <c r="AL161" s="406"/>
      <c r="AM161" s="406"/>
      <c r="AN161" s="406"/>
      <c r="AO161" s="406"/>
      <c r="AP161" s="406"/>
      <c r="AQ161" s="406"/>
      <c r="AR161" s="406"/>
      <c r="AS161" s="406"/>
      <c r="AT161" s="406"/>
      <c r="AU161" s="406"/>
      <c r="AV161" s="406"/>
      <c r="AW161" s="406"/>
      <c r="AX161" s="406"/>
      <c r="AY161" s="406"/>
      <c r="AZ161" s="406"/>
      <c r="BA161" s="406"/>
      <c r="BB161" s="406"/>
      <c r="BC161" s="406"/>
      <c r="BD161" s="406"/>
      <c r="BE161" s="406"/>
      <c r="BF161" s="406"/>
      <c r="BG161" s="406"/>
      <c r="BH161" s="406"/>
      <c r="BI161" s="406"/>
      <c r="BJ161" s="406"/>
      <c r="BK161" s="406"/>
      <c r="BL161" s="406"/>
      <c r="BM161" s="406"/>
      <c r="BN161" s="406"/>
      <c r="BO161" s="406"/>
      <c r="BP161" s="406"/>
      <c r="BQ161" s="406"/>
      <c r="BR161" s="406"/>
      <c r="BS161" s="406"/>
      <c r="BT161" s="406"/>
      <c r="BU161" s="406"/>
      <c r="BV161" s="406"/>
      <c r="BW161" s="406"/>
      <c r="BX161" s="406"/>
      <c r="BY161" s="406"/>
      <c r="BZ161" s="406"/>
      <c r="CA161" s="406"/>
      <c r="CB161" s="406"/>
      <c r="CC161" s="406"/>
      <c r="CD161" s="406"/>
      <c r="CE161" s="406"/>
      <c r="CF161" s="406"/>
      <c r="CG161" s="406"/>
      <c r="CH161" s="406"/>
      <c r="CI161" s="406"/>
      <c r="CJ161" s="406"/>
      <c r="CK161" s="406"/>
      <c r="CL161" s="406"/>
      <c r="CM161" s="406"/>
      <c r="CN161" s="406"/>
      <c r="CO161" s="406"/>
      <c r="CP161" s="406"/>
      <c r="CQ161" s="406"/>
      <c r="CR161" s="406"/>
      <c r="CS161" s="406"/>
      <c r="CT161" s="406"/>
      <c r="CU161" s="406"/>
      <c r="CV161" s="406"/>
      <c r="CW161" s="406"/>
      <c r="CX161" s="406"/>
      <c r="CY161" s="406"/>
      <c r="CZ161" s="406"/>
      <c r="DA161" s="406"/>
      <c r="DB161" s="406"/>
      <c r="DC161" s="406"/>
      <c r="DD161" s="406"/>
      <c r="DE161" s="406"/>
      <c r="DF161" s="406"/>
    </row>
    <row r="162" spans="1:110" s="84" customFormat="1" ht="63.75" thickBot="1" x14ac:dyDescent="0.3">
      <c r="A162" s="308" t="s">
        <v>110</v>
      </c>
      <c r="B162" s="309" t="s">
        <v>123</v>
      </c>
      <c r="C162" s="309" t="s">
        <v>124</v>
      </c>
      <c r="D162" s="309" t="s">
        <v>125</v>
      </c>
      <c r="E162" s="313" t="s">
        <v>126</v>
      </c>
      <c r="F162" s="310" t="s">
        <v>127</v>
      </c>
      <c r="G162" s="310" t="s">
        <v>128</v>
      </c>
      <c r="H162" s="311" t="s">
        <v>129</v>
      </c>
      <c r="I162" s="312" t="s">
        <v>133</v>
      </c>
      <c r="J162" s="406"/>
      <c r="K162" s="406"/>
      <c r="L162" s="406"/>
      <c r="M162" s="406"/>
      <c r="N162" s="406"/>
      <c r="O162" s="406"/>
      <c r="P162" s="406"/>
      <c r="Q162" s="406"/>
      <c r="R162" s="406"/>
      <c r="S162" s="406"/>
      <c r="T162" s="406"/>
      <c r="U162" s="406"/>
      <c r="V162" s="406"/>
      <c r="W162" s="406"/>
      <c r="X162" s="406"/>
      <c r="Y162" s="406"/>
      <c r="Z162" s="406"/>
      <c r="AA162" s="406"/>
      <c r="AB162" s="406"/>
      <c r="AC162" s="406"/>
      <c r="AD162" s="406"/>
      <c r="AE162" s="406"/>
      <c r="AF162" s="406"/>
      <c r="AG162" s="406"/>
      <c r="AH162" s="406"/>
      <c r="AI162" s="406"/>
      <c r="AJ162" s="406"/>
      <c r="AK162" s="406"/>
      <c r="AL162" s="406"/>
      <c r="AM162" s="406"/>
      <c r="AN162" s="406"/>
      <c r="AO162" s="406"/>
      <c r="AP162" s="406"/>
      <c r="AQ162" s="406"/>
      <c r="AR162" s="406"/>
      <c r="AS162" s="406"/>
      <c r="AT162" s="406"/>
      <c r="AU162" s="406"/>
      <c r="AV162" s="406"/>
      <c r="AW162" s="406"/>
      <c r="AX162" s="406"/>
      <c r="AY162" s="406"/>
      <c r="AZ162" s="406"/>
      <c r="BA162" s="406"/>
      <c r="BB162" s="406"/>
      <c r="BC162" s="406"/>
      <c r="BD162" s="406"/>
      <c r="BE162" s="406"/>
      <c r="BF162" s="406"/>
      <c r="BG162" s="406"/>
      <c r="BH162" s="406"/>
      <c r="BI162" s="406"/>
      <c r="BJ162" s="406"/>
      <c r="BK162" s="406"/>
      <c r="BL162" s="406"/>
      <c r="BM162" s="406"/>
      <c r="BN162" s="406"/>
      <c r="BO162" s="406"/>
      <c r="BP162" s="406"/>
      <c r="BQ162" s="406"/>
      <c r="BR162" s="406"/>
      <c r="BS162" s="406"/>
      <c r="BT162" s="406"/>
      <c r="BU162" s="406"/>
      <c r="BV162" s="406"/>
      <c r="BW162" s="406"/>
      <c r="BX162" s="406"/>
      <c r="BY162" s="406"/>
      <c r="BZ162" s="406"/>
      <c r="CA162" s="406"/>
      <c r="CB162" s="406"/>
      <c r="CC162" s="406"/>
      <c r="CD162" s="406"/>
      <c r="CE162" s="406"/>
      <c r="CF162" s="406"/>
      <c r="CG162" s="406"/>
      <c r="CH162" s="406"/>
      <c r="CI162" s="406"/>
      <c r="CJ162" s="406"/>
      <c r="CK162" s="406"/>
      <c r="CL162" s="406"/>
      <c r="CM162" s="406"/>
      <c r="CN162" s="406"/>
      <c r="CO162" s="406"/>
      <c r="CP162" s="406"/>
      <c r="CQ162" s="406"/>
      <c r="CR162" s="406"/>
      <c r="CS162" s="406"/>
      <c r="CT162" s="406"/>
      <c r="CU162" s="406"/>
      <c r="CV162" s="406"/>
      <c r="CW162" s="406"/>
      <c r="CX162" s="406"/>
      <c r="CY162" s="406"/>
      <c r="CZ162" s="406"/>
      <c r="DA162" s="406"/>
      <c r="DB162" s="406"/>
      <c r="DC162" s="406"/>
      <c r="DD162" s="406"/>
      <c r="DE162" s="406"/>
      <c r="DF162" s="406"/>
    </row>
    <row r="163" spans="1:110" ht="15.75" x14ac:dyDescent="0.25">
      <c r="A163" s="200" t="s">
        <v>113</v>
      </c>
      <c r="B163" s="200"/>
      <c r="C163" s="201"/>
      <c r="D163" s="202"/>
      <c r="E163" s="180">
        <f>(B163*C163)</f>
        <v>0</v>
      </c>
      <c r="F163" s="235">
        <f>1-H163</f>
        <v>1</v>
      </c>
      <c r="G163" s="181">
        <f>E163-I163</f>
        <v>0</v>
      </c>
      <c r="H163" s="367"/>
      <c r="I163" s="227">
        <f>E163*H163</f>
        <v>0</v>
      </c>
      <c r="J163" s="648"/>
    </row>
    <row r="164" spans="1:110" ht="15.75" x14ac:dyDescent="0.25">
      <c r="A164" s="6" t="s">
        <v>114</v>
      </c>
      <c r="B164" s="6"/>
      <c r="C164" s="203"/>
      <c r="D164" s="204"/>
      <c r="E164" s="180">
        <f>(B164*C164*D164)</f>
        <v>0</v>
      </c>
      <c r="F164" s="235">
        <f t="shared" ref="F164:F170" si="37">1-H164</f>
        <v>1</v>
      </c>
      <c r="G164" s="181">
        <f t="shared" ref="G164:G170" si="38">E164-I164</f>
        <v>0</v>
      </c>
      <c r="H164" s="367"/>
      <c r="I164" s="227">
        <f t="shared" ref="I164:I170" si="39">E164*H164</f>
        <v>0</v>
      </c>
      <c r="J164" s="648"/>
    </row>
    <row r="165" spans="1:110" ht="15.75" x14ac:dyDescent="0.25">
      <c r="A165" s="6" t="s">
        <v>115</v>
      </c>
      <c r="B165" s="6"/>
      <c r="C165" s="205"/>
      <c r="D165" s="204"/>
      <c r="E165" s="180">
        <f>(B165*C165*D165)</f>
        <v>0</v>
      </c>
      <c r="F165" s="235">
        <f t="shared" si="37"/>
        <v>1</v>
      </c>
      <c r="G165" s="181">
        <f t="shared" si="38"/>
        <v>0</v>
      </c>
      <c r="H165" s="367"/>
      <c r="I165" s="227">
        <f t="shared" si="39"/>
        <v>0</v>
      </c>
      <c r="J165" s="648"/>
    </row>
    <row r="166" spans="1:110" ht="15.75" x14ac:dyDescent="0.25">
      <c r="A166" s="6" t="s">
        <v>116</v>
      </c>
      <c r="B166" s="6"/>
      <c r="C166" s="201"/>
      <c r="D166" s="204"/>
      <c r="E166" s="180">
        <f>(B166*C166*D166)</f>
        <v>0</v>
      </c>
      <c r="F166" s="235">
        <f t="shared" si="37"/>
        <v>1</v>
      </c>
      <c r="G166" s="181">
        <f t="shared" si="38"/>
        <v>0</v>
      </c>
      <c r="H166" s="367"/>
      <c r="I166" s="227">
        <f t="shared" si="39"/>
        <v>0</v>
      </c>
      <c r="J166" s="648"/>
    </row>
    <row r="167" spans="1:110" ht="15.75" x14ac:dyDescent="0.25">
      <c r="A167" s="6" t="s">
        <v>117</v>
      </c>
      <c r="B167" s="6"/>
      <c r="C167" s="201"/>
      <c r="D167" s="204"/>
      <c r="E167" s="180">
        <f t="shared" ref="E167:E169" si="40">(B167*C167*D167)</f>
        <v>0</v>
      </c>
      <c r="F167" s="235">
        <f t="shared" si="37"/>
        <v>1</v>
      </c>
      <c r="G167" s="181">
        <f t="shared" si="38"/>
        <v>0</v>
      </c>
      <c r="H167" s="367"/>
      <c r="I167" s="227">
        <f t="shared" si="39"/>
        <v>0</v>
      </c>
      <c r="J167" s="648"/>
    </row>
    <row r="168" spans="1:110" ht="15.75" x14ac:dyDescent="0.25">
      <c r="A168" s="6" t="s">
        <v>277</v>
      </c>
      <c r="B168" s="6"/>
      <c r="C168" s="201"/>
      <c r="D168" s="204"/>
      <c r="E168" s="180">
        <f t="shared" si="40"/>
        <v>0</v>
      </c>
      <c r="F168" s="235">
        <f t="shared" si="37"/>
        <v>1</v>
      </c>
      <c r="G168" s="181">
        <f t="shared" si="38"/>
        <v>0</v>
      </c>
      <c r="H168" s="367"/>
      <c r="I168" s="227">
        <f t="shared" si="39"/>
        <v>0</v>
      </c>
      <c r="J168" s="648"/>
    </row>
    <row r="169" spans="1:110" ht="15.75" x14ac:dyDescent="0.25">
      <c r="A169" s="6" t="s">
        <v>278</v>
      </c>
      <c r="B169" s="6"/>
      <c r="C169" s="201"/>
      <c r="D169" s="204"/>
      <c r="E169" s="180">
        <f t="shared" si="40"/>
        <v>0</v>
      </c>
      <c r="F169" s="235">
        <f t="shared" si="37"/>
        <v>1</v>
      </c>
      <c r="G169" s="181">
        <f t="shared" si="38"/>
        <v>0</v>
      </c>
      <c r="H169" s="367"/>
      <c r="I169" s="227">
        <f t="shared" si="39"/>
        <v>0</v>
      </c>
      <c r="J169" s="648"/>
    </row>
    <row r="170" spans="1:110" ht="15.75" x14ac:dyDescent="0.25">
      <c r="A170" s="6" t="s">
        <v>272</v>
      </c>
      <c r="B170" s="6"/>
      <c r="C170" s="201"/>
      <c r="D170" s="204"/>
      <c r="E170" s="180">
        <f>(B170*C170*D170)</f>
        <v>0</v>
      </c>
      <c r="F170" s="235">
        <f t="shared" si="37"/>
        <v>1</v>
      </c>
      <c r="G170" s="181">
        <f t="shared" si="38"/>
        <v>0</v>
      </c>
      <c r="H170" s="367"/>
      <c r="I170" s="227">
        <f t="shared" si="39"/>
        <v>0</v>
      </c>
      <c r="J170" s="648"/>
    </row>
    <row r="171" spans="1:110" ht="16.5" thickBot="1" x14ac:dyDescent="0.3">
      <c r="A171" s="528" t="s">
        <v>131</v>
      </c>
      <c r="B171" s="528"/>
      <c r="C171" s="528"/>
      <c r="D171" s="528"/>
      <c r="E171" s="197">
        <f>ROUND(SUM(E163:E170),0)</f>
        <v>0</v>
      </c>
      <c r="F171" s="198"/>
      <c r="G171" s="197">
        <f>ROUND(SUM(G163:G170),0)</f>
        <v>0</v>
      </c>
      <c r="H171" s="198"/>
      <c r="I171" s="229">
        <f>SUM(I163:I170)</f>
        <v>0</v>
      </c>
      <c r="J171" s="648"/>
    </row>
    <row r="172" spans="1:110" s="393" customFormat="1" x14ac:dyDescent="0.25"/>
    <row r="173" spans="1:110" s="393" customFormat="1" x14ac:dyDescent="0.25"/>
    <row r="174" spans="1:110" s="393" customFormat="1" x14ac:dyDescent="0.25"/>
    <row r="175" spans="1:110" s="393" customFormat="1" x14ac:dyDescent="0.25"/>
    <row r="176" spans="1:110" s="393" customFormat="1" x14ac:dyDescent="0.25"/>
    <row r="177" s="393" customFormat="1" x14ac:dyDescent="0.25"/>
    <row r="178" s="393" customFormat="1" x14ac:dyDescent="0.25"/>
    <row r="179" s="393" customFormat="1" x14ac:dyDescent="0.25"/>
    <row r="180" s="393" customFormat="1" x14ac:dyDescent="0.25"/>
    <row r="181" s="393" customFormat="1" x14ac:dyDescent="0.25"/>
    <row r="182" s="393" customFormat="1" x14ac:dyDescent="0.25"/>
    <row r="183" s="393" customFormat="1" x14ac:dyDescent="0.25"/>
    <row r="184" s="393" customFormat="1" x14ac:dyDescent="0.25"/>
    <row r="185" s="393" customFormat="1" x14ac:dyDescent="0.25"/>
    <row r="186" s="393" customFormat="1" x14ac:dyDescent="0.25"/>
    <row r="187" s="393" customFormat="1" x14ac:dyDescent="0.25"/>
    <row r="188" s="393" customFormat="1" x14ac:dyDescent="0.25"/>
    <row r="189" s="393" customFormat="1" x14ac:dyDescent="0.25"/>
    <row r="190" s="393" customFormat="1" x14ac:dyDescent="0.25"/>
    <row r="191" s="393" customFormat="1" x14ac:dyDescent="0.25"/>
    <row r="192" s="393" customFormat="1" x14ac:dyDescent="0.25"/>
    <row r="193" s="393" customFormat="1" x14ac:dyDescent="0.25"/>
    <row r="194" s="393" customFormat="1" x14ac:dyDescent="0.25"/>
    <row r="195" s="393" customFormat="1" x14ac:dyDescent="0.25"/>
    <row r="196" s="393" customFormat="1" x14ac:dyDescent="0.25"/>
    <row r="197" s="393" customFormat="1" x14ac:dyDescent="0.25"/>
    <row r="198" s="393" customFormat="1" x14ac:dyDescent="0.25"/>
    <row r="199" s="393" customFormat="1" x14ac:dyDescent="0.25"/>
    <row r="200" s="393" customFormat="1" x14ac:dyDescent="0.25"/>
    <row r="201" s="393" customFormat="1" x14ac:dyDescent="0.25"/>
    <row r="202" s="393" customFormat="1" x14ac:dyDescent="0.25"/>
    <row r="203" s="393" customFormat="1" x14ac:dyDescent="0.25"/>
    <row r="204" s="393" customFormat="1" x14ac:dyDescent="0.25"/>
    <row r="205" s="393" customFormat="1" x14ac:dyDescent="0.25"/>
    <row r="206" s="393" customFormat="1" x14ac:dyDescent="0.25"/>
    <row r="207" s="393" customFormat="1" x14ac:dyDescent="0.25"/>
    <row r="208" s="393" customFormat="1" x14ac:dyDescent="0.25"/>
    <row r="209" s="393" customFormat="1" x14ac:dyDescent="0.25"/>
    <row r="210" s="393" customFormat="1" x14ac:dyDescent="0.25"/>
    <row r="211" s="393" customFormat="1" x14ac:dyDescent="0.25"/>
    <row r="212" s="393" customFormat="1" x14ac:dyDescent="0.25"/>
    <row r="213" s="393" customFormat="1" x14ac:dyDescent="0.25"/>
    <row r="214" s="393" customFormat="1" x14ac:dyDescent="0.25"/>
    <row r="215" s="393" customFormat="1" x14ac:dyDescent="0.25"/>
    <row r="216" s="393" customFormat="1" x14ac:dyDescent="0.25"/>
    <row r="217" s="393" customFormat="1" x14ac:dyDescent="0.25"/>
    <row r="218" s="393" customFormat="1" x14ac:dyDescent="0.25"/>
    <row r="219" s="393" customFormat="1" x14ac:dyDescent="0.25"/>
    <row r="220" s="393" customFormat="1" x14ac:dyDescent="0.25"/>
    <row r="221" s="393" customFormat="1" x14ac:dyDescent="0.25"/>
    <row r="222" s="393" customFormat="1" x14ac:dyDescent="0.25"/>
    <row r="223" s="393" customFormat="1" x14ac:dyDescent="0.25"/>
    <row r="224" s="393" customFormat="1" x14ac:dyDescent="0.25"/>
    <row r="225" s="393" customFormat="1" x14ac:dyDescent="0.25"/>
    <row r="226" s="393" customFormat="1" x14ac:dyDescent="0.25"/>
    <row r="227" s="393" customFormat="1" x14ac:dyDescent="0.25"/>
    <row r="228" s="393" customFormat="1" x14ac:dyDescent="0.25"/>
    <row r="229" s="393" customFormat="1" x14ac:dyDescent="0.25"/>
    <row r="230" s="393" customFormat="1" x14ac:dyDescent="0.25"/>
    <row r="231" s="393" customFormat="1" x14ac:dyDescent="0.25"/>
    <row r="232" s="393" customFormat="1" x14ac:dyDescent="0.25"/>
    <row r="233" s="393" customFormat="1" x14ac:dyDescent="0.25"/>
    <row r="234" s="393" customFormat="1" x14ac:dyDescent="0.25"/>
    <row r="235" s="393" customFormat="1" x14ac:dyDescent="0.25"/>
    <row r="236" s="393" customFormat="1" x14ac:dyDescent="0.25"/>
    <row r="237" s="393" customFormat="1" x14ac:dyDescent="0.25"/>
    <row r="238" s="393" customFormat="1" x14ac:dyDescent="0.25"/>
    <row r="239" s="393" customFormat="1" x14ac:dyDescent="0.25"/>
    <row r="240" s="393" customFormat="1" x14ac:dyDescent="0.25"/>
    <row r="241" s="393" customFormat="1" x14ac:dyDescent="0.25"/>
    <row r="242" s="393" customFormat="1" x14ac:dyDescent="0.25"/>
    <row r="243" s="393" customFormat="1" x14ac:dyDescent="0.25"/>
    <row r="244" s="393" customFormat="1" x14ac:dyDescent="0.25"/>
    <row r="245" s="393" customFormat="1" x14ac:dyDescent="0.25"/>
    <row r="246" s="393" customFormat="1" x14ac:dyDescent="0.25"/>
    <row r="247" s="393" customFormat="1" x14ac:dyDescent="0.25"/>
    <row r="248" s="393" customFormat="1" x14ac:dyDescent="0.25"/>
    <row r="249" s="393" customFormat="1" x14ac:dyDescent="0.25"/>
    <row r="250" s="393" customFormat="1" x14ac:dyDescent="0.25"/>
    <row r="251" s="393" customFormat="1" x14ac:dyDescent="0.25"/>
    <row r="252" s="393" customFormat="1" x14ac:dyDescent="0.25"/>
    <row r="253" s="393" customFormat="1" x14ac:dyDescent="0.25"/>
    <row r="254" s="393" customFormat="1" x14ac:dyDescent="0.25"/>
    <row r="255" s="393" customFormat="1" x14ac:dyDescent="0.25"/>
    <row r="256" s="393" customFormat="1" x14ac:dyDescent="0.25"/>
    <row r="257" s="393" customFormat="1" x14ac:dyDescent="0.25"/>
    <row r="258" s="393" customFormat="1" x14ac:dyDescent="0.25"/>
    <row r="259" s="393" customFormat="1" x14ac:dyDescent="0.25"/>
    <row r="260" s="393" customFormat="1" x14ac:dyDescent="0.25"/>
    <row r="261" s="393" customFormat="1" x14ac:dyDescent="0.25"/>
    <row r="262" s="393" customFormat="1" x14ac:dyDescent="0.25"/>
    <row r="263" s="393" customFormat="1" x14ac:dyDescent="0.25"/>
    <row r="264" s="393" customFormat="1" x14ac:dyDescent="0.25"/>
    <row r="265" s="393" customFormat="1" x14ac:dyDescent="0.25"/>
    <row r="266" s="393" customFormat="1" x14ac:dyDescent="0.25"/>
    <row r="267" s="393" customFormat="1" x14ac:dyDescent="0.25"/>
    <row r="268" s="393" customFormat="1" x14ac:dyDescent="0.25"/>
    <row r="269" s="393" customFormat="1" x14ac:dyDescent="0.25"/>
    <row r="270" s="393" customFormat="1" x14ac:dyDescent="0.25"/>
    <row r="271" s="393" customFormat="1" x14ac:dyDescent="0.25"/>
    <row r="272" s="393" customFormat="1" x14ac:dyDescent="0.25"/>
    <row r="273" s="393" customFormat="1" x14ac:dyDescent="0.25"/>
    <row r="274" s="393" customFormat="1" x14ac:dyDescent="0.25"/>
    <row r="275" s="393" customFormat="1" x14ac:dyDescent="0.25"/>
    <row r="276" s="393" customFormat="1" x14ac:dyDescent="0.25"/>
    <row r="277" s="393" customFormat="1" x14ac:dyDescent="0.25"/>
    <row r="278" s="393" customFormat="1" x14ac:dyDescent="0.25"/>
    <row r="279" s="393" customFormat="1" x14ac:dyDescent="0.25"/>
    <row r="280" s="393" customFormat="1" x14ac:dyDescent="0.25"/>
    <row r="281" s="393" customFormat="1" x14ac:dyDescent="0.25"/>
    <row r="282" s="393" customFormat="1" x14ac:dyDescent="0.25"/>
    <row r="283" s="393" customFormat="1" x14ac:dyDescent="0.25"/>
    <row r="284" s="393" customFormat="1" x14ac:dyDescent="0.25"/>
    <row r="285" s="393" customFormat="1" x14ac:dyDescent="0.25"/>
    <row r="286" s="393" customFormat="1" x14ac:dyDescent="0.25"/>
    <row r="287" s="393" customFormat="1" x14ac:dyDescent="0.25"/>
    <row r="288" s="393" customFormat="1" x14ac:dyDescent="0.25"/>
    <row r="289" s="393" customFormat="1" x14ac:dyDescent="0.25"/>
    <row r="290" s="393" customFormat="1" x14ac:dyDescent="0.25"/>
    <row r="291" s="393" customFormat="1" x14ac:dyDescent="0.25"/>
    <row r="292" s="393" customFormat="1" x14ac:dyDescent="0.25"/>
    <row r="293" s="393" customFormat="1" x14ac:dyDescent="0.25"/>
    <row r="294" s="393" customFormat="1" x14ac:dyDescent="0.25"/>
    <row r="295" s="393" customFormat="1" x14ac:dyDescent="0.25"/>
    <row r="296" s="393" customFormat="1" x14ac:dyDescent="0.25"/>
    <row r="297" s="393" customFormat="1" x14ac:dyDescent="0.25"/>
    <row r="298" s="393" customFormat="1" x14ac:dyDescent="0.25"/>
    <row r="299" s="393" customFormat="1" x14ac:dyDescent="0.25"/>
    <row r="300" s="393" customFormat="1" x14ac:dyDescent="0.25"/>
    <row r="301" s="393" customFormat="1" x14ac:dyDescent="0.25"/>
    <row r="302" s="393" customFormat="1" x14ac:dyDescent="0.25"/>
    <row r="303" s="393" customFormat="1" x14ac:dyDescent="0.25"/>
    <row r="304" s="393" customFormat="1" x14ac:dyDescent="0.25"/>
    <row r="305" s="393" customFormat="1" x14ac:dyDescent="0.25"/>
    <row r="306" s="393" customFormat="1" x14ac:dyDescent="0.25"/>
    <row r="307" s="393" customFormat="1" x14ac:dyDescent="0.25"/>
    <row r="308" s="393" customFormat="1" x14ac:dyDescent="0.25"/>
    <row r="309" s="393" customFormat="1" x14ac:dyDescent="0.25"/>
    <row r="310" s="393" customFormat="1" x14ac:dyDescent="0.25"/>
    <row r="311" s="393" customFormat="1" x14ac:dyDescent="0.25"/>
    <row r="312" s="393" customFormat="1" x14ac:dyDescent="0.25"/>
    <row r="313" s="393" customFormat="1" x14ac:dyDescent="0.25"/>
    <row r="314" s="393" customFormat="1" x14ac:dyDescent="0.25"/>
    <row r="315" s="393" customFormat="1" x14ac:dyDescent="0.25"/>
    <row r="316" s="393" customFormat="1" x14ac:dyDescent="0.25"/>
    <row r="317" s="393" customFormat="1" x14ac:dyDescent="0.25"/>
    <row r="318" s="393" customFormat="1" x14ac:dyDescent="0.25"/>
    <row r="319" s="393" customFormat="1" x14ac:dyDescent="0.25"/>
    <row r="320" s="393" customFormat="1" x14ac:dyDescent="0.25"/>
    <row r="321" s="393" customFormat="1" x14ac:dyDescent="0.25"/>
    <row r="322" s="393" customFormat="1" x14ac:dyDescent="0.25"/>
    <row r="323" s="393" customFormat="1" x14ac:dyDescent="0.25"/>
    <row r="324" s="393" customFormat="1" x14ac:dyDescent="0.25"/>
    <row r="325" s="393" customFormat="1" x14ac:dyDescent="0.25"/>
    <row r="326" s="393" customFormat="1" x14ac:dyDescent="0.25"/>
    <row r="327" s="393" customFormat="1" x14ac:dyDescent="0.25"/>
    <row r="328" s="393" customFormat="1" x14ac:dyDescent="0.25"/>
    <row r="329" s="393" customFormat="1" x14ac:dyDescent="0.25"/>
    <row r="330" s="393" customFormat="1" x14ac:dyDescent="0.25"/>
    <row r="331" s="393" customFormat="1" x14ac:dyDescent="0.25"/>
    <row r="332" s="393" customFormat="1" x14ac:dyDescent="0.25"/>
    <row r="333" s="393" customFormat="1" x14ac:dyDescent="0.25"/>
    <row r="334" s="393" customFormat="1" x14ac:dyDescent="0.25"/>
    <row r="335" s="393" customFormat="1" x14ac:dyDescent="0.25"/>
    <row r="336" s="393" customFormat="1" x14ac:dyDescent="0.25"/>
    <row r="337" s="393" customFormat="1" x14ac:dyDescent="0.25"/>
    <row r="338" s="393" customFormat="1" x14ac:dyDescent="0.25"/>
    <row r="339" s="393" customFormat="1" x14ac:dyDescent="0.25"/>
    <row r="340" s="393" customFormat="1" x14ac:dyDescent="0.25"/>
    <row r="341" s="393" customFormat="1" x14ac:dyDescent="0.25"/>
    <row r="342" s="393" customFormat="1" x14ac:dyDescent="0.25"/>
    <row r="343" s="393" customFormat="1" x14ac:dyDescent="0.25"/>
    <row r="344" s="393" customFormat="1" x14ac:dyDescent="0.25"/>
    <row r="345" s="393" customFormat="1" x14ac:dyDescent="0.25"/>
    <row r="346" s="393" customFormat="1" x14ac:dyDescent="0.25"/>
    <row r="347" s="393" customFormat="1" x14ac:dyDescent="0.25"/>
    <row r="348" s="393" customFormat="1" x14ac:dyDescent="0.25"/>
    <row r="349" s="393" customFormat="1" x14ac:dyDescent="0.25"/>
    <row r="350" s="393" customFormat="1" x14ac:dyDescent="0.25"/>
    <row r="351" s="393" customFormat="1" x14ac:dyDescent="0.25"/>
    <row r="352" s="393" customFormat="1" x14ac:dyDescent="0.25"/>
    <row r="353" s="393" customFormat="1" x14ac:dyDescent="0.25"/>
    <row r="354" s="393" customFormat="1" x14ac:dyDescent="0.25"/>
    <row r="355" s="393" customFormat="1" x14ac:dyDescent="0.25"/>
    <row r="356" s="393" customFormat="1" x14ac:dyDescent="0.25"/>
    <row r="357" s="393" customFormat="1" x14ac:dyDescent="0.25"/>
    <row r="358" s="393" customFormat="1" x14ac:dyDescent="0.25"/>
    <row r="359" s="393" customFormat="1" x14ac:dyDescent="0.25"/>
    <row r="360" s="393" customFormat="1" x14ac:dyDescent="0.25"/>
    <row r="361" s="393" customFormat="1" x14ac:dyDescent="0.25"/>
    <row r="362" s="393" customFormat="1" x14ac:dyDescent="0.25"/>
    <row r="363" s="393" customFormat="1" x14ac:dyDescent="0.25"/>
    <row r="364" s="393" customFormat="1" x14ac:dyDescent="0.25"/>
    <row r="365" s="393" customFormat="1" x14ac:dyDescent="0.25"/>
    <row r="366" s="393" customFormat="1" x14ac:dyDescent="0.25"/>
    <row r="367" s="393" customFormat="1" x14ac:dyDescent="0.25"/>
    <row r="368" s="393" customFormat="1" x14ac:dyDescent="0.25"/>
    <row r="369" s="393" customFormat="1" x14ac:dyDescent="0.25"/>
    <row r="370" s="393" customFormat="1" x14ac:dyDescent="0.25"/>
    <row r="371" s="393" customFormat="1" x14ac:dyDescent="0.25"/>
    <row r="372" s="393" customFormat="1" x14ac:dyDescent="0.25"/>
    <row r="373" s="393" customFormat="1" x14ac:dyDescent="0.25"/>
    <row r="374" s="393" customFormat="1" x14ac:dyDescent="0.25"/>
    <row r="375" s="393" customFormat="1" x14ac:dyDescent="0.25"/>
    <row r="376" s="393" customFormat="1" x14ac:dyDescent="0.25"/>
    <row r="377" s="393" customFormat="1" x14ac:dyDescent="0.25"/>
    <row r="378" s="393" customFormat="1" x14ac:dyDescent="0.25"/>
    <row r="379" s="393" customFormat="1" x14ac:dyDescent="0.25"/>
    <row r="380" s="393" customFormat="1" x14ac:dyDescent="0.25"/>
    <row r="381" s="393" customFormat="1" x14ac:dyDescent="0.25"/>
    <row r="382" s="393" customFormat="1" x14ac:dyDescent="0.25"/>
    <row r="383" s="393" customFormat="1" x14ac:dyDescent="0.25"/>
    <row r="384" s="393" customFormat="1" x14ac:dyDescent="0.25"/>
    <row r="385" s="393" customFormat="1" x14ac:dyDescent="0.25"/>
    <row r="386" s="393" customFormat="1" x14ac:dyDescent="0.25"/>
    <row r="387" s="393" customFormat="1" x14ac:dyDescent="0.25"/>
    <row r="388" s="393" customFormat="1" x14ac:dyDescent="0.25"/>
    <row r="389" s="393" customFormat="1" x14ac:dyDescent="0.25"/>
    <row r="390" s="393" customFormat="1" x14ac:dyDescent="0.25"/>
    <row r="391" s="393" customFormat="1" x14ac:dyDescent="0.25"/>
    <row r="392" s="393" customFormat="1" x14ac:dyDescent="0.25"/>
    <row r="393" s="393" customFormat="1" x14ac:dyDescent="0.25"/>
    <row r="394" s="393" customFormat="1" x14ac:dyDescent="0.25"/>
    <row r="395" s="393" customFormat="1" x14ac:dyDescent="0.25"/>
    <row r="396" s="393" customFormat="1" x14ac:dyDescent="0.25"/>
    <row r="397" s="393" customFormat="1" x14ac:dyDescent="0.25"/>
    <row r="398" s="393" customFormat="1" x14ac:dyDescent="0.25"/>
    <row r="399" s="393" customFormat="1" x14ac:dyDescent="0.25"/>
    <row r="400" s="393" customFormat="1" x14ac:dyDescent="0.25"/>
    <row r="401" s="393" customFormat="1" x14ac:dyDescent="0.25"/>
    <row r="402" s="393" customFormat="1" x14ac:dyDescent="0.25"/>
    <row r="403" s="393" customFormat="1" x14ac:dyDescent="0.25"/>
    <row r="404" s="393" customFormat="1" x14ac:dyDescent="0.25"/>
    <row r="405" s="393" customFormat="1" x14ac:dyDescent="0.25"/>
    <row r="406" s="393" customFormat="1" x14ac:dyDescent="0.25"/>
    <row r="407" s="393" customFormat="1" x14ac:dyDescent="0.25"/>
    <row r="408" s="393" customFormat="1" x14ac:dyDescent="0.25"/>
    <row r="409" s="393" customFormat="1" x14ac:dyDescent="0.25"/>
    <row r="410" s="393" customFormat="1" x14ac:dyDescent="0.25"/>
    <row r="411" s="393" customFormat="1" x14ac:dyDescent="0.25"/>
    <row r="412" s="393" customFormat="1" x14ac:dyDescent="0.25"/>
    <row r="413" s="393" customFormat="1" x14ac:dyDescent="0.25"/>
    <row r="414" s="393" customFormat="1" x14ac:dyDescent="0.25"/>
    <row r="415" s="393" customFormat="1" x14ac:dyDescent="0.25"/>
    <row r="416" s="393" customFormat="1" x14ac:dyDescent="0.25"/>
    <row r="417" s="393" customFormat="1" x14ac:dyDescent="0.25"/>
    <row r="418" s="393" customFormat="1" x14ac:dyDescent="0.25"/>
    <row r="419" s="393" customFormat="1" x14ac:dyDescent="0.25"/>
    <row r="420" s="393" customFormat="1" x14ac:dyDescent="0.25"/>
    <row r="421" s="393" customFormat="1" x14ac:dyDescent="0.25"/>
    <row r="422" s="393" customFormat="1" x14ac:dyDescent="0.25"/>
    <row r="423" s="393" customFormat="1" x14ac:dyDescent="0.25"/>
    <row r="424" s="393" customFormat="1" x14ac:dyDescent="0.25"/>
    <row r="425" s="393" customFormat="1" x14ac:dyDescent="0.25"/>
    <row r="426" s="393" customFormat="1" x14ac:dyDescent="0.25"/>
    <row r="427" s="393" customFormat="1" x14ac:dyDescent="0.25"/>
    <row r="428" s="393" customFormat="1" x14ac:dyDescent="0.25"/>
    <row r="429" s="393" customFormat="1" x14ac:dyDescent="0.25"/>
    <row r="430" s="393" customFormat="1" x14ac:dyDescent="0.25"/>
    <row r="431" s="393" customFormat="1" x14ac:dyDescent="0.25"/>
    <row r="432" s="393" customFormat="1" x14ac:dyDescent="0.25"/>
    <row r="433" s="393" customFormat="1" x14ac:dyDescent="0.25"/>
    <row r="434" s="393" customFormat="1" x14ac:dyDescent="0.25"/>
    <row r="435" s="393" customFormat="1" x14ac:dyDescent="0.25"/>
    <row r="436" s="393" customFormat="1" x14ac:dyDescent="0.25"/>
    <row r="437" s="393" customFormat="1" x14ac:dyDescent="0.25"/>
    <row r="438" s="393" customFormat="1" x14ac:dyDescent="0.25"/>
    <row r="439" s="393" customFormat="1" x14ac:dyDescent="0.25"/>
    <row r="440" s="393" customFormat="1" x14ac:dyDescent="0.25"/>
    <row r="441" s="393" customFormat="1" x14ac:dyDescent="0.25"/>
    <row r="442" s="393" customFormat="1" x14ac:dyDescent="0.25"/>
    <row r="443" s="393" customFormat="1" x14ac:dyDescent="0.25"/>
    <row r="444" s="393" customFormat="1" x14ac:dyDescent="0.25"/>
    <row r="445" s="393" customFormat="1" x14ac:dyDescent="0.25"/>
    <row r="446" s="393" customFormat="1" x14ac:dyDescent="0.25"/>
    <row r="447" s="393" customFormat="1" x14ac:dyDescent="0.25"/>
    <row r="448" s="393" customFormat="1" x14ac:dyDescent="0.25"/>
    <row r="449" s="393" customFormat="1" x14ac:dyDescent="0.25"/>
    <row r="450" s="393" customFormat="1" x14ac:dyDescent="0.25"/>
    <row r="451" s="393" customFormat="1" x14ac:dyDescent="0.25"/>
    <row r="452" s="393" customFormat="1" x14ac:dyDescent="0.25"/>
    <row r="453" s="393" customFormat="1" x14ac:dyDescent="0.25"/>
    <row r="454" s="393" customFormat="1" x14ac:dyDescent="0.25"/>
    <row r="455" s="393" customFormat="1" x14ac:dyDescent="0.25"/>
    <row r="456" s="393" customFormat="1" x14ac:dyDescent="0.25"/>
    <row r="457" s="393" customFormat="1" x14ac:dyDescent="0.25"/>
    <row r="458" s="393" customFormat="1" x14ac:dyDescent="0.25"/>
    <row r="459" s="393" customFormat="1" x14ac:dyDescent="0.25"/>
    <row r="460" s="393" customFormat="1" x14ac:dyDescent="0.25"/>
    <row r="461" s="393" customFormat="1" x14ac:dyDescent="0.25"/>
    <row r="462" s="393" customFormat="1" x14ac:dyDescent="0.25"/>
    <row r="463" s="393" customFormat="1" x14ac:dyDescent="0.25"/>
    <row r="464" s="393" customFormat="1" x14ac:dyDescent="0.25"/>
    <row r="465" s="393" customFormat="1" x14ac:dyDescent="0.25"/>
    <row r="466" s="393" customFormat="1" x14ac:dyDescent="0.25"/>
    <row r="467" s="393" customFormat="1" x14ac:dyDescent="0.25"/>
    <row r="468" s="393" customFormat="1" x14ac:dyDescent="0.25"/>
    <row r="469" s="393" customFormat="1" x14ac:dyDescent="0.25"/>
    <row r="470" s="393" customFormat="1" x14ac:dyDescent="0.25"/>
    <row r="471" s="393" customFormat="1" x14ac:dyDescent="0.25"/>
    <row r="472" s="393" customFormat="1" x14ac:dyDescent="0.25"/>
    <row r="473" s="393" customFormat="1" x14ac:dyDescent="0.25"/>
    <row r="474" s="393" customFormat="1" x14ac:dyDescent="0.25"/>
    <row r="475" s="393" customFormat="1" x14ac:dyDescent="0.25"/>
    <row r="476" s="393" customFormat="1" x14ac:dyDescent="0.25"/>
    <row r="477" s="393" customFormat="1" x14ac:dyDescent="0.25"/>
    <row r="478" s="393" customFormat="1" x14ac:dyDescent="0.25"/>
    <row r="479" s="393" customFormat="1" x14ac:dyDescent="0.25"/>
    <row r="480" s="393" customFormat="1" x14ac:dyDescent="0.25"/>
    <row r="481" s="393" customFormat="1" x14ac:dyDescent="0.25"/>
    <row r="482" s="393" customFormat="1" x14ac:dyDescent="0.25"/>
    <row r="483" s="393" customFormat="1" x14ac:dyDescent="0.25"/>
    <row r="484" s="393" customFormat="1" x14ac:dyDescent="0.25"/>
    <row r="485" s="393" customFormat="1" x14ac:dyDescent="0.25"/>
    <row r="486" s="393" customFormat="1" x14ac:dyDescent="0.25"/>
    <row r="487" s="393" customFormat="1" x14ac:dyDescent="0.25"/>
    <row r="488" s="393" customFormat="1" x14ac:dyDescent="0.25"/>
    <row r="489" s="393" customFormat="1" x14ac:dyDescent="0.25"/>
    <row r="490" s="393" customFormat="1" x14ac:dyDescent="0.25"/>
    <row r="491" s="393" customFormat="1" x14ac:dyDescent="0.25"/>
    <row r="492" s="393" customFormat="1" x14ac:dyDescent="0.25"/>
    <row r="493" s="393" customFormat="1" x14ac:dyDescent="0.25"/>
    <row r="494" s="393" customFormat="1" x14ac:dyDescent="0.25"/>
    <row r="495" s="393" customFormat="1" x14ac:dyDescent="0.25"/>
    <row r="496" s="393" customFormat="1" x14ac:dyDescent="0.25"/>
    <row r="497" s="393" customFormat="1" x14ac:dyDescent="0.25"/>
    <row r="498" s="393" customFormat="1" x14ac:dyDescent="0.25"/>
    <row r="499" s="393" customFormat="1" x14ac:dyDescent="0.25"/>
    <row r="500" s="393" customFormat="1" x14ac:dyDescent="0.25"/>
    <row r="501" s="393" customFormat="1" x14ac:dyDescent="0.25"/>
    <row r="502" s="393" customFormat="1" x14ac:dyDescent="0.25"/>
    <row r="503" s="393" customFormat="1" x14ac:dyDescent="0.25"/>
    <row r="504" s="393" customFormat="1" x14ac:dyDescent="0.25"/>
    <row r="505" s="393" customFormat="1" x14ac:dyDescent="0.25"/>
    <row r="506" s="393" customFormat="1" x14ac:dyDescent="0.25"/>
    <row r="507" s="393" customFormat="1" x14ac:dyDescent="0.25"/>
    <row r="508" s="393" customFormat="1" x14ac:dyDescent="0.25"/>
    <row r="509" s="393" customFormat="1" x14ac:dyDescent="0.25"/>
    <row r="510" s="393" customFormat="1" x14ac:dyDescent="0.25"/>
    <row r="511" s="393" customFormat="1" x14ac:dyDescent="0.25"/>
    <row r="512" s="393" customFormat="1" x14ac:dyDescent="0.25"/>
    <row r="513" s="393" customFormat="1" x14ac:dyDescent="0.25"/>
    <row r="514" s="393" customFormat="1" x14ac:dyDescent="0.25"/>
    <row r="515" s="393" customFormat="1" x14ac:dyDescent="0.25"/>
    <row r="516" s="393" customFormat="1" x14ac:dyDescent="0.25"/>
    <row r="517" s="393" customFormat="1" x14ac:dyDescent="0.25"/>
    <row r="518" s="393" customFormat="1" x14ac:dyDescent="0.25"/>
    <row r="519" s="393" customFormat="1" x14ac:dyDescent="0.25"/>
    <row r="520" s="393" customFormat="1" x14ac:dyDescent="0.25"/>
    <row r="521" s="393" customFormat="1" x14ac:dyDescent="0.25"/>
    <row r="522" s="393" customFormat="1" x14ac:dyDescent="0.25"/>
    <row r="523" s="393" customFormat="1" x14ac:dyDescent="0.25"/>
    <row r="524" s="393" customFormat="1" x14ac:dyDescent="0.25"/>
    <row r="525" s="393" customFormat="1" x14ac:dyDescent="0.25"/>
    <row r="526" s="393" customFormat="1" x14ac:dyDescent="0.25"/>
    <row r="527" s="393" customFormat="1" x14ac:dyDescent="0.25"/>
    <row r="528" s="393" customFormat="1" x14ac:dyDescent="0.25"/>
    <row r="529" s="393" customFormat="1" x14ac:dyDescent="0.25"/>
    <row r="530" s="393" customFormat="1" x14ac:dyDescent="0.25"/>
    <row r="531" s="393" customFormat="1" x14ac:dyDescent="0.25"/>
    <row r="532" s="393" customFormat="1" x14ac:dyDescent="0.25"/>
    <row r="533" s="393" customFormat="1" x14ac:dyDescent="0.25"/>
    <row r="534" s="393" customFormat="1" x14ac:dyDescent="0.25"/>
    <row r="535" s="393" customFormat="1" x14ac:dyDescent="0.25"/>
    <row r="536" s="393" customFormat="1" x14ac:dyDescent="0.25"/>
    <row r="537" s="393" customFormat="1" x14ac:dyDescent="0.25"/>
    <row r="538" s="393" customFormat="1" x14ac:dyDescent="0.25"/>
    <row r="539" s="393" customFormat="1" x14ac:dyDescent="0.25"/>
    <row r="540" s="393" customFormat="1" x14ac:dyDescent="0.25"/>
    <row r="541" s="393" customFormat="1" x14ac:dyDescent="0.25"/>
    <row r="542" s="393" customFormat="1" x14ac:dyDescent="0.25"/>
    <row r="543" s="393" customFormat="1" x14ac:dyDescent="0.25"/>
    <row r="544" s="393" customFormat="1" x14ac:dyDescent="0.25"/>
    <row r="545" s="393" customFormat="1" x14ac:dyDescent="0.25"/>
    <row r="546" s="393" customFormat="1" x14ac:dyDescent="0.25"/>
    <row r="547" s="393" customFormat="1" x14ac:dyDescent="0.25"/>
    <row r="548" s="393" customFormat="1" x14ac:dyDescent="0.25"/>
    <row r="549" s="393" customFormat="1" x14ac:dyDescent="0.25"/>
    <row r="550" s="393" customFormat="1" x14ac:dyDescent="0.25"/>
    <row r="551" s="393" customFormat="1" x14ac:dyDescent="0.25"/>
    <row r="552" s="393" customFormat="1" x14ac:dyDescent="0.25"/>
    <row r="553" s="393" customFormat="1" x14ac:dyDescent="0.25"/>
    <row r="554" s="393" customFormat="1" x14ac:dyDescent="0.25"/>
    <row r="555" s="393" customFormat="1" x14ac:dyDescent="0.25"/>
    <row r="556" s="393" customFormat="1" x14ac:dyDescent="0.25"/>
    <row r="557" s="393" customFormat="1" x14ac:dyDescent="0.25"/>
    <row r="558" s="393" customFormat="1" x14ac:dyDescent="0.25"/>
    <row r="559" s="393" customFormat="1" x14ac:dyDescent="0.25"/>
    <row r="560" s="393" customFormat="1" x14ac:dyDescent="0.25"/>
    <row r="561" s="393" customFormat="1" x14ac:dyDescent="0.25"/>
    <row r="562" s="393" customFormat="1" x14ac:dyDescent="0.25"/>
    <row r="563" s="393" customFormat="1" x14ac:dyDescent="0.25"/>
    <row r="564" s="393" customFormat="1" x14ac:dyDescent="0.25"/>
    <row r="565" s="393" customFormat="1" x14ac:dyDescent="0.25"/>
    <row r="566" s="393" customFormat="1" x14ac:dyDescent="0.25"/>
    <row r="567" s="393" customFormat="1" x14ac:dyDescent="0.25"/>
    <row r="568" s="393" customFormat="1" x14ac:dyDescent="0.25"/>
    <row r="569" s="393" customFormat="1" x14ac:dyDescent="0.25"/>
    <row r="570" s="393" customFormat="1" x14ac:dyDescent="0.25"/>
    <row r="571" s="393" customFormat="1" x14ac:dyDescent="0.25"/>
    <row r="572" s="393" customFormat="1" x14ac:dyDescent="0.25"/>
    <row r="573" s="393" customFormat="1" x14ac:dyDescent="0.25"/>
    <row r="574" s="393" customFormat="1" x14ac:dyDescent="0.25"/>
    <row r="575" s="393" customFormat="1" x14ac:dyDescent="0.25"/>
    <row r="576" s="393" customFormat="1" x14ac:dyDescent="0.25"/>
    <row r="577" s="393" customFormat="1" x14ac:dyDescent="0.25"/>
    <row r="578" s="393" customFormat="1" x14ac:dyDescent="0.25"/>
    <row r="579" s="393" customFormat="1" x14ac:dyDescent="0.25"/>
    <row r="580" s="393" customFormat="1" x14ac:dyDescent="0.25"/>
    <row r="581" s="393" customFormat="1" x14ac:dyDescent="0.25"/>
    <row r="582" s="393" customFormat="1" x14ac:dyDescent="0.25"/>
    <row r="583" s="393" customFormat="1" x14ac:dyDescent="0.25"/>
    <row r="584" s="393" customFormat="1" x14ac:dyDescent="0.25"/>
    <row r="585" s="393" customFormat="1" x14ac:dyDescent="0.25"/>
    <row r="586" s="393" customFormat="1" x14ac:dyDescent="0.25"/>
    <row r="587" s="393" customFormat="1" x14ac:dyDescent="0.25"/>
    <row r="588" s="393" customFormat="1" x14ac:dyDescent="0.25"/>
    <row r="589" s="393" customFormat="1" x14ac:dyDescent="0.25"/>
    <row r="590" s="393" customFormat="1" x14ac:dyDescent="0.25"/>
    <row r="591" s="393" customFormat="1" x14ac:dyDescent="0.25"/>
    <row r="592" s="393" customFormat="1" x14ac:dyDescent="0.25"/>
    <row r="593" s="393" customFormat="1" x14ac:dyDescent="0.25"/>
    <row r="594" s="393" customFormat="1" x14ac:dyDescent="0.25"/>
    <row r="595" s="393" customFormat="1" x14ac:dyDescent="0.25"/>
    <row r="596" s="393" customFormat="1" x14ac:dyDescent="0.25"/>
    <row r="597" s="393" customFormat="1" x14ac:dyDescent="0.25"/>
    <row r="598" s="393" customFormat="1" x14ac:dyDescent="0.25"/>
    <row r="599" s="393" customFormat="1" x14ac:dyDescent="0.25"/>
    <row r="600" s="393" customFormat="1" x14ac:dyDescent="0.25"/>
    <row r="601" s="393" customFormat="1" x14ac:dyDescent="0.25"/>
    <row r="602" s="393" customFormat="1" x14ac:dyDescent="0.25"/>
    <row r="603" s="393" customFormat="1" x14ac:dyDescent="0.25"/>
    <row r="604" s="393" customFormat="1" x14ac:dyDescent="0.25"/>
    <row r="605" s="393" customFormat="1" x14ac:dyDescent="0.25"/>
    <row r="606" s="393" customFormat="1" x14ac:dyDescent="0.25"/>
    <row r="607" s="393" customFormat="1" x14ac:dyDescent="0.25"/>
  </sheetData>
  <sheetProtection algorithmName="SHA-512" hashValue="H2ipIt1cj2smRC6SLHl9FprboqAuvOgjg+WPG8KnYVSDiVbhSstVpxkY8VlES6veZROMg4HzGchnh7JVZ6/eUg==" saltValue="8cjpHp1m8Ab51xoqmIR6kA==" spinCount="100000" sheet="1" formatCells="0" formatColumns="0" formatRows="0" selectLockedCells="1"/>
  <mergeCells count="92">
    <mergeCell ref="Q14:Q16"/>
    <mergeCell ref="F18:G18"/>
    <mergeCell ref="I30:I32"/>
    <mergeCell ref="A3:E4"/>
    <mergeCell ref="A11:B11"/>
    <mergeCell ref="A14:E14"/>
    <mergeCell ref="A28:D28"/>
    <mergeCell ref="A30:E30"/>
    <mergeCell ref="B16:E16"/>
    <mergeCell ref="B17:E17"/>
    <mergeCell ref="B18:E18"/>
    <mergeCell ref="H18:I18"/>
    <mergeCell ref="F50:G50"/>
    <mergeCell ref="A44:D44"/>
    <mergeCell ref="A46:E46"/>
    <mergeCell ref="B32:E32"/>
    <mergeCell ref="B33:E33"/>
    <mergeCell ref="B34:E34"/>
    <mergeCell ref="F34:G34"/>
    <mergeCell ref="A60:D60"/>
    <mergeCell ref="A62:E62"/>
    <mergeCell ref="B48:E48"/>
    <mergeCell ref="B49:E49"/>
    <mergeCell ref="B50:E50"/>
    <mergeCell ref="B95:E95"/>
    <mergeCell ref="I78:I80"/>
    <mergeCell ref="A76:D76"/>
    <mergeCell ref="A78:E78"/>
    <mergeCell ref="B64:E64"/>
    <mergeCell ref="B65:E65"/>
    <mergeCell ref="B66:E66"/>
    <mergeCell ref="F66:G66"/>
    <mergeCell ref="I62:I64"/>
    <mergeCell ref="B80:E80"/>
    <mergeCell ref="B81:E81"/>
    <mergeCell ref="A92:D92"/>
    <mergeCell ref="A94:E94"/>
    <mergeCell ref="B82:E82"/>
    <mergeCell ref="F82:G82"/>
    <mergeCell ref="A141:E141"/>
    <mergeCell ref="F130:G130"/>
    <mergeCell ref="B142:E142"/>
    <mergeCell ref="B112:E112"/>
    <mergeCell ref="B111:E111"/>
    <mergeCell ref="B127:E127"/>
    <mergeCell ref="A171:D171"/>
    <mergeCell ref="B15:E15"/>
    <mergeCell ref="B31:E31"/>
    <mergeCell ref="B47:E47"/>
    <mergeCell ref="B63:E63"/>
    <mergeCell ref="B79:E79"/>
    <mergeCell ref="B159:E159"/>
    <mergeCell ref="B160:E160"/>
    <mergeCell ref="B161:E161"/>
    <mergeCell ref="A155:D155"/>
    <mergeCell ref="A157:E157"/>
    <mergeCell ref="A139:D139"/>
    <mergeCell ref="B128:E128"/>
    <mergeCell ref="A124:D124"/>
    <mergeCell ref="A126:E126"/>
    <mergeCell ref="B114:E114"/>
    <mergeCell ref="B96:E96"/>
    <mergeCell ref="B97:E97"/>
    <mergeCell ref="B98:E98"/>
    <mergeCell ref="B158:E158"/>
    <mergeCell ref="F161:G161"/>
    <mergeCell ref="B143:E143"/>
    <mergeCell ref="B113:E113"/>
    <mergeCell ref="B129:E129"/>
    <mergeCell ref="B130:E130"/>
    <mergeCell ref="F114:G114"/>
    <mergeCell ref="F98:G98"/>
    <mergeCell ref="A108:D108"/>
    <mergeCell ref="A110:E110"/>
    <mergeCell ref="B144:E144"/>
    <mergeCell ref="B145:E145"/>
    <mergeCell ref="F145:G145"/>
    <mergeCell ref="H145:I145"/>
    <mergeCell ref="H161:I161"/>
    <mergeCell ref="H114:I114"/>
    <mergeCell ref="H130:I130"/>
    <mergeCell ref="I157:I159"/>
    <mergeCell ref="I141:I143"/>
    <mergeCell ref="I126:I128"/>
    <mergeCell ref="I110:I112"/>
    <mergeCell ref="I94:I96"/>
    <mergeCell ref="I46:I48"/>
    <mergeCell ref="H34:I34"/>
    <mergeCell ref="H50:I50"/>
    <mergeCell ref="H66:I66"/>
    <mergeCell ref="H82:I82"/>
    <mergeCell ref="H98:I98"/>
  </mergeCells>
  <conditionalFormatting sqref="G20:G27">
    <cfRule type="cellIs" dxfId="10" priority="78" operator="notEqual">
      <formula>E20*F20</formula>
    </cfRule>
  </conditionalFormatting>
  <conditionalFormatting sqref="G36:G43">
    <cfRule type="cellIs" dxfId="9" priority="18" operator="notEqual">
      <formula>E36*F36</formula>
    </cfRule>
  </conditionalFormatting>
  <conditionalFormatting sqref="G52:G59">
    <cfRule type="cellIs" dxfId="8" priority="16" operator="notEqual">
      <formula>E52*F52</formula>
    </cfRule>
  </conditionalFormatting>
  <conditionalFormatting sqref="G68:G75">
    <cfRule type="cellIs" dxfId="7" priority="14" operator="notEqual">
      <formula>E68*F68</formula>
    </cfRule>
  </conditionalFormatting>
  <conditionalFormatting sqref="G84:G91">
    <cfRule type="cellIs" dxfId="6" priority="12" operator="notEqual">
      <formula>E84*F84</formula>
    </cfRule>
  </conditionalFormatting>
  <conditionalFormatting sqref="G100:G107">
    <cfRule type="cellIs" dxfId="5" priority="10" operator="notEqual">
      <formula>E100*F100</formula>
    </cfRule>
  </conditionalFormatting>
  <conditionalFormatting sqref="G116:G123">
    <cfRule type="cellIs" dxfId="4" priority="8" operator="notEqual">
      <formula>E116*F116</formula>
    </cfRule>
  </conditionalFormatting>
  <conditionalFormatting sqref="G132:G138">
    <cfRule type="cellIs" dxfId="3" priority="6" operator="notEqual">
      <formula>E132*F132</formula>
    </cfRule>
  </conditionalFormatting>
  <conditionalFormatting sqref="G147:G154">
    <cfRule type="cellIs" dxfId="2" priority="4" operator="notEqual">
      <formula>E147*F147</formula>
    </cfRule>
  </conditionalFormatting>
  <conditionalFormatting sqref="G163:G170">
    <cfRule type="cellIs" dxfId="1" priority="2" operator="notEqual">
      <formula>E163*F163</formula>
    </cfRule>
  </conditionalFormatting>
  <conditionalFormatting sqref="H20:H27 H36:H43 H52:H59 H68:H75 H84:H91 H100:H107 H116:H123 H132:H138 H147:H154 H163:H170">
    <cfRule type="cellIs" dxfId="0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AAE0-4B80-4598-B917-BD44320FC90F}">
  <sheetPr codeName="Sheet17">
    <tabColor theme="0"/>
    <pageSetUpPr fitToPage="1"/>
  </sheetPr>
  <dimension ref="A1:BN677"/>
  <sheetViews>
    <sheetView zoomScale="66" zoomScaleNormal="66" workbookViewId="0">
      <selection activeCell="D8" sqref="D8"/>
    </sheetView>
  </sheetViews>
  <sheetFormatPr defaultColWidth="9.140625" defaultRowHeight="15" x14ac:dyDescent="0.25"/>
  <cols>
    <col min="1" max="1" width="26.5703125" style="88" customWidth="1"/>
    <col min="2" max="2" width="44.140625" style="88" bestFit="1" customWidth="1"/>
    <col min="3" max="3" width="45.5703125" style="88" bestFit="1" customWidth="1"/>
    <col min="4" max="4" width="18.42578125" style="88" bestFit="1" customWidth="1"/>
    <col min="5" max="5" width="16" style="88" customWidth="1"/>
    <col min="6" max="6" width="21.42578125" style="88" bestFit="1" customWidth="1"/>
    <col min="7" max="7" width="15.85546875" style="88" customWidth="1"/>
    <col min="8" max="9" width="9.140625" style="113"/>
    <col min="10" max="10" width="45.85546875" style="113" customWidth="1"/>
    <col min="11" max="11" width="37.7109375" style="113" bestFit="1" customWidth="1"/>
    <col min="12" max="12" width="24.140625" style="113" bestFit="1" customWidth="1"/>
    <col min="13" max="13" width="21.7109375" style="113" customWidth="1"/>
    <col min="14" max="14" width="27.140625" style="113" customWidth="1"/>
    <col min="15" max="15" width="25.140625" style="113" customWidth="1"/>
    <col min="16" max="16" width="16.42578125" style="113" bestFit="1" customWidth="1"/>
    <col min="17" max="17" width="18.5703125" style="113" bestFit="1" customWidth="1"/>
    <col min="18" max="18" width="2.5703125" style="113" customWidth="1"/>
    <col min="19" max="19" width="16.42578125" style="113" bestFit="1" customWidth="1"/>
    <col min="20" max="20" width="35.28515625" style="113" customWidth="1"/>
    <col min="21" max="21" width="10.28515625" style="113" bestFit="1" customWidth="1"/>
    <col min="22" max="22" width="17.85546875" style="113" customWidth="1"/>
    <col min="23" max="23" width="20.28515625" style="113" customWidth="1"/>
    <col min="24" max="24" width="18.140625" style="113" customWidth="1"/>
    <col min="25" max="25" width="16.42578125" style="113" bestFit="1" customWidth="1"/>
    <col min="26" max="26" width="18.5703125" style="113" bestFit="1" customWidth="1"/>
    <col min="27" max="27" width="2.140625" style="113" customWidth="1"/>
    <col min="28" max="28" width="18.5703125" style="113" bestFit="1" customWidth="1"/>
    <col min="29" max="29" width="27.28515625" style="113" bestFit="1" customWidth="1"/>
    <col min="30" max="30" width="17.28515625" style="113" bestFit="1" customWidth="1"/>
    <col min="31" max="32" width="20.28515625" style="113" customWidth="1"/>
    <col min="33" max="33" width="18.140625" style="113" customWidth="1"/>
    <col min="34" max="35" width="18.5703125" style="113" bestFit="1" customWidth="1"/>
    <col min="36" max="36" width="2.7109375" style="113" customWidth="1"/>
    <col min="37" max="37" width="22.28515625" style="113" customWidth="1"/>
    <col min="38" max="64" width="9.140625" style="113"/>
    <col min="65" max="16384" width="9.140625" style="88"/>
  </cols>
  <sheetData>
    <row r="1" spans="1:64" x14ac:dyDescent="0.25">
      <c r="A1" s="113" t="str">
        <f>'BUDGET SUMMARY 1'!$A$1</f>
        <v>RFA HHS0015831</v>
      </c>
      <c r="B1" s="113"/>
      <c r="C1" s="113"/>
      <c r="D1" s="113"/>
      <c r="E1" s="113"/>
      <c r="F1" s="113"/>
      <c r="G1" s="113"/>
    </row>
    <row r="2" spans="1:64" x14ac:dyDescent="0.25">
      <c r="A2" s="113" t="str">
        <f>'BUDGET SUMMARY 1'!$A$2</f>
        <v>Attachment to Addendum 8 - Revision 3 Exhibit E, Expenditure Proposal</v>
      </c>
      <c r="B2" s="113"/>
      <c r="C2" s="113"/>
      <c r="D2" s="113"/>
      <c r="E2" s="113"/>
      <c r="F2" s="113"/>
      <c r="G2" s="113"/>
      <c r="AB2" s="222" t="s">
        <v>172</v>
      </c>
    </row>
    <row r="3" spans="1:64" ht="15.75" x14ac:dyDescent="0.25">
      <c r="A3" s="230" t="s">
        <v>173</v>
      </c>
      <c r="B3" s="230" t="s">
        <v>157</v>
      </c>
      <c r="C3" s="113"/>
      <c r="D3" s="113"/>
      <c r="E3" s="113"/>
      <c r="F3" s="113"/>
      <c r="G3" s="113"/>
    </row>
    <row r="4" spans="1:64" ht="16.5" thickBot="1" x14ac:dyDescent="0.3">
      <c r="A4" s="303" t="str">
        <f>IF(+'BUDGET SUMMARY 1'!D3="","LEGAL NAME",+'BUDGET SUMMARY 1'!D3)</f>
        <v>LEGAL NAME</v>
      </c>
      <c r="B4" s="304" t="str">
        <f>IF(+'BUDGET SUMMARY 1'!D8="","TIN",+'BUDGET SUMMARY 1'!D8)</f>
        <v>TIN</v>
      </c>
      <c r="C4" s="113"/>
      <c r="D4" s="113"/>
      <c r="E4" s="113"/>
      <c r="F4" s="113"/>
      <c r="G4" s="113"/>
      <c r="M4" s="114"/>
      <c r="R4" s="114"/>
    </row>
    <row r="5" spans="1:64" ht="32.25" customHeight="1" thickBot="1" x14ac:dyDescent="0.3">
      <c r="A5" s="535" t="s">
        <v>174</v>
      </c>
      <c r="B5" s="536"/>
      <c r="C5" s="536"/>
      <c r="D5" s="536"/>
      <c r="E5" s="536"/>
      <c r="F5" s="536"/>
      <c r="G5" s="537"/>
      <c r="L5" s="356" t="s">
        <v>111</v>
      </c>
      <c r="M5" s="114"/>
      <c r="BG5" s="88"/>
      <c r="BH5" s="88"/>
      <c r="BI5" s="88"/>
      <c r="BJ5" s="88"/>
      <c r="BK5" s="88"/>
      <c r="BL5" s="88"/>
    </row>
    <row r="6" spans="1:64" ht="15.75" x14ac:dyDescent="0.25">
      <c r="A6" s="115" t="s">
        <v>175</v>
      </c>
      <c r="B6" s="116"/>
      <c r="C6" s="116"/>
      <c r="D6" s="116"/>
      <c r="E6" s="116"/>
      <c r="F6" s="116"/>
      <c r="G6" s="117"/>
      <c r="J6" s="216" t="s">
        <v>11</v>
      </c>
      <c r="K6" s="217"/>
      <c r="L6" s="357">
        <f>Personnel_Salary_Benefits!S110</f>
        <v>0</v>
      </c>
      <c r="M6" s="118"/>
      <c r="BG6" s="88"/>
      <c r="BH6" s="88"/>
      <c r="BI6" s="88"/>
      <c r="BJ6" s="88"/>
      <c r="BK6" s="88"/>
      <c r="BL6" s="88"/>
    </row>
    <row r="7" spans="1:64" ht="15.75" x14ac:dyDescent="0.25">
      <c r="A7" s="119"/>
      <c r="B7" s="120"/>
      <c r="C7" s="121" t="s">
        <v>176</v>
      </c>
      <c r="D7" s="305">
        <f>L18</f>
        <v>0</v>
      </c>
      <c r="E7" s="120"/>
      <c r="F7" s="120"/>
      <c r="G7" s="122"/>
      <c r="J7" s="218" t="s">
        <v>13</v>
      </c>
      <c r="K7" s="219"/>
      <c r="L7" s="215">
        <f>L8+L9</f>
        <v>0</v>
      </c>
      <c r="M7" s="118"/>
      <c r="BG7" s="88"/>
      <c r="BH7" s="88"/>
      <c r="BI7" s="88"/>
      <c r="BJ7" s="88"/>
      <c r="BK7" s="88"/>
      <c r="BL7" s="88"/>
    </row>
    <row r="8" spans="1:64" ht="33" customHeight="1" x14ac:dyDescent="0.25">
      <c r="A8" s="119"/>
      <c r="B8" s="120"/>
      <c r="C8" s="123" t="s">
        <v>177</v>
      </c>
      <c r="D8" s="390">
        <v>0</v>
      </c>
      <c r="E8" s="120"/>
      <c r="F8" s="120"/>
      <c r="G8" s="122"/>
      <c r="J8" s="220" t="s">
        <v>58</v>
      </c>
      <c r="K8" s="219"/>
      <c r="L8" s="215">
        <f>Travel_Long_Distance!L12</f>
        <v>0</v>
      </c>
      <c r="M8" s="118"/>
      <c r="BG8" s="88"/>
      <c r="BH8" s="88"/>
      <c r="BI8" s="88"/>
      <c r="BJ8" s="88"/>
      <c r="BK8" s="88"/>
      <c r="BL8" s="88"/>
    </row>
    <row r="9" spans="1:64" ht="15.75" x14ac:dyDescent="0.25">
      <c r="A9" s="119"/>
      <c r="B9" s="120"/>
      <c r="C9" s="121" t="s">
        <v>178</v>
      </c>
      <c r="D9" s="305">
        <f>D7-D8</f>
        <v>0</v>
      </c>
      <c r="E9" s="120"/>
      <c r="F9" s="120"/>
      <c r="G9" s="122"/>
      <c r="J9" s="220" t="s">
        <v>179</v>
      </c>
      <c r="K9" s="219"/>
      <c r="L9" s="358">
        <f>Travel_Local!L12</f>
        <v>0</v>
      </c>
      <c r="M9" s="118"/>
      <c r="BG9" s="88"/>
      <c r="BH9" s="88"/>
      <c r="BI9" s="88"/>
      <c r="BJ9" s="88"/>
      <c r="BK9" s="88"/>
      <c r="BL9" s="88"/>
    </row>
    <row r="10" spans="1:64" ht="15.75" x14ac:dyDescent="0.25">
      <c r="A10" s="119"/>
      <c r="B10" s="120"/>
      <c r="C10" s="120"/>
      <c r="D10" s="120"/>
      <c r="E10" s="120"/>
      <c r="F10" s="120"/>
      <c r="G10" s="122"/>
      <c r="J10" s="218" t="s">
        <v>17</v>
      </c>
      <c r="K10" s="219"/>
      <c r="L10" s="215">
        <f>'Nutrition Education Materials'!L46</f>
        <v>0</v>
      </c>
      <c r="M10" s="118"/>
      <c r="BG10" s="88"/>
      <c r="BH10" s="88"/>
      <c r="BI10" s="88"/>
      <c r="BJ10" s="88"/>
      <c r="BK10" s="88"/>
      <c r="BL10" s="88"/>
    </row>
    <row r="11" spans="1:64" ht="15.75" x14ac:dyDescent="0.25">
      <c r="A11" s="119"/>
      <c r="B11" s="120"/>
      <c r="C11" s="120"/>
      <c r="D11" s="120"/>
      <c r="E11" s="120"/>
      <c r="F11" s="120"/>
      <c r="G11" s="122"/>
      <c r="J11" s="218" t="s">
        <v>180</v>
      </c>
      <c r="K11" s="219"/>
      <c r="L11" s="215">
        <f>'Noncap. Equip. &amp; Supplies'!L46</f>
        <v>0</v>
      </c>
      <c r="M11" s="118"/>
      <c r="BG11" s="88"/>
      <c r="BH11" s="88"/>
      <c r="BI11" s="88"/>
      <c r="BJ11" s="88"/>
      <c r="BK11" s="88"/>
      <c r="BL11" s="88"/>
    </row>
    <row r="12" spans="1:64" ht="15.75" x14ac:dyDescent="0.25">
      <c r="A12" s="119"/>
      <c r="B12" s="120"/>
      <c r="C12" s="120"/>
      <c r="D12" s="120"/>
      <c r="E12" s="120"/>
      <c r="F12" s="120"/>
      <c r="G12" s="122"/>
      <c r="J12" s="218" t="s">
        <v>21</v>
      </c>
      <c r="K12" s="219"/>
      <c r="L12" s="215">
        <f>'Equip. &amp; Other Capital Expenses'!L46</f>
        <v>0</v>
      </c>
      <c r="M12" s="118"/>
      <c r="BG12" s="88"/>
      <c r="BH12" s="88"/>
      <c r="BI12" s="88"/>
      <c r="BJ12" s="88"/>
      <c r="BK12" s="88"/>
      <c r="BL12" s="88"/>
    </row>
    <row r="13" spans="1:64" ht="15.75" x14ac:dyDescent="0.25">
      <c r="A13" s="119"/>
      <c r="B13" s="120"/>
      <c r="C13" s="120"/>
      <c r="D13" s="120"/>
      <c r="E13" s="120"/>
      <c r="F13" s="120"/>
      <c r="G13" s="122"/>
      <c r="J13" s="218" t="s">
        <v>23</v>
      </c>
      <c r="K13" s="219"/>
      <c r="L13" s="215">
        <f>'Building_Space Lease or Rental'!L46</f>
        <v>0</v>
      </c>
      <c r="M13" s="118"/>
      <c r="BG13" s="88"/>
      <c r="BH13" s="88"/>
      <c r="BI13" s="88"/>
      <c r="BJ13" s="88"/>
      <c r="BK13" s="88"/>
      <c r="BL13" s="88"/>
    </row>
    <row r="14" spans="1:64" ht="15.75" x14ac:dyDescent="0.25">
      <c r="A14" s="124" t="s">
        <v>181</v>
      </c>
      <c r="B14" s="120"/>
      <c r="C14" s="120"/>
      <c r="D14" s="120"/>
      <c r="E14" s="120"/>
      <c r="F14" s="120"/>
      <c r="G14" s="122"/>
      <c r="J14" s="218" t="s">
        <v>25</v>
      </c>
      <c r="K14" s="219"/>
      <c r="L14" s="215">
        <f>'Cost of Pub. Own Bldg. Space'!L46</f>
        <v>0</v>
      </c>
      <c r="M14" s="118"/>
      <c r="BG14" s="88"/>
      <c r="BH14" s="88"/>
      <c r="BI14" s="88"/>
      <c r="BJ14" s="88"/>
      <c r="BK14" s="88"/>
      <c r="BL14" s="88"/>
    </row>
    <row r="15" spans="1:64" ht="54" customHeight="1" thickBot="1" x14ac:dyDescent="0.3">
      <c r="A15" s="125"/>
      <c r="B15" s="121" t="s">
        <v>182</v>
      </c>
      <c r="C15" s="121" t="s">
        <v>183</v>
      </c>
      <c r="D15" s="123" t="s">
        <v>184</v>
      </c>
      <c r="E15" s="126" t="s">
        <v>126</v>
      </c>
      <c r="F15" s="120"/>
      <c r="G15" s="122"/>
      <c r="J15" s="218" t="s">
        <v>27</v>
      </c>
      <c r="K15" s="219"/>
      <c r="L15" s="215">
        <f>'Maintenance &amp; Repair'!L46</f>
        <v>0</v>
      </c>
      <c r="M15" s="118"/>
      <c r="BG15" s="88"/>
      <c r="BH15" s="88"/>
      <c r="BI15" s="88"/>
      <c r="BJ15" s="88"/>
      <c r="BK15" s="88"/>
      <c r="BL15" s="88"/>
    </row>
    <row r="16" spans="1:64" ht="15.75" x14ac:dyDescent="0.25">
      <c r="A16" s="125">
        <v>1</v>
      </c>
      <c r="B16" s="98" t="s">
        <v>185</v>
      </c>
      <c r="C16" s="99" t="s">
        <v>186</v>
      </c>
      <c r="D16" s="100">
        <v>0.15</v>
      </c>
      <c r="E16" s="377">
        <f>ROUND(SUM(D9*D16),0)</f>
        <v>0</v>
      </c>
      <c r="F16" s="120"/>
      <c r="G16" s="122"/>
      <c r="J16" s="218" t="s">
        <v>29</v>
      </c>
      <c r="K16" s="219"/>
      <c r="L16" s="215">
        <f>'Institut. Memb. &amp; Subscrip'!L46</f>
        <v>0</v>
      </c>
      <c r="M16" s="118"/>
      <c r="BF16" s="88"/>
      <c r="BG16" s="88"/>
      <c r="BH16" s="88"/>
      <c r="BI16" s="88"/>
      <c r="BJ16" s="88"/>
      <c r="BK16" s="88"/>
      <c r="BL16" s="88"/>
    </row>
    <row r="17" spans="1:66" ht="16.5" thickBot="1" x14ac:dyDescent="0.3">
      <c r="A17" s="125"/>
      <c r="B17" s="127"/>
      <c r="C17" s="128"/>
      <c r="D17" s="129"/>
      <c r="E17" s="130"/>
      <c r="F17" s="120"/>
      <c r="G17" s="122"/>
      <c r="J17" s="218" t="s">
        <v>31</v>
      </c>
      <c r="K17" s="219"/>
      <c r="L17" s="215">
        <f>Contracts_subgrants_agreements!O14</f>
        <v>0</v>
      </c>
      <c r="M17" s="118"/>
      <c r="BF17" s="88"/>
      <c r="BG17" s="88"/>
      <c r="BH17" s="88"/>
      <c r="BI17" s="88"/>
      <c r="BJ17" s="88"/>
      <c r="BK17" s="88"/>
      <c r="BL17" s="88"/>
    </row>
    <row r="18" spans="1:66" ht="15.75" x14ac:dyDescent="0.25">
      <c r="A18" s="120"/>
      <c r="B18" s="120"/>
      <c r="C18" s="120"/>
      <c r="D18" s="120"/>
      <c r="E18" s="120"/>
      <c r="F18" s="120"/>
      <c r="G18" s="122"/>
      <c r="J18" s="218" t="s">
        <v>187</v>
      </c>
      <c r="K18" s="219"/>
      <c r="L18" s="215">
        <f>SUM(L8:L17)+L6</f>
        <v>0</v>
      </c>
      <c r="M18" s="118"/>
      <c r="BF18" s="88"/>
      <c r="BG18" s="88"/>
      <c r="BH18" s="88"/>
      <c r="BI18" s="88"/>
      <c r="BJ18" s="88"/>
      <c r="BK18" s="88"/>
      <c r="BL18" s="88"/>
    </row>
    <row r="19" spans="1:66" ht="16.5" thickBot="1" x14ac:dyDescent="0.3">
      <c r="A19" s="120"/>
      <c r="B19" s="120"/>
      <c r="C19" s="120"/>
      <c r="D19" s="120"/>
      <c r="E19" s="120"/>
      <c r="F19" s="120"/>
      <c r="G19" s="122"/>
      <c r="J19" s="351" t="s">
        <v>188</v>
      </c>
      <c r="K19" s="352"/>
      <c r="L19" s="353">
        <f>D8</f>
        <v>0</v>
      </c>
      <c r="M19" s="118"/>
      <c r="BF19" s="88"/>
      <c r="BG19" s="88"/>
      <c r="BH19" s="88"/>
      <c r="BI19" s="88"/>
      <c r="BJ19" s="88"/>
      <c r="BK19" s="88"/>
      <c r="BL19" s="88"/>
    </row>
    <row r="20" spans="1:66" ht="16.5" thickTop="1" x14ac:dyDescent="0.25">
      <c r="A20" s="120"/>
      <c r="B20" s="120"/>
      <c r="C20" s="120"/>
      <c r="D20" s="120"/>
      <c r="E20" s="120"/>
      <c r="F20" s="120"/>
      <c r="G20" s="122"/>
      <c r="J20" s="348" t="s">
        <v>189</v>
      </c>
      <c r="K20" s="349"/>
      <c r="L20" s="350">
        <f t="shared" ref="L20" si="0">L18-L19</f>
        <v>0</v>
      </c>
      <c r="M20" s="118"/>
      <c r="BF20" s="88"/>
      <c r="BG20" s="88"/>
      <c r="BH20" s="88"/>
      <c r="BI20" s="88"/>
      <c r="BJ20" s="88"/>
      <c r="BK20" s="88"/>
      <c r="BL20" s="88"/>
    </row>
    <row r="21" spans="1:66" ht="15.75" x14ac:dyDescent="0.25">
      <c r="A21" s="119"/>
      <c r="B21" s="125"/>
      <c r="C21" s="125"/>
      <c r="D21" s="131"/>
      <c r="E21" s="131"/>
      <c r="F21" s="120"/>
      <c r="G21" s="122"/>
      <c r="J21" s="218" t="s">
        <v>190</v>
      </c>
      <c r="K21" s="355">
        <f>D16</f>
        <v>0.15</v>
      </c>
      <c r="L21" s="215">
        <f>SUM($K21*L20)</f>
        <v>0</v>
      </c>
      <c r="M21" s="118"/>
      <c r="BG21" s="88"/>
      <c r="BH21" s="88"/>
      <c r="BI21" s="88"/>
      <c r="BJ21" s="88"/>
      <c r="BK21" s="88"/>
      <c r="BL21" s="88"/>
    </row>
    <row r="22" spans="1:66" ht="15.75" x14ac:dyDescent="0.25">
      <c r="A22" s="119"/>
      <c r="B22" s="125"/>
      <c r="C22" s="125"/>
      <c r="D22" s="131"/>
      <c r="E22" s="131"/>
      <c r="F22" s="132"/>
      <c r="G22" s="122"/>
      <c r="J22" s="218" t="s">
        <v>191</v>
      </c>
      <c r="K22" s="219"/>
      <c r="L22" s="359">
        <f>F26</f>
        <v>0</v>
      </c>
      <c r="M22" s="118"/>
      <c r="BG22" s="88"/>
      <c r="BH22" s="88"/>
      <c r="BI22" s="88"/>
      <c r="BJ22" s="88"/>
      <c r="BK22" s="88"/>
      <c r="BL22" s="88"/>
    </row>
    <row r="23" spans="1:66" ht="16.5" thickBot="1" x14ac:dyDescent="0.3">
      <c r="A23" s="133" t="s">
        <v>192</v>
      </c>
      <c r="B23" s="125"/>
      <c r="C23" s="125"/>
      <c r="D23" s="131"/>
      <c r="E23" s="131"/>
      <c r="F23" s="132"/>
      <c r="G23" s="122"/>
      <c r="J23" s="221" t="s">
        <v>193</v>
      </c>
      <c r="K23" s="219"/>
      <c r="L23" s="389">
        <f>SUM($L22+L21)</f>
        <v>0</v>
      </c>
    </row>
    <row r="24" spans="1:66" x14ac:dyDescent="0.25">
      <c r="A24" s="119"/>
      <c r="B24" s="134"/>
      <c r="C24" s="134"/>
      <c r="D24" s="540"/>
      <c r="E24" s="540"/>
      <c r="F24" s="135"/>
      <c r="G24" s="122"/>
      <c r="J24" s="360"/>
      <c r="K24" s="306"/>
      <c r="L24" s="361"/>
    </row>
    <row r="25" spans="1:66" ht="15.75" thickBot="1" x14ac:dyDescent="0.3">
      <c r="A25" s="119"/>
      <c r="B25" s="121" t="s">
        <v>194</v>
      </c>
      <c r="C25" s="544" t="s">
        <v>183</v>
      </c>
      <c r="D25" s="544"/>
      <c r="E25" s="544"/>
      <c r="F25" s="126" t="s">
        <v>195</v>
      </c>
      <c r="G25" s="122"/>
      <c r="J25" s="362"/>
      <c r="K25" s="250"/>
      <c r="L25" s="363"/>
    </row>
    <row r="26" spans="1:66" ht="15.75" thickBot="1" x14ac:dyDescent="0.3">
      <c r="A26" s="119">
        <v>2</v>
      </c>
      <c r="B26" s="101" t="s">
        <v>196</v>
      </c>
      <c r="C26" s="541" t="s">
        <v>197</v>
      </c>
      <c r="D26" s="542"/>
      <c r="E26" s="543"/>
      <c r="F26" s="102"/>
      <c r="G26" s="122"/>
      <c r="J26" s="364" t="s">
        <v>198</v>
      </c>
      <c r="K26" s="365"/>
      <c r="L26" s="366">
        <f>L21+L22</f>
        <v>0</v>
      </c>
      <c r="M26" s="354"/>
    </row>
    <row r="27" spans="1:66" ht="15.75" thickBot="1" x14ac:dyDescent="0.3">
      <c r="A27" s="119"/>
      <c r="B27" s="137"/>
      <c r="C27" s="138"/>
      <c r="D27" s="138"/>
      <c r="E27" s="138"/>
      <c r="F27" s="139"/>
      <c r="G27" s="122"/>
    </row>
    <row r="28" spans="1:66" s="120" customFormat="1" x14ac:dyDescent="0.25">
      <c r="A28" s="119"/>
      <c r="G28" s="122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40"/>
      <c r="BN28" s="140"/>
    </row>
    <row r="29" spans="1:66" x14ac:dyDescent="0.25">
      <c r="A29" s="538" t="s">
        <v>199</v>
      </c>
      <c r="B29" s="539"/>
      <c r="C29" s="103"/>
      <c r="D29" s="143"/>
      <c r="E29" s="143"/>
      <c r="F29" s="143"/>
      <c r="G29" s="144"/>
      <c r="BM29" s="140"/>
      <c r="BN29" s="140"/>
    </row>
    <row r="30" spans="1:66" x14ac:dyDescent="0.25">
      <c r="A30" s="141"/>
      <c r="B30" s="142" t="s">
        <v>200</v>
      </c>
      <c r="C30" s="103"/>
      <c r="D30" s="143"/>
      <c r="E30" s="143"/>
      <c r="F30" s="143"/>
      <c r="G30" s="144"/>
      <c r="BM30" s="140"/>
      <c r="BN30" s="140"/>
    </row>
    <row r="31" spans="1:66" x14ac:dyDescent="0.25">
      <c r="A31" s="141"/>
      <c r="B31" s="142" t="s">
        <v>201</v>
      </c>
      <c r="C31" s="103"/>
      <c r="D31" s="143"/>
      <c r="E31" s="143"/>
      <c r="F31" s="143"/>
      <c r="G31" s="144"/>
      <c r="BM31" s="140"/>
      <c r="BN31" s="140"/>
    </row>
    <row r="32" spans="1:66" x14ac:dyDescent="0.25">
      <c r="A32" s="141"/>
      <c r="B32" s="142" t="s">
        <v>202</v>
      </c>
      <c r="C32" s="103"/>
      <c r="D32" s="143"/>
      <c r="E32" s="143"/>
      <c r="F32" s="143"/>
      <c r="G32" s="144"/>
      <c r="BM32" s="140"/>
      <c r="BN32" s="140"/>
    </row>
    <row r="33" spans="1:66" x14ac:dyDescent="0.25">
      <c r="A33" s="141"/>
      <c r="B33" s="142"/>
      <c r="C33" s="143"/>
      <c r="D33" s="143"/>
      <c r="E33" s="143"/>
      <c r="F33" s="143"/>
      <c r="G33" s="144"/>
      <c r="BM33" s="140"/>
      <c r="BN33" s="140"/>
    </row>
    <row r="34" spans="1:66" x14ac:dyDescent="0.25">
      <c r="A34" s="119"/>
      <c r="B34" s="120"/>
      <c r="C34" s="143"/>
      <c r="D34" s="143"/>
      <c r="E34" s="143"/>
      <c r="F34" s="143"/>
      <c r="G34" s="144"/>
      <c r="BM34" s="140"/>
      <c r="BN34" s="140"/>
    </row>
    <row r="35" spans="1:66" ht="25.5" x14ac:dyDescent="0.25">
      <c r="A35" s="214" t="s">
        <v>203</v>
      </c>
      <c r="B35" s="104"/>
      <c r="C35" s="145"/>
      <c r="D35" s="120"/>
      <c r="E35" s="120"/>
      <c r="F35" s="120"/>
      <c r="G35" s="122"/>
      <c r="BM35" s="140"/>
      <c r="BN35" s="140"/>
    </row>
    <row r="36" spans="1:66" x14ac:dyDescent="0.25">
      <c r="A36" s="119"/>
      <c r="B36" s="146"/>
      <c r="C36" s="146"/>
      <c r="D36" s="143"/>
      <c r="E36" s="143"/>
      <c r="F36" s="143"/>
      <c r="G36" s="122"/>
    </row>
    <row r="37" spans="1:66" x14ac:dyDescent="0.25">
      <c r="A37" s="119"/>
      <c r="B37" s="146"/>
      <c r="C37" s="146"/>
      <c r="D37" s="143"/>
      <c r="E37" s="143"/>
      <c r="F37" s="143"/>
      <c r="G37" s="122"/>
    </row>
    <row r="38" spans="1:66" ht="38.25" x14ac:dyDescent="0.25">
      <c r="A38" s="214" t="s">
        <v>204</v>
      </c>
      <c r="B38" s="105"/>
      <c r="C38" s="120"/>
      <c r="D38" s="143"/>
      <c r="E38" s="143"/>
      <c r="F38" s="143"/>
      <c r="G38" s="122"/>
    </row>
    <row r="39" spans="1:66" x14ac:dyDescent="0.25">
      <c r="A39" s="147"/>
      <c r="B39" s="148"/>
      <c r="C39" s="120"/>
      <c r="D39" s="120"/>
      <c r="E39" s="120"/>
      <c r="F39" s="120"/>
      <c r="G39" s="122"/>
    </row>
    <row r="40" spans="1:66" x14ac:dyDescent="0.25">
      <c r="A40" s="147"/>
      <c r="B40" s="148"/>
      <c r="C40" s="120"/>
      <c r="D40" s="120"/>
      <c r="E40" s="120"/>
      <c r="F40" s="120"/>
      <c r="G40" s="122"/>
    </row>
    <row r="41" spans="1:66" x14ac:dyDescent="0.25">
      <c r="A41" s="119"/>
      <c r="B41" s="120"/>
      <c r="C41" s="136" t="s">
        <v>205</v>
      </c>
      <c r="D41" s="386">
        <f>E16</f>
        <v>0</v>
      </c>
      <c r="E41" s="120"/>
      <c r="F41" s="120"/>
      <c r="G41" s="122"/>
    </row>
    <row r="42" spans="1:66" x14ac:dyDescent="0.25">
      <c r="A42" s="119"/>
      <c r="B42" s="120"/>
      <c r="C42" s="136"/>
      <c r="D42" s="120"/>
      <c r="E42" s="120"/>
      <c r="F42" s="120"/>
      <c r="G42" s="122"/>
    </row>
    <row r="43" spans="1:66" x14ac:dyDescent="0.25">
      <c r="A43" s="119"/>
      <c r="B43" s="120"/>
      <c r="C43" s="136" t="s">
        <v>206</v>
      </c>
      <c r="D43" s="386">
        <f>SUM(D9+D41)</f>
        <v>0</v>
      </c>
      <c r="E43" s="120"/>
      <c r="F43" s="120"/>
      <c r="G43" s="122"/>
    </row>
    <row r="44" spans="1:66" x14ac:dyDescent="0.25">
      <c r="A44" s="119"/>
      <c r="B44" s="120"/>
      <c r="C44" s="149"/>
      <c r="D44" s="132"/>
      <c r="E44" s="120"/>
      <c r="F44" s="120"/>
      <c r="G44" s="122"/>
    </row>
    <row r="45" spans="1:66" x14ac:dyDescent="0.25">
      <c r="A45" s="119"/>
      <c r="B45" s="120"/>
      <c r="C45" s="120"/>
      <c r="D45" s="120"/>
      <c r="E45" s="120"/>
      <c r="F45" s="120"/>
      <c r="G45" s="122"/>
    </row>
    <row r="46" spans="1:66" x14ac:dyDescent="0.25">
      <c r="A46" s="133" t="s">
        <v>207</v>
      </c>
      <c r="B46" s="120"/>
      <c r="C46" s="120"/>
      <c r="D46" s="387">
        <f>ROUND((D43),0)</f>
        <v>0</v>
      </c>
      <c r="E46" s="120"/>
      <c r="F46" s="120"/>
      <c r="G46" s="122"/>
    </row>
    <row r="47" spans="1:66" x14ac:dyDescent="0.25">
      <c r="A47" s="133"/>
      <c r="B47" s="120"/>
      <c r="C47" s="120"/>
      <c r="D47" s="132"/>
      <c r="E47" s="120"/>
      <c r="F47" s="120"/>
      <c r="G47" s="122"/>
    </row>
    <row r="48" spans="1:66" x14ac:dyDescent="0.25">
      <c r="A48" s="133" t="s">
        <v>208</v>
      </c>
      <c r="B48" s="120"/>
      <c r="C48" s="150" t="s">
        <v>209</v>
      </c>
      <c r="D48" s="388">
        <f>F26</f>
        <v>0</v>
      </c>
      <c r="E48" s="120"/>
      <c r="F48" s="120"/>
      <c r="G48" s="122"/>
    </row>
    <row r="49" spans="1:7" x14ac:dyDescent="0.25">
      <c r="A49" s="133"/>
      <c r="B49" s="120"/>
      <c r="C49" s="150"/>
      <c r="D49" s="150"/>
      <c r="E49" s="120"/>
      <c r="F49" s="120"/>
      <c r="G49" s="122"/>
    </row>
    <row r="50" spans="1:7" x14ac:dyDescent="0.25">
      <c r="A50" s="133" t="s">
        <v>210</v>
      </c>
      <c r="B50" s="120"/>
      <c r="C50" s="150" t="s">
        <v>211</v>
      </c>
      <c r="D50" s="386">
        <f>ROUND((SUM(D7+E16+F26)),0)</f>
        <v>0</v>
      </c>
      <c r="E50" s="120"/>
      <c r="F50" s="120"/>
      <c r="G50" s="122"/>
    </row>
    <row r="51" spans="1:7" ht="15.75" thickBot="1" x14ac:dyDescent="0.3">
      <c r="A51" s="151"/>
      <c r="B51" s="120"/>
      <c r="C51" s="120"/>
      <c r="D51" s="132"/>
      <c r="E51" s="132"/>
      <c r="F51" s="120"/>
      <c r="G51" s="122"/>
    </row>
    <row r="52" spans="1:7" ht="15.75" thickBot="1" x14ac:dyDescent="0.3">
      <c r="A52" s="152" t="s">
        <v>212</v>
      </c>
      <c r="B52" s="153"/>
      <c r="C52" s="153"/>
      <c r="D52" s="153"/>
      <c r="E52" s="153"/>
      <c r="F52" s="153"/>
      <c r="G52" s="154"/>
    </row>
    <row r="53" spans="1:7" x14ac:dyDescent="0.25">
      <c r="A53" s="155" t="s">
        <v>213</v>
      </c>
      <c r="B53" s="530"/>
      <c r="C53" s="530"/>
      <c r="D53" s="530"/>
      <c r="E53" s="530"/>
      <c r="F53" s="530"/>
      <c r="G53" s="531"/>
    </row>
    <row r="54" spans="1:7" ht="15.75" thickBot="1" x14ac:dyDescent="0.3">
      <c r="A54" s="532" t="s">
        <v>214</v>
      </c>
      <c r="B54" s="533"/>
      <c r="C54" s="533"/>
      <c r="D54" s="533"/>
      <c r="E54" s="533"/>
      <c r="F54" s="533"/>
      <c r="G54" s="534"/>
    </row>
    <row r="55" spans="1:7" s="113" customFormat="1" x14ac:dyDescent="0.25"/>
    <row r="56" spans="1:7" s="113" customFormat="1" x14ac:dyDescent="0.25"/>
    <row r="57" spans="1:7" s="113" customFormat="1" x14ac:dyDescent="0.25"/>
    <row r="58" spans="1:7" s="113" customFormat="1" x14ac:dyDescent="0.25"/>
    <row r="59" spans="1:7" s="113" customFormat="1" x14ac:dyDescent="0.25"/>
    <row r="60" spans="1:7" s="113" customFormat="1" x14ac:dyDescent="0.25"/>
    <row r="61" spans="1:7" s="113" customFormat="1" x14ac:dyDescent="0.25"/>
    <row r="62" spans="1:7" s="113" customFormat="1" x14ac:dyDescent="0.25"/>
    <row r="63" spans="1:7" s="113" customFormat="1" x14ac:dyDescent="0.25"/>
    <row r="64" spans="1:7" s="113" customFormat="1" x14ac:dyDescent="0.25"/>
    <row r="65" s="113" customFormat="1" x14ac:dyDescent="0.25"/>
    <row r="66" s="113" customFormat="1" x14ac:dyDescent="0.25"/>
    <row r="67" s="113" customFormat="1" x14ac:dyDescent="0.25"/>
    <row r="68" s="113" customFormat="1" x14ac:dyDescent="0.25"/>
    <row r="69" s="113" customFormat="1" x14ac:dyDescent="0.25"/>
    <row r="70" s="113" customFormat="1" x14ac:dyDescent="0.25"/>
    <row r="71" s="113" customFormat="1" x14ac:dyDescent="0.25"/>
    <row r="72" s="113" customFormat="1" x14ac:dyDescent="0.25"/>
    <row r="73" s="113" customFormat="1" x14ac:dyDescent="0.25"/>
    <row r="74" s="113" customFormat="1" x14ac:dyDescent="0.25"/>
    <row r="75" s="113" customFormat="1" x14ac:dyDescent="0.25"/>
    <row r="76" s="113" customFormat="1" x14ac:dyDescent="0.25"/>
    <row r="77" s="113" customFormat="1" x14ac:dyDescent="0.25"/>
    <row r="78" s="113" customFormat="1" x14ac:dyDescent="0.25"/>
    <row r="79" s="113" customFormat="1" x14ac:dyDescent="0.25"/>
    <row r="80" s="113" customFormat="1" x14ac:dyDescent="0.25"/>
    <row r="81" s="113" customFormat="1" x14ac:dyDescent="0.25"/>
    <row r="82" s="113" customFormat="1" x14ac:dyDescent="0.25"/>
    <row r="83" s="113" customFormat="1" x14ac:dyDescent="0.25"/>
    <row r="84" s="113" customFormat="1" x14ac:dyDescent="0.25"/>
    <row r="85" s="113" customFormat="1" x14ac:dyDescent="0.25"/>
    <row r="86" s="113" customFormat="1" x14ac:dyDescent="0.25"/>
    <row r="87" s="113" customFormat="1" x14ac:dyDescent="0.25"/>
    <row r="88" s="113" customFormat="1" x14ac:dyDescent="0.25"/>
    <row r="89" s="113" customFormat="1" x14ac:dyDescent="0.25"/>
    <row r="90" s="113" customFormat="1" x14ac:dyDescent="0.25"/>
    <row r="91" s="113" customFormat="1" x14ac:dyDescent="0.25"/>
    <row r="92" s="113" customFormat="1" x14ac:dyDescent="0.25"/>
    <row r="93" s="113" customFormat="1" x14ac:dyDescent="0.25"/>
    <row r="94" s="113" customFormat="1" x14ac:dyDescent="0.25"/>
    <row r="95" s="113" customFormat="1" x14ac:dyDescent="0.25"/>
    <row r="96" s="113" customFormat="1" x14ac:dyDescent="0.25"/>
    <row r="97" s="113" customFormat="1" x14ac:dyDescent="0.25"/>
    <row r="98" s="113" customFormat="1" x14ac:dyDescent="0.25"/>
    <row r="99" s="113" customFormat="1" x14ac:dyDescent="0.25"/>
    <row r="100" s="113" customFormat="1" x14ac:dyDescent="0.25"/>
    <row r="101" s="113" customFormat="1" x14ac:dyDescent="0.25"/>
    <row r="102" s="113" customFormat="1" x14ac:dyDescent="0.25"/>
    <row r="103" s="113" customFormat="1" x14ac:dyDescent="0.25"/>
    <row r="104" s="113" customFormat="1" x14ac:dyDescent="0.25"/>
    <row r="105" s="113" customFormat="1" x14ac:dyDescent="0.25"/>
    <row r="106" s="113" customFormat="1" x14ac:dyDescent="0.25"/>
    <row r="107" s="113" customFormat="1" x14ac:dyDescent="0.25"/>
    <row r="108" s="113" customFormat="1" x14ac:dyDescent="0.25"/>
    <row r="109" s="113" customFormat="1" x14ac:dyDescent="0.25"/>
    <row r="110" s="113" customFormat="1" x14ac:dyDescent="0.25"/>
    <row r="111" s="113" customFormat="1" x14ac:dyDescent="0.25"/>
    <row r="112" s="113" customFormat="1" x14ac:dyDescent="0.25"/>
    <row r="113" s="113" customFormat="1" x14ac:dyDescent="0.25"/>
    <row r="114" s="113" customFormat="1" x14ac:dyDescent="0.25"/>
    <row r="115" s="113" customFormat="1" x14ac:dyDescent="0.25"/>
    <row r="116" s="113" customFormat="1" x14ac:dyDescent="0.25"/>
    <row r="117" s="113" customFormat="1" x14ac:dyDescent="0.25"/>
    <row r="118" s="113" customFormat="1" x14ac:dyDescent="0.25"/>
    <row r="119" s="113" customFormat="1" x14ac:dyDescent="0.25"/>
    <row r="120" s="113" customFormat="1" x14ac:dyDescent="0.25"/>
    <row r="121" s="113" customFormat="1" x14ac:dyDescent="0.25"/>
    <row r="122" s="113" customFormat="1" x14ac:dyDescent="0.25"/>
    <row r="123" s="113" customFormat="1" x14ac:dyDescent="0.25"/>
    <row r="124" s="113" customFormat="1" x14ac:dyDescent="0.25"/>
    <row r="125" s="113" customFormat="1" x14ac:dyDescent="0.25"/>
    <row r="126" s="113" customFormat="1" x14ac:dyDescent="0.25"/>
    <row r="127" s="113" customFormat="1" x14ac:dyDescent="0.25"/>
    <row r="128" s="113" customFormat="1" x14ac:dyDescent="0.25"/>
    <row r="129" s="113" customFormat="1" x14ac:dyDescent="0.25"/>
    <row r="130" s="113" customFormat="1" x14ac:dyDescent="0.25"/>
    <row r="131" s="113" customFormat="1" x14ac:dyDescent="0.25"/>
    <row r="132" s="113" customFormat="1" x14ac:dyDescent="0.25"/>
    <row r="133" s="113" customFormat="1" x14ac:dyDescent="0.25"/>
    <row r="134" s="113" customFormat="1" x14ac:dyDescent="0.25"/>
    <row r="135" s="113" customFormat="1" x14ac:dyDescent="0.25"/>
    <row r="136" s="113" customFormat="1" x14ac:dyDescent="0.25"/>
    <row r="137" s="113" customFormat="1" x14ac:dyDescent="0.25"/>
    <row r="138" s="113" customFormat="1" x14ac:dyDescent="0.25"/>
    <row r="139" s="113" customFormat="1" x14ac:dyDescent="0.25"/>
    <row r="140" s="113" customFormat="1" x14ac:dyDescent="0.25"/>
    <row r="141" s="113" customFormat="1" x14ac:dyDescent="0.25"/>
    <row r="142" s="113" customFormat="1" x14ac:dyDescent="0.25"/>
    <row r="143" s="113" customFormat="1" x14ac:dyDescent="0.25"/>
    <row r="144" s="113" customFormat="1" x14ac:dyDescent="0.25"/>
    <row r="145" s="113" customFormat="1" x14ac:dyDescent="0.25"/>
    <row r="146" s="113" customFormat="1" x14ac:dyDescent="0.25"/>
    <row r="147" s="113" customFormat="1" x14ac:dyDescent="0.25"/>
    <row r="148" s="113" customFormat="1" x14ac:dyDescent="0.25"/>
    <row r="149" s="113" customFormat="1" x14ac:dyDescent="0.25"/>
    <row r="150" s="113" customFormat="1" x14ac:dyDescent="0.25"/>
    <row r="151" s="113" customFormat="1" x14ac:dyDescent="0.25"/>
    <row r="152" s="113" customFormat="1" x14ac:dyDescent="0.25"/>
    <row r="153" s="113" customFormat="1" x14ac:dyDescent="0.25"/>
    <row r="154" s="113" customFormat="1" x14ac:dyDescent="0.25"/>
    <row r="155" s="113" customFormat="1" x14ac:dyDescent="0.25"/>
    <row r="156" s="113" customFormat="1" x14ac:dyDescent="0.25"/>
    <row r="157" s="113" customFormat="1" x14ac:dyDescent="0.25"/>
    <row r="158" s="113" customFormat="1" x14ac:dyDescent="0.25"/>
    <row r="159" s="113" customFormat="1" x14ac:dyDescent="0.25"/>
    <row r="160" s="113" customFormat="1" x14ac:dyDescent="0.25"/>
    <row r="161" s="113" customFormat="1" x14ac:dyDescent="0.25"/>
    <row r="162" s="113" customFormat="1" x14ac:dyDescent="0.25"/>
    <row r="163" s="113" customFormat="1" x14ac:dyDescent="0.25"/>
    <row r="164" s="113" customFormat="1" x14ac:dyDescent="0.25"/>
    <row r="165" s="113" customFormat="1" x14ac:dyDescent="0.25"/>
    <row r="166" s="113" customFormat="1" x14ac:dyDescent="0.25"/>
    <row r="167" s="113" customFormat="1" x14ac:dyDescent="0.25"/>
    <row r="168" s="113" customFormat="1" x14ac:dyDescent="0.25"/>
    <row r="169" s="113" customFormat="1" x14ac:dyDescent="0.25"/>
    <row r="170" s="113" customFormat="1" x14ac:dyDescent="0.25"/>
    <row r="171" s="113" customFormat="1" x14ac:dyDescent="0.25"/>
    <row r="172" s="113" customFormat="1" x14ac:dyDescent="0.25"/>
    <row r="173" s="113" customFormat="1" x14ac:dyDescent="0.25"/>
    <row r="174" s="113" customFormat="1" x14ac:dyDescent="0.25"/>
    <row r="175" s="113" customFormat="1" x14ac:dyDescent="0.25"/>
    <row r="176" s="113" customFormat="1" x14ac:dyDescent="0.25"/>
    <row r="177" s="113" customFormat="1" x14ac:dyDescent="0.25"/>
    <row r="178" s="113" customFormat="1" x14ac:dyDescent="0.25"/>
    <row r="179" s="113" customFormat="1" x14ac:dyDescent="0.25"/>
    <row r="180" s="113" customFormat="1" x14ac:dyDescent="0.25"/>
    <row r="181" s="113" customFormat="1" x14ac:dyDescent="0.25"/>
    <row r="182" s="113" customFormat="1" x14ac:dyDescent="0.25"/>
    <row r="183" s="113" customFormat="1" x14ac:dyDescent="0.25"/>
    <row r="184" s="113" customFormat="1" x14ac:dyDescent="0.25"/>
    <row r="185" s="113" customFormat="1" x14ac:dyDescent="0.25"/>
    <row r="186" s="113" customFormat="1" x14ac:dyDescent="0.25"/>
    <row r="187" s="113" customFormat="1" x14ac:dyDescent="0.25"/>
    <row r="188" s="113" customFormat="1" x14ac:dyDescent="0.25"/>
    <row r="189" s="113" customFormat="1" x14ac:dyDescent="0.25"/>
    <row r="190" s="113" customFormat="1" x14ac:dyDescent="0.25"/>
    <row r="191" s="113" customFormat="1" x14ac:dyDescent="0.25"/>
    <row r="192" s="113" customFormat="1" x14ac:dyDescent="0.25"/>
    <row r="193" s="113" customFormat="1" x14ac:dyDescent="0.25"/>
    <row r="194" s="113" customFormat="1" x14ac:dyDescent="0.25"/>
    <row r="195" s="113" customFormat="1" x14ac:dyDescent="0.25"/>
    <row r="196" s="113" customFormat="1" x14ac:dyDescent="0.25"/>
    <row r="197" s="113" customFormat="1" x14ac:dyDescent="0.25"/>
    <row r="198" s="113" customFormat="1" x14ac:dyDescent="0.25"/>
    <row r="199" s="113" customFormat="1" x14ac:dyDescent="0.25"/>
    <row r="200" s="113" customFormat="1" x14ac:dyDescent="0.25"/>
    <row r="201" s="113" customFormat="1" x14ac:dyDescent="0.25"/>
    <row r="202" s="113" customFormat="1" x14ac:dyDescent="0.25"/>
    <row r="203" s="113" customFormat="1" x14ac:dyDescent="0.25"/>
    <row r="204" s="113" customFormat="1" x14ac:dyDescent="0.25"/>
    <row r="205" s="113" customFormat="1" x14ac:dyDescent="0.25"/>
    <row r="206" s="113" customFormat="1" x14ac:dyDescent="0.25"/>
    <row r="207" s="113" customFormat="1" x14ac:dyDescent="0.25"/>
    <row r="208" s="113" customFormat="1" x14ac:dyDescent="0.25"/>
    <row r="209" s="113" customFormat="1" x14ac:dyDescent="0.25"/>
    <row r="210" s="113" customFormat="1" x14ac:dyDescent="0.25"/>
    <row r="211" s="113" customFormat="1" x14ac:dyDescent="0.25"/>
    <row r="212" s="113" customFormat="1" x14ac:dyDescent="0.25"/>
    <row r="213" s="113" customFormat="1" x14ac:dyDescent="0.25"/>
    <row r="214" s="113" customFormat="1" x14ac:dyDescent="0.25"/>
    <row r="215" s="113" customFormat="1" x14ac:dyDescent="0.25"/>
    <row r="216" s="113" customFormat="1" x14ac:dyDescent="0.25"/>
    <row r="217" s="113" customFormat="1" x14ac:dyDescent="0.25"/>
    <row r="218" s="113" customFormat="1" x14ac:dyDescent="0.25"/>
    <row r="219" s="113" customFormat="1" x14ac:dyDescent="0.25"/>
    <row r="220" s="113" customFormat="1" x14ac:dyDescent="0.25"/>
    <row r="221" s="113" customFormat="1" x14ac:dyDescent="0.25"/>
    <row r="222" s="113" customFormat="1" x14ac:dyDescent="0.25"/>
    <row r="223" s="113" customFormat="1" x14ac:dyDescent="0.25"/>
    <row r="224" s="113" customFormat="1" x14ac:dyDescent="0.25"/>
    <row r="225" s="113" customFormat="1" x14ac:dyDescent="0.25"/>
    <row r="226" s="113" customFormat="1" x14ac:dyDescent="0.25"/>
    <row r="227" s="113" customFormat="1" x14ac:dyDescent="0.25"/>
    <row r="228" s="113" customFormat="1" x14ac:dyDescent="0.25"/>
    <row r="229" s="113" customFormat="1" x14ac:dyDescent="0.25"/>
    <row r="230" s="113" customFormat="1" x14ac:dyDescent="0.25"/>
    <row r="231" s="113" customFormat="1" x14ac:dyDescent="0.25"/>
    <row r="232" s="113" customFormat="1" x14ac:dyDescent="0.25"/>
    <row r="233" s="113" customFormat="1" x14ac:dyDescent="0.25"/>
    <row r="234" s="113" customFormat="1" x14ac:dyDescent="0.25"/>
    <row r="235" s="113" customFormat="1" x14ac:dyDescent="0.25"/>
    <row r="236" s="113" customFormat="1" x14ac:dyDescent="0.25"/>
    <row r="237" s="113" customFormat="1" x14ac:dyDescent="0.25"/>
    <row r="238" s="113" customFormat="1" x14ac:dyDescent="0.25"/>
    <row r="239" s="113" customFormat="1" x14ac:dyDescent="0.25"/>
    <row r="240" s="113" customFormat="1" x14ac:dyDescent="0.25"/>
    <row r="241" s="113" customFormat="1" x14ac:dyDescent="0.25"/>
    <row r="242" s="113" customFormat="1" x14ac:dyDescent="0.25"/>
    <row r="243" s="113" customFormat="1" x14ac:dyDescent="0.25"/>
    <row r="244" s="113" customFormat="1" x14ac:dyDescent="0.25"/>
    <row r="245" s="113" customFormat="1" x14ac:dyDescent="0.25"/>
    <row r="246" s="113" customFormat="1" x14ac:dyDescent="0.25"/>
    <row r="247" s="113" customFormat="1" x14ac:dyDescent="0.25"/>
    <row r="248" s="113" customFormat="1" x14ac:dyDescent="0.25"/>
    <row r="249" s="113" customFormat="1" x14ac:dyDescent="0.25"/>
    <row r="250" s="113" customFormat="1" x14ac:dyDescent="0.25"/>
    <row r="251" s="113" customFormat="1" x14ac:dyDescent="0.25"/>
    <row r="252" s="113" customFormat="1" x14ac:dyDescent="0.25"/>
    <row r="253" s="113" customFormat="1" x14ac:dyDescent="0.25"/>
    <row r="254" s="113" customFormat="1" x14ac:dyDescent="0.25"/>
    <row r="255" s="113" customFormat="1" x14ac:dyDescent="0.25"/>
    <row r="256" s="113" customFormat="1" x14ac:dyDescent="0.25"/>
    <row r="257" s="113" customFormat="1" x14ac:dyDescent="0.25"/>
    <row r="258" s="113" customFormat="1" x14ac:dyDescent="0.25"/>
    <row r="259" s="113" customFormat="1" x14ac:dyDescent="0.25"/>
    <row r="260" s="113" customFormat="1" x14ac:dyDescent="0.25"/>
    <row r="261" s="113" customFormat="1" x14ac:dyDescent="0.25"/>
    <row r="262" s="113" customFormat="1" x14ac:dyDescent="0.25"/>
    <row r="263" s="113" customFormat="1" x14ac:dyDescent="0.25"/>
    <row r="264" s="113" customFormat="1" x14ac:dyDescent="0.25"/>
    <row r="265" s="113" customFormat="1" x14ac:dyDescent="0.25"/>
    <row r="266" s="113" customFormat="1" x14ac:dyDescent="0.25"/>
    <row r="267" s="113" customFormat="1" x14ac:dyDescent="0.25"/>
    <row r="268" s="113" customFormat="1" x14ac:dyDescent="0.25"/>
    <row r="269" s="113" customFormat="1" x14ac:dyDescent="0.25"/>
    <row r="270" s="113" customFormat="1" x14ac:dyDescent="0.25"/>
    <row r="271" s="113" customFormat="1" x14ac:dyDescent="0.25"/>
    <row r="272" s="113" customFormat="1" x14ac:dyDescent="0.25"/>
    <row r="273" s="113" customFormat="1" x14ac:dyDescent="0.25"/>
    <row r="274" s="113" customFormat="1" x14ac:dyDescent="0.25"/>
    <row r="275" s="113" customFormat="1" x14ac:dyDescent="0.25"/>
    <row r="276" s="113" customFormat="1" x14ac:dyDescent="0.25"/>
    <row r="277" s="113" customFormat="1" x14ac:dyDescent="0.25"/>
    <row r="278" s="113" customFormat="1" x14ac:dyDescent="0.25"/>
    <row r="279" s="113" customFormat="1" x14ac:dyDescent="0.25"/>
    <row r="280" s="113" customFormat="1" x14ac:dyDescent="0.25"/>
    <row r="281" s="113" customFormat="1" x14ac:dyDescent="0.25"/>
    <row r="282" s="113" customFormat="1" x14ac:dyDescent="0.25"/>
    <row r="283" s="113" customFormat="1" x14ac:dyDescent="0.25"/>
    <row r="284" s="113" customFormat="1" x14ac:dyDescent="0.25"/>
    <row r="285" s="113" customFormat="1" x14ac:dyDescent="0.25"/>
    <row r="286" s="113" customFormat="1" x14ac:dyDescent="0.25"/>
    <row r="287" s="113" customFormat="1" x14ac:dyDescent="0.25"/>
    <row r="288" s="113" customFormat="1" x14ac:dyDescent="0.25"/>
    <row r="289" s="113" customFormat="1" x14ac:dyDescent="0.25"/>
    <row r="290" s="113" customFormat="1" x14ac:dyDescent="0.25"/>
    <row r="291" s="113" customFormat="1" x14ac:dyDescent="0.25"/>
    <row r="292" s="113" customFormat="1" x14ac:dyDescent="0.25"/>
    <row r="293" s="113" customFormat="1" x14ac:dyDescent="0.25"/>
    <row r="294" s="113" customFormat="1" x14ac:dyDescent="0.25"/>
    <row r="295" s="113" customFormat="1" x14ac:dyDescent="0.25"/>
    <row r="296" s="113" customFormat="1" x14ac:dyDescent="0.25"/>
    <row r="297" s="113" customFormat="1" x14ac:dyDescent="0.25"/>
    <row r="298" s="113" customFormat="1" x14ac:dyDescent="0.25"/>
    <row r="299" s="113" customFormat="1" x14ac:dyDescent="0.25"/>
    <row r="300" s="113" customFormat="1" x14ac:dyDescent="0.25"/>
    <row r="301" s="113" customFormat="1" x14ac:dyDescent="0.25"/>
    <row r="302" s="113" customFormat="1" x14ac:dyDescent="0.25"/>
    <row r="303" s="113" customFormat="1" x14ac:dyDescent="0.25"/>
    <row r="304" s="113" customFormat="1" x14ac:dyDescent="0.25"/>
    <row r="305" s="113" customFormat="1" x14ac:dyDescent="0.25"/>
    <row r="306" s="113" customFormat="1" x14ac:dyDescent="0.25"/>
    <row r="307" s="113" customFormat="1" x14ac:dyDescent="0.25"/>
    <row r="308" s="113" customFormat="1" x14ac:dyDescent="0.25"/>
    <row r="309" s="113" customFormat="1" x14ac:dyDescent="0.25"/>
    <row r="310" s="113" customFormat="1" x14ac:dyDescent="0.25"/>
    <row r="311" s="113" customFormat="1" x14ac:dyDescent="0.25"/>
    <row r="312" s="113" customFormat="1" x14ac:dyDescent="0.25"/>
    <row r="313" s="113" customFormat="1" x14ac:dyDescent="0.25"/>
    <row r="314" s="113" customFormat="1" x14ac:dyDescent="0.25"/>
    <row r="315" s="113" customFormat="1" x14ac:dyDescent="0.25"/>
    <row r="316" s="113" customFormat="1" x14ac:dyDescent="0.25"/>
    <row r="317" s="113" customFormat="1" x14ac:dyDescent="0.25"/>
    <row r="318" s="113" customFormat="1" x14ac:dyDescent="0.25"/>
    <row r="319" s="113" customFormat="1" x14ac:dyDescent="0.25"/>
    <row r="320" s="113" customFormat="1" x14ac:dyDescent="0.25"/>
    <row r="321" s="113" customFormat="1" x14ac:dyDescent="0.25"/>
    <row r="322" s="113" customFormat="1" x14ac:dyDescent="0.25"/>
    <row r="323" s="113" customFormat="1" x14ac:dyDescent="0.25"/>
    <row r="324" s="113" customFormat="1" x14ac:dyDescent="0.25"/>
    <row r="325" s="113" customFormat="1" x14ac:dyDescent="0.25"/>
    <row r="326" s="113" customFormat="1" x14ac:dyDescent="0.25"/>
    <row r="327" s="113" customFormat="1" x14ac:dyDescent="0.25"/>
    <row r="328" s="113" customFormat="1" x14ac:dyDescent="0.25"/>
    <row r="329" s="113" customFormat="1" x14ac:dyDescent="0.25"/>
    <row r="330" s="113" customFormat="1" x14ac:dyDescent="0.25"/>
    <row r="331" s="113" customFormat="1" x14ac:dyDescent="0.25"/>
    <row r="332" s="113" customFormat="1" x14ac:dyDescent="0.25"/>
    <row r="333" s="113" customFormat="1" x14ac:dyDescent="0.25"/>
    <row r="334" s="113" customFormat="1" x14ac:dyDescent="0.25"/>
    <row r="335" s="113" customFormat="1" x14ac:dyDescent="0.25"/>
    <row r="336" s="113" customFormat="1" x14ac:dyDescent="0.25"/>
    <row r="337" s="113" customFormat="1" x14ac:dyDescent="0.25"/>
    <row r="338" s="113" customFormat="1" x14ac:dyDescent="0.25"/>
    <row r="339" s="113" customFormat="1" x14ac:dyDescent="0.25"/>
    <row r="340" s="113" customFormat="1" x14ac:dyDescent="0.25"/>
    <row r="341" s="113" customFormat="1" x14ac:dyDescent="0.25"/>
    <row r="342" s="113" customFormat="1" x14ac:dyDescent="0.25"/>
    <row r="343" s="113" customFormat="1" x14ac:dyDescent="0.25"/>
    <row r="344" s="113" customFormat="1" x14ac:dyDescent="0.25"/>
    <row r="345" s="113" customFormat="1" x14ac:dyDescent="0.25"/>
    <row r="346" s="113" customFormat="1" x14ac:dyDescent="0.25"/>
    <row r="347" s="113" customFormat="1" x14ac:dyDescent="0.25"/>
    <row r="348" s="113" customFormat="1" x14ac:dyDescent="0.25"/>
    <row r="349" s="113" customFormat="1" x14ac:dyDescent="0.25"/>
    <row r="350" s="113" customFormat="1" x14ac:dyDescent="0.25"/>
    <row r="351" s="113" customFormat="1" x14ac:dyDescent="0.25"/>
    <row r="352" s="113" customFormat="1" x14ac:dyDescent="0.25"/>
    <row r="353" s="113" customFormat="1" x14ac:dyDescent="0.25"/>
    <row r="354" s="113" customFormat="1" x14ac:dyDescent="0.25"/>
    <row r="355" s="113" customFormat="1" x14ac:dyDescent="0.25"/>
    <row r="356" s="113" customFormat="1" x14ac:dyDescent="0.25"/>
    <row r="357" s="113" customFormat="1" x14ac:dyDescent="0.25"/>
    <row r="358" s="113" customFormat="1" x14ac:dyDescent="0.25"/>
    <row r="359" s="113" customFormat="1" x14ac:dyDescent="0.25"/>
    <row r="360" s="113" customFormat="1" x14ac:dyDescent="0.25"/>
    <row r="361" s="113" customFormat="1" x14ac:dyDescent="0.25"/>
    <row r="362" s="113" customFormat="1" x14ac:dyDescent="0.25"/>
    <row r="363" s="113" customFormat="1" x14ac:dyDescent="0.25"/>
    <row r="364" s="113" customFormat="1" x14ac:dyDescent="0.25"/>
    <row r="365" s="113" customFormat="1" x14ac:dyDescent="0.25"/>
    <row r="366" s="113" customFormat="1" x14ac:dyDescent="0.25"/>
    <row r="367" s="113" customFormat="1" x14ac:dyDescent="0.25"/>
    <row r="368" s="113" customFormat="1" x14ac:dyDescent="0.25"/>
    <row r="369" s="113" customFormat="1" x14ac:dyDescent="0.25"/>
    <row r="370" s="113" customFormat="1" x14ac:dyDescent="0.25"/>
    <row r="371" s="113" customFormat="1" x14ac:dyDescent="0.25"/>
    <row r="372" s="113" customFormat="1" x14ac:dyDescent="0.25"/>
    <row r="373" s="113" customFormat="1" x14ac:dyDescent="0.25"/>
    <row r="374" s="113" customFormat="1" x14ac:dyDescent="0.25"/>
    <row r="375" s="113" customFormat="1" x14ac:dyDescent="0.25"/>
    <row r="376" s="113" customFormat="1" x14ac:dyDescent="0.25"/>
    <row r="377" s="113" customFormat="1" x14ac:dyDescent="0.25"/>
    <row r="378" s="113" customFormat="1" x14ac:dyDescent="0.25"/>
    <row r="379" s="113" customFormat="1" x14ac:dyDescent="0.25"/>
    <row r="380" s="113" customFormat="1" x14ac:dyDescent="0.25"/>
    <row r="381" s="113" customFormat="1" x14ac:dyDescent="0.25"/>
    <row r="382" s="113" customFormat="1" x14ac:dyDescent="0.25"/>
    <row r="383" s="113" customFormat="1" x14ac:dyDescent="0.25"/>
    <row r="384" s="113" customFormat="1" x14ac:dyDescent="0.25"/>
    <row r="385" s="113" customFormat="1" x14ac:dyDescent="0.25"/>
    <row r="386" s="113" customFormat="1" x14ac:dyDescent="0.25"/>
    <row r="387" s="113" customFormat="1" x14ac:dyDescent="0.25"/>
    <row r="388" s="113" customFormat="1" x14ac:dyDescent="0.25"/>
    <row r="389" s="113" customFormat="1" x14ac:dyDescent="0.25"/>
    <row r="390" s="113" customFormat="1" x14ac:dyDescent="0.25"/>
    <row r="391" s="113" customFormat="1" x14ac:dyDescent="0.25"/>
    <row r="392" s="113" customFormat="1" x14ac:dyDescent="0.25"/>
    <row r="393" s="113" customFormat="1" x14ac:dyDescent="0.25"/>
    <row r="394" s="113" customFormat="1" x14ac:dyDescent="0.25"/>
    <row r="395" s="113" customFormat="1" x14ac:dyDescent="0.25"/>
    <row r="396" s="113" customFormat="1" x14ac:dyDescent="0.25"/>
    <row r="397" s="113" customFormat="1" x14ac:dyDescent="0.25"/>
    <row r="398" s="113" customFormat="1" x14ac:dyDescent="0.25"/>
    <row r="399" s="113" customFormat="1" x14ac:dyDescent="0.25"/>
    <row r="400" s="113" customFormat="1" x14ac:dyDescent="0.25"/>
    <row r="401" s="113" customFormat="1" x14ac:dyDescent="0.25"/>
    <row r="402" s="113" customFormat="1" x14ac:dyDescent="0.25"/>
    <row r="403" s="113" customFormat="1" x14ac:dyDescent="0.25"/>
    <row r="404" s="113" customFormat="1" x14ac:dyDescent="0.25"/>
    <row r="405" s="113" customFormat="1" x14ac:dyDescent="0.25"/>
    <row r="406" s="113" customFormat="1" x14ac:dyDescent="0.25"/>
    <row r="407" s="113" customFormat="1" x14ac:dyDescent="0.25"/>
    <row r="408" s="113" customFormat="1" x14ac:dyDescent="0.25"/>
    <row r="409" s="113" customFormat="1" x14ac:dyDescent="0.25"/>
    <row r="410" s="113" customFormat="1" x14ac:dyDescent="0.25"/>
    <row r="411" s="113" customFormat="1" x14ac:dyDescent="0.25"/>
    <row r="412" s="113" customFormat="1" x14ac:dyDescent="0.25"/>
    <row r="413" s="113" customFormat="1" x14ac:dyDescent="0.25"/>
    <row r="414" s="113" customFormat="1" x14ac:dyDescent="0.25"/>
    <row r="415" s="113" customFormat="1" x14ac:dyDescent="0.25"/>
    <row r="416" s="113" customFormat="1" x14ac:dyDescent="0.25"/>
    <row r="417" s="113" customFormat="1" x14ac:dyDescent="0.25"/>
    <row r="418" s="113" customFormat="1" x14ac:dyDescent="0.25"/>
    <row r="419" s="113" customFormat="1" x14ac:dyDescent="0.25"/>
    <row r="420" s="113" customFormat="1" x14ac:dyDescent="0.25"/>
    <row r="421" s="113" customFormat="1" x14ac:dyDescent="0.25"/>
    <row r="422" s="113" customFormat="1" x14ac:dyDescent="0.25"/>
    <row r="423" s="113" customFormat="1" x14ac:dyDescent="0.25"/>
    <row r="424" s="113" customFormat="1" x14ac:dyDescent="0.25"/>
    <row r="425" s="113" customFormat="1" x14ac:dyDescent="0.25"/>
    <row r="426" s="113" customFormat="1" x14ac:dyDescent="0.25"/>
    <row r="427" s="113" customFormat="1" x14ac:dyDescent="0.25"/>
    <row r="428" s="113" customFormat="1" x14ac:dyDescent="0.25"/>
    <row r="429" s="113" customFormat="1" x14ac:dyDescent="0.25"/>
    <row r="430" s="113" customFormat="1" x14ac:dyDescent="0.25"/>
    <row r="431" s="113" customFormat="1" x14ac:dyDescent="0.25"/>
    <row r="432" s="113" customFormat="1" x14ac:dyDescent="0.25"/>
    <row r="433" s="113" customFormat="1" x14ac:dyDescent="0.25"/>
    <row r="434" s="113" customFormat="1" x14ac:dyDescent="0.25"/>
    <row r="435" s="113" customFormat="1" x14ac:dyDescent="0.25"/>
    <row r="436" s="113" customFormat="1" x14ac:dyDescent="0.25"/>
    <row r="437" s="113" customFormat="1" x14ac:dyDescent="0.25"/>
    <row r="438" s="113" customFormat="1" x14ac:dyDescent="0.25"/>
    <row r="439" s="113" customFormat="1" x14ac:dyDescent="0.25"/>
    <row r="440" s="113" customFormat="1" x14ac:dyDescent="0.25"/>
    <row r="441" s="113" customFormat="1" x14ac:dyDescent="0.25"/>
    <row r="442" s="113" customFormat="1" x14ac:dyDescent="0.25"/>
    <row r="443" s="113" customFormat="1" x14ac:dyDescent="0.25"/>
    <row r="444" s="113" customFormat="1" x14ac:dyDescent="0.25"/>
    <row r="445" s="113" customFormat="1" x14ac:dyDescent="0.25"/>
    <row r="446" s="113" customFormat="1" x14ac:dyDescent="0.25"/>
    <row r="447" s="113" customFormat="1" x14ac:dyDescent="0.25"/>
    <row r="448" s="113" customFormat="1" x14ac:dyDescent="0.25"/>
    <row r="449" s="113" customFormat="1" x14ac:dyDescent="0.25"/>
    <row r="450" s="113" customFormat="1" x14ac:dyDescent="0.25"/>
    <row r="451" s="113" customFormat="1" x14ac:dyDescent="0.25"/>
    <row r="452" s="113" customFormat="1" x14ac:dyDescent="0.25"/>
    <row r="453" s="113" customFormat="1" x14ac:dyDescent="0.25"/>
    <row r="454" s="113" customFormat="1" x14ac:dyDescent="0.25"/>
    <row r="455" s="113" customFormat="1" x14ac:dyDescent="0.25"/>
    <row r="456" s="113" customFormat="1" x14ac:dyDescent="0.25"/>
    <row r="457" s="113" customFormat="1" x14ac:dyDescent="0.25"/>
    <row r="458" s="113" customFormat="1" x14ac:dyDescent="0.25"/>
    <row r="459" s="113" customFormat="1" x14ac:dyDescent="0.25"/>
    <row r="460" s="113" customFormat="1" x14ac:dyDescent="0.25"/>
    <row r="461" s="113" customFormat="1" x14ac:dyDescent="0.25"/>
    <row r="462" s="113" customFormat="1" x14ac:dyDescent="0.25"/>
    <row r="463" s="113" customFormat="1" x14ac:dyDescent="0.25"/>
    <row r="464" s="113" customFormat="1" x14ac:dyDescent="0.25"/>
    <row r="465" s="113" customFormat="1" x14ac:dyDescent="0.25"/>
    <row r="466" s="113" customFormat="1" x14ac:dyDescent="0.25"/>
    <row r="467" s="113" customFormat="1" x14ac:dyDescent="0.25"/>
    <row r="468" s="113" customFormat="1" x14ac:dyDescent="0.25"/>
    <row r="469" s="113" customFormat="1" x14ac:dyDescent="0.25"/>
    <row r="470" s="113" customFormat="1" x14ac:dyDescent="0.25"/>
    <row r="471" s="113" customFormat="1" x14ac:dyDescent="0.25"/>
    <row r="472" s="113" customFormat="1" x14ac:dyDescent="0.25"/>
    <row r="473" s="113" customFormat="1" x14ac:dyDescent="0.25"/>
    <row r="474" s="113" customFormat="1" x14ac:dyDescent="0.25"/>
    <row r="475" s="113" customFormat="1" x14ac:dyDescent="0.25"/>
    <row r="476" s="113" customFormat="1" x14ac:dyDescent="0.25"/>
    <row r="477" s="113" customFormat="1" x14ac:dyDescent="0.25"/>
    <row r="478" s="113" customFormat="1" x14ac:dyDescent="0.25"/>
    <row r="479" s="113" customFormat="1" x14ac:dyDescent="0.25"/>
    <row r="480" s="113" customFormat="1" x14ac:dyDescent="0.25"/>
    <row r="481" s="113" customFormat="1" x14ac:dyDescent="0.25"/>
    <row r="482" s="113" customFormat="1" x14ac:dyDescent="0.25"/>
    <row r="483" s="113" customFormat="1" x14ac:dyDescent="0.25"/>
    <row r="484" s="113" customFormat="1" x14ac:dyDescent="0.25"/>
    <row r="485" s="113" customFormat="1" x14ac:dyDescent="0.25"/>
    <row r="486" s="113" customFormat="1" x14ac:dyDescent="0.25"/>
    <row r="487" s="113" customFormat="1" x14ac:dyDescent="0.25"/>
    <row r="488" s="113" customFormat="1" x14ac:dyDescent="0.25"/>
    <row r="489" s="113" customFormat="1" x14ac:dyDescent="0.25"/>
    <row r="490" s="113" customFormat="1" x14ac:dyDescent="0.25"/>
    <row r="491" s="113" customFormat="1" x14ac:dyDescent="0.25"/>
    <row r="492" s="113" customFormat="1" x14ac:dyDescent="0.25"/>
    <row r="493" s="113" customFormat="1" x14ac:dyDescent="0.25"/>
    <row r="494" s="113" customFormat="1" x14ac:dyDescent="0.25"/>
    <row r="495" s="113" customFormat="1" x14ac:dyDescent="0.25"/>
    <row r="496" s="113" customFormat="1" x14ac:dyDescent="0.25"/>
    <row r="497" s="113" customFormat="1" x14ac:dyDescent="0.25"/>
    <row r="498" s="113" customFormat="1" x14ac:dyDescent="0.25"/>
    <row r="499" s="113" customFormat="1" x14ac:dyDescent="0.25"/>
    <row r="500" s="113" customFormat="1" x14ac:dyDescent="0.25"/>
    <row r="501" s="113" customFormat="1" x14ac:dyDescent="0.25"/>
    <row r="502" s="113" customFormat="1" x14ac:dyDescent="0.25"/>
    <row r="503" s="113" customFormat="1" x14ac:dyDescent="0.25"/>
    <row r="504" s="113" customFormat="1" x14ac:dyDescent="0.25"/>
    <row r="505" s="113" customFormat="1" x14ac:dyDescent="0.25"/>
    <row r="506" s="113" customFormat="1" x14ac:dyDescent="0.25"/>
    <row r="507" s="113" customFormat="1" x14ac:dyDescent="0.25"/>
    <row r="508" s="113" customFormat="1" x14ac:dyDescent="0.25"/>
    <row r="509" s="113" customFormat="1" x14ac:dyDescent="0.25"/>
    <row r="510" s="113" customFormat="1" x14ac:dyDescent="0.25"/>
    <row r="511" s="113" customFormat="1" x14ac:dyDescent="0.25"/>
    <row r="512" s="113" customFormat="1" x14ac:dyDescent="0.25"/>
    <row r="513" s="113" customFormat="1" x14ac:dyDescent="0.25"/>
    <row r="514" s="113" customFormat="1" x14ac:dyDescent="0.25"/>
    <row r="515" s="113" customFormat="1" x14ac:dyDescent="0.25"/>
    <row r="516" s="113" customFormat="1" x14ac:dyDescent="0.25"/>
    <row r="517" s="113" customFormat="1" x14ac:dyDescent="0.25"/>
    <row r="518" s="113" customFormat="1" x14ac:dyDescent="0.25"/>
    <row r="519" s="113" customFormat="1" x14ac:dyDescent="0.25"/>
    <row r="520" s="113" customFormat="1" x14ac:dyDescent="0.25"/>
    <row r="521" s="113" customFormat="1" x14ac:dyDescent="0.25"/>
    <row r="522" s="113" customFormat="1" x14ac:dyDescent="0.25"/>
    <row r="523" s="113" customFormat="1" x14ac:dyDescent="0.25"/>
    <row r="524" s="113" customFormat="1" x14ac:dyDescent="0.25"/>
    <row r="525" s="113" customFormat="1" x14ac:dyDescent="0.25"/>
    <row r="526" s="113" customFormat="1" x14ac:dyDescent="0.25"/>
    <row r="527" s="113" customFormat="1" x14ac:dyDescent="0.25"/>
    <row r="528" s="113" customFormat="1" x14ac:dyDescent="0.25"/>
    <row r="529" s="113" customFormat="1" x14ac:dyDescent="0.25"/>
    <row r="530" s="113" customFormat="1" x14ac:dyDescent="0.25"/>
    <row r="531" s="113" customFormat="1" x14ac:dyDescent="0.25"/>
    <row r="532" s="113" customFormat="1" x14ac:dyDescent="0.25"/>
    <row r="533" s="113" customFormat="1" x14ac:dyDescent="0.25"/>
    <row r="534" s="113" customFormat="1" x14ac:dyDescent="0.25"/>
    <row r="535" s="113" customFormat="1" x14ac:dyDescent="0.25"/>
    <row r="536" s="113" customFormat="1" x14ac:dyDescent="0.25"/>
    <row r="537" s="113" customFormat="1" x14ac:dyDescent="0.25"/>
    <row r="538" s="113" customFormat="1" x14ac:dyDescent="0.25"/>
    <row r="539" s="113" customFormat="1" x14ac:dyDescent="0.25"/>
    <row r="540" s="113" customFormat="1" x14ac:dyDescent="0.25"/>
    <row r="541" s="113" customFormat="1" x14ac:dyDescent="0.25"/>
    <row r="542" s="113" customFormat="1" x14ac:dyDescent="0.25"/>
    <row r="543" s="113" customFormat="1" x14ac:dyDescent="0.25"/>
    <row r="544" s="113" customFormat="1" x14ac:dyDescent="0.25"/>
    <row r="545" s="113" customFormat="1" x14ac:dyDescent="0.25"/>
    <row r="546" s="113" customFormat="1" x14ac:dyDescent="0.25"/>
    <row r="547" s="113" customFormat="1" x14ac:dyDescent="0.25"/>
    <row r="548" s="113" customFormat="1" x14ac:dyDescent="0.25"/>
    <row r="549" s="113" customFormat="1" x14ac:dyDescent="0.25"/>
    <row r="550" s="113" customFormat="1" x14ac:dyDescent="0.25"/>
    <row r="551" s="113" customFormat="1" x14ac:dyDescent="0.25"/>
    <row r="552" s="113" customFormat="1" x14ac:dyDescent="0.25"/>
    <row r="553" s="113" customFormat="1" x14ac:dyDescent="0.25"/>
    <row r="554" s="113" customFormat="1" x14ac:dyDescent="0.25"/>
    <row r="555" s="113" customFormat="1" x14ac:dyDescent="0.25"/>
    <row r="556" s="113" customFormat="1" x14ac:dyDescent="0.25"/>
    <row r="557" s="113" customFormat="1" x14ac:dyDescent="0.25"/>
    <row r="558" s="113" customFormat="1" x14ac:dyDescent="0.25"/>
    <row r="559" s="113" customFormat="1" x14ac:dyDescent="0.25"/>
    <row r="560" s="113" customFormat="1" x14ac:dyDescent="0.25"/>
    <row r="561" s="113" customFormat="1" x14ac:dyDescent="0.25"/>
    <row r="562" s="113" customFormat="1" x14ac:dyDescent="0.25"/>
    <row r="563" s="113" customFormat="1" x14ac:dyDescent="0.25"/>
    <row r="564" s="113" customFormat="1" x14ac:dyDescent="0.25"/>
    <row r="565" s="113" customFormat="1" x14ac:dyDescent="0.25"/>
    <row r="566" s="113" customFormat="1" x14ac:dyDescent="0.25"/>
    <row r="567" s="113" customFormat="1" x14ac:dyDescent="0.25"/>
    <row r="568" s="113" customFormat="1" x14ac:dyDescent="0.25"/>
    <row r="569" s="113" customFormat="1" x14ac:dyDescent="0.25"/>
    <row r="570" s="113" customFormat="1" x14ac:dyDescent="0.25"/>
    <row r="571" s="113" customFormat="1" x14ac:dyDescent="0.25"/>
    <row r="572" s="113" customFormat="1" x14ac:dyDescent="0.25"/>
    <row r="573" s="113" customFormat="1" x14ac:dyDescent="0.25"/>
    <row r="574" s="113" customFormat="1" x14ac:dyDescent="0.25"/>
    <row r="575" s="113" customFormat="1" x14ac:dyDescent="0.25"/>
    <row r="576" s="113" customFormat="1" x14ac:dyDescent="0.25"/>
    <row r="577" s="113" customFormat="1" x14ac:dyDescent="0.25"/>
    <row r="578" s="113" customFormat="1" x14ac:dyDescent="0.25"/>
    <row r="579" s="113" customFormat="1" x14ac:dyDescent="0.25"/>
    <row r="580" s="113" customFormat="1" x14ac:dyDescent="0.25"/>
    <row r="581" s="113" customFormat="1" x14ac:dyDescent="0.25"/>
    <row r="582" s="113" customFormat="1" x14ac:dyDescent="0.25"/>
    <row r="583" s="113" customFormat="1" x14ac:dyDescent="0.25"/>
    <row r="584" s="113" customFormat="1" x14ac:dyDescent="0.25"/>
    <row r="585" s="113" customFormat="1" x14ac:dyDescent="0.25"/>
    <row r="586" s="113" customFormat="1" x14ac:dyDescent="0.25"/>
    <row r="587" s="113" customFormat="1" x14ac:dyDescent="0.25"/>
    <row r="588" s="113" customFormat="1" x14ac:dyDescent="0.25"/>
    <row r="589" s="113" customFormat="1" x14ac:dyDescent="0.25"/>
    <row r="590" s="113" customFormat="1" x14ac:dyDescent="0.25"/>
    <row r="591" s="113" customFormat="1" x14ac:dyDescent="0.25"/>
    <row r="592" s="113" customFormat="1" x14ac:dyDescent="0.25"/>
    <row r="593" s="113" customFormat="1" x14ac:dyDescent="0.25"/>
    <row r="594" s="113" customFormat="1" x14ac:dyDescent="0.25"/>
    <row r="595" s="113" customFormat="1" x14ac:dyDescent="0.25"/>
    <row r="596" s="113" customFormat="1" x14ac:dyDescent="0.25"/>
    <row r="597" s="113" customFormat="1" x14ac:dyDescent="0.25"/>
    <row r="598" s="113" customFormat="1" x14ac:dyDescent="0.25"/>
    <row r="599" s="113" customFormat="1" x14ac:dyDescent="0.25"/>
    <row r="600" s="113" customFormat="1" x14ac:dyDescent="0.25"/>
    <row r="601" s="113" customFormat="1" x14ac:dyDescent="0.25"/>
    <row r="602" s="113" customFormat="1" x14ac:dyDescent="0.25"/>
    <row r="603" s="113" customFormat="1" x14ac:dyDescent="0.25"/>
    <row r="604" s="113" customFormat="1" x14ac:dyDescent="0.25"/>
    <row r="605" s="113" customFormat="1" x14ac:dyDescent="0.25"/>
    <row r="606" s="113" customFormat="1" x14ac:dyDescent="0.25"/>
    <row r="607" s="113" customFormat="1" x14ac:dyDescent="0.25"/>
    <row r="608" s="113" customFormat="1" x14ac:dyDescent="0.25"/>
    <row r="609" s="113" customFormat="1" x14ac:dyDescent="0.25"/>
    <row r="610" s="113" customFormat="1" x14ac:dyDescent="0.25"/>
    <row r="611" s="113" customFormat="1" x14ac:dyDescent="0.25"/>
    <row r="612" s="113" customFormat="1" x14ac:dyDescent="0.25"/>
    <row r="613" s="113" customFormat="1" x14ac:dyDescent="0.25"/>
    <row r="614" s="113" customFormat="1" x14ac:dyDescent="0.25"/>
    <row r="615" s="113" customFormat="1" x14ac:dyDescent="0.25"/>
    <row r="616" s="113" customFormat="1" x14ac:dyDescent="0.25"/>
    <row r="617" s="113" customFormat="1" x14ac:dyDescent="0.25"/>
    <row r="618" s="113" customFormat="1" x14ac:dyDescent="0.25"/>
    <row r="619" s="113" customFormat="1" x14ac:dyDescent="0.25"/>
    <row r="620" s="113" customFormat="1" x14ac:dyDescent="0.25"/>
    <row r="621" s="113" customFormat="1" x14ac:dyDescent="0.25"/>
    <row r="622" s="113" customFormat="1" x14ac:dyDescent="0.25"/>
    <row r="623" s="113" customFormat="1" x14ac:dyDescent="0.25"/>
    <row r="624" s="113" customFormat="1" x14ac:dyDescent="0.25"/>
    <row r="625" s="113" customFormat="1" x14ac:dyDescent="0.25"/>
    <row r="626" s="113" customFormat="1" x14ac:dyDescent="0.25"/>
    <row r="627" s="113" customFormat="1" x14ac:dyDescent="0.25"/>
    <row r="628" s="113" customFormat="1" x14ac:dyDescent="0.25"/>
    <row r="629" s="113" customFormat="1" x14ac:dyDescent="0.25"/>
    <row r="630" s="113" customFormat="1" x14ac:dyDescent="0.25"/>
    <row r="631" s="113" customFormat="1" x14ac:dyDescent="0.25"/>
    <row r="632" s="113" customFormat="1" x14ac:dyDescent="0.25"/>
    <row r="633" s="113" customFormat="1" x14ac:dyDescent="0.25"/>
    <row r="634" s="113" customFormat="1" x14ac:dyDescent="0.25"/>
    <row r="635" s="113" customFormat="1" x14ac:dyDescent="0.25"/>
    <row r="636" s="113" customFormat="1" x14ac:dyDescent="0.25"/>
    <row r="637" s="113" customFormat="1" x14ac:dyDescent="0.25"/>
    <row r="638" s="113" customFormat="1" x14ac:dyDescent="0.25"/>
    <row r="639" s="113" customFormat="1" x14ac:dyDescent="0.25"/>
    <row r="640" s="113" customFormat="1" x14ac:dyDescent="0.25"/>
    <row r="641" s="113" customFormat="1" x14ac:dyDescent="0.25"/>
    <row r="642" s="113" customFormat="1" x14ac:dyDescent="0.25"/>
    <row r="643" s="113" customFormat="1" x14ac:dyDescent="0.25"/>
    <row r="644" s="113" customFormat="1" x14ac:dyDescent="0.25"/>
    <row r="645" s="113" customFormat="1" x14ac:dyDescent="0.25"/>
    <row r="646" s="113" customFormat="1" x14ac:dyDescent="0.25"/>
    <row r="647" s="113" customFormat="1" x14ac:dyDescent="0.25"/>
    <row r="648" s="113" customFormat="1" x14ac:dyDescent="0.25"/>
    <row r="649" s="113" customFormat="1" x14ac:dyDescent="0.25"/>
    <row r="650" s="113" customFormat="1" x14ac:dyDescent="0.25"/>
    <row r="651" s="113" customFormat="1" x14ac:dyDescent="0.25"/>
    <row r="652" s="113" customFormat="1" x14ac:dyDescent="0.25"/>
    <row r="653" s="113" customFormat="1" x14ac:dyDescent="0.25"/>
    <row r="654" s="113" customFormat="1" x14ac:dyDescent="0.25"/>
    <row r="655" s="113" customFormat="1" x14ac:dyDescent="0.25"/>
    <row r="656" s="113" customFormat="1" x14ac:dyDescent="0.25"/>
    <row r="657" s="113" customFormat="1" x14ac:dyDescent="0.25"/>
    <row r="658" s="113" customFormat="1" x14ac:dyDescent="0.25"/>
    <row r="659" s="113" customFormat="1" x14ac:dyDescent="0.25"/>
    <row r="660" s="113" customFormat="1" x14ac:dyDescent="0.25"/>
    <row r="661" s="113" customFormat="1" x14ac:dyDescent="0.25"/>
    <row r="662" s="113" customFormat="1" x14ac:dyDescent="0.25"/>
    <row r="663" s="113" customFormat="1" x14ac:dyDescent="0.25"/>
    <row r="664" s="113" customFormat="1" x14ac:dyDescent="0.25"/>
    <row r="665" s="113" customFormat="1" x14ac:dyDescent="0.25"/>
    <row r="666" s="113" customFormat="1" x14ac:dyDescent="0.25"/>
    <row r="667" s="113" customFormat="1" x14ac:dyDescent="0.25"/>
    <row r="668" s="113" customFormat="1" x14ac:dyDescent="0.25"/>
    <row r="669" s="113" customFormat="1" x14ac:dyDescent="0.25"/>
    <row r="670" s="113" customFormat="1" x14ac:dyDescent="0.25"/>
    <row r="671" s="113" customFormat="1" x14ac:dyDescent="0.25"/>
    <row r="672" s="113" customFormat="1" x14ac:dyDescent="0.25"/>
    <row r="673" s="113" customFormat="1" x14ac:dyDescent="0.25"/>
    <row r="674" s="113" customFormat="1" x14ac:dyDescent="0.25"/>
    <row r="675" s="113" customFormat="1" x14ac:dyDescent="0.25"/>
    <row r="676" s="113" customFormat="1" x14ac:dyDescent="0.25"/>
    <row r="677" s="113" customFormat="1" x14ac:dyDescent="0.25"/>
  </sheetData>
  <sheetProtection algorithmName="SHA-512" hashValue="EqQOIzFxjrcvAQUy6Hyk+SJ1daSvkR3VrxQ2/8QjxOOxsuB3N+5uNZuyxNKx5iHWKuLFCHXqFTTwlO1rT7mSeA==" saltValue="RlGZd4wpAs1r74fOVQt3jQ==" spinCount="100000" sheet="1" formatCells="0" formatColumns="0" formatRows="0" selectLockedCells="1"/>
  <mergeCells count="7">
    <mergeCell ref="B53:G53"/>
    <mergeCell ref="A54:G54"/>
    <mergeCell ref="A5:G5"/>
    <mergeCell ref="A29:B29"/>
    <mergeCell ref="D24:E24"/>
    <mergeCell ref="C26:E26"/>
    <mergeCell ref="C25:E25"/>
  </mergeCells>
  <pageMargins left="0.7" right="0.7" top="0.75" bottom="0.75" header="0.3" footer="0.3"/>
  <pageSetup scale="1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17BD09-CDBB-4193-A9AC-37AB612B08BD}">
          <x14:formula1>
            <xm:f>'Data Validation List'!$B$2:$B$6</xm:f>
          </x14:formula1>
          <xm:sqref>B16 B26</xm:sqref>
        </x14:dataValidation>
        <x14:dataValidation type="list" allowBlank="1" showInputMessage="1" showErrorMessage="1" xr:uid="{D8B059FD-13AA-419F-9365-4BBBFEFD1729}">
          <x14:formula1>
            <xm:f>'Data Validation List'!$C$2:$C$7</xm:f>
          </x14:formula1>
          <xm:sqref>C16 C26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640F-58CE-4D07-B701-C4897DDFF141}">
  <sheetPr codeName="Sheet15">
    <tabColor theme="0"/>
    <pageSetUpPr fitToPage="1"/>
  </sheetPr>
  <dimension ref="A1:AN320"/>
  <sheetViews>
    <sheetView zoomScaleNormal="100" workbookViewId="0">
      <selection activeCell="D12" sqref="D12"/>
    </sheetView>
  </sheetViews>
  <sheetFormatPr defaultColWidth="9.140625" defaultRowHeight="15" x14ac:dyDescent="0.25"/>
  <cols>
    <col min="1" max="1" width="23.140625" style="88" customWidth="1"/>
    <col min="2" max="2" width="55.5703125" style="88" customWidth="1"/>
    <col min="3" max="3" width="35.42578125" style="88" customWidth="1"/>
    <col min="4" max="4" width="28.5703125" style="88" customWidth="1"/>
    <col min="5" max="5" width="22" style="88" customWidth="1"/>
    <col min="6" max="6" width="68.5703125" style="88" customWidth="1"/>
    <col min="7" max="16384" width="9.140625" style="88"/>
  </cols>
  <sheetData>
    <row r="1" spans="1:40" s="580" customFormat="1" ht="15.75" x14ac:dyDescent="0.25">
      <c r="A1" s="414" t="str">
        <f>'BUDGET SUMMARY 1'!$A$1</f>
        <v>RFA HHS0015831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649"/>
      <c r="AG1" s="649"/>
      <c r="AH1" s="649"/>
      <c r="AI1" s="649"/>
      <c r="AJ1" s="649"/>
      <c r="AK1" s="649"/>
      <c r="AL1" s="649"/>
      <c r="AM1" s="649"/>
    </row>
    <row r="2" spans="1:40" s="580" customFormat="1" ht="15.75" x14ac:dyDescent="0.25">
      <c r="A2" s="406" t="str">
        <f>'BUDGET SUMMARY 1'!$A$2</f>
        <v>Attachment to Addendum 8 - Revision 3 Exhibit E, Expenditure Proposal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  <c r="AJ2" s="649"/>
      <c r="AK2" s="649"/>
      <c r="AL2" s="649"/>
      <c r="AM2" s="649"/>
    </row>
    <row r="3" spans="1:40" s="580" customFormat="1" x14ac:dyDescent="0.25">
      <c r="A3" s="649"/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  <c r="AF3" s="649"/>
      <c r="AG3" s="649"/>
      <c r="AH3" s="649"/>
      <c r="AI3" s="649"/>
      <c r="AJ3" s="649"/>
      <c r="AK3" s="649"/>
      <c r="AL3" s="649"/>
      <c r="AM3" s="649"/>
    </row>
    <row r="4" spans="1:40" s="580" customFormat="1" x14ac:dyDescent="0.25">
      <c r="A4" s="650" t="s">
        <v>173</v>
      </c>
      <c r="B4" s="651">
        <f>'BUDGET SUMMARY 1'!D3</f>
        <v>0</v>
      </c>
      <c r="C4" s="652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  <c r="AD4" s="649"/>
      <c r="AE4" s="649"/>
      <c r="AF4" s="649"/>
      <c r="AG4" s="649"/>
      <c r="AH4" s="649"/>
      <c r="AI4" s="649"/>
      <c r="AJ4" s="649"/>
      <c r="AK4" s="649"/>
      <c r="AL4" s="649"/>
      <c r="AM4" s="649"/>
      <c r="AN4" s="649"/>
    </row>
    <row r="5" spans="1:40" s="580" customFormat="1" x14ac:dyDescent="0.25">
      <c r="A5" s="653" t="s">
        <v>215</v>
      </c>
      <c r="B5" s="654">
        <f>+'BUDGET SUMMARY 1'!D8</f>
        <v>0</v>
      </c>
      <c r="C5" s="652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49"/>
      <c r="AG5" s="649"/>
      <c r="AH5" s="649"/>
      <c r="AI5" s="649"/>
      <c r="AJ5" s="649"/>
      <c r="AK5" s="649"/>
      <c r="AL5" s="649"/>
      <c r="AM5" s="649"/>
      <c r="AN5" s="649"/>
    </row>
    <row r="6" spans="1:40" s="580" customFormat="1" x14ac:dyDescent="0.25">
      <c r="A6" s="653" t="s">
        <v>216</v>
      </c>
      <c r="B6" s="655">
        <f>+'BUDGET SUMMARY 1'!D7</f>
        <v>0</v>
      </c>
      <c r="C6" s="652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649"/>
      <c r="AE6" s="649"/>
      <c r="AF6" s="649"/>
      <c r="AG6" s="649"/>
      <c r="AH6" s="649"/>
      <c r="AI6" s="649"/>
      <c r="AJ6" s="649"/>
      <c r="AK6" s="649"/>
      <c r="AL6" s="649"/>
      <c r="AM6" s="649"/>
      <c r="AN6" s="649"/>
    </row>
    <row r="7" spans="1:40" s="580" customFormat="1" x14ac:dyDescent="0.25">
      <c r="A7" s="656" t="s">
        <v>217</v>
      </c>
      <c r="B7" s="657"/>
      <c r="C7" s="658"/>
      <c r="D7" s="649"/>
      <c r="E7" s="649"/>
      <c r="F7" s="649"/>
      <c r="G7" s="649"/>
      <c r="H7" s="649"/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/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/>
      <c r="AI7" s="649"/>
      <c r="AJ7" s="649"/>
      <c r="AK7" s="649"/>
      <c r="AL7" s="649"/>
      <c r="AM7" s="649"/>
      <c r="AN7" s="649"/>
    </row>
    <row r="8" spans="1:40" s="580" customFormat="1" x14ac:dyDescent="0.25">
      <c r="A8" s="649"/>
      <c r="B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49"/>
      <c r="Y8" s="649"/>
      <c r="Z8" s="649"/>
      <c r="AA8" s="649"/>
      <c r="AB8" s="649"/>
      <c r="AC8" s="649"/>
      <c r="AD8" s="649"/>
      <c r="AE8" s="649"/>
      <c r="AF8" s="649"/>
      <c r="AG8" s="649"/>
      <c r="AH8" s="649"/>
      <c r="AI8" s="649"/>
      <c r="AJ8" s="649"/>
      <c r="AK8" s="649"/>
      <c r="AL8" s="649"/>
      <c r="AM8" s="649"/>
      <c r="AN8" s="649"/>
    </row>
    <row r="9" spans="1:40" s="580" customFormat="1" x14ac:dyDescent="0.25">
      <c r="A9" s="659" t="s">
        <v>218</v>
      </c>
      <c r="B9" s="660" t="s">
        <v>219</v>
      </c>
      <c r="C9" s="661" t="s">
        <v>220</v>
      </c>
      <c r="D9" s="662" t="s">
        <v>221</v>
      </c>
      <c r="E9" s="663" t="s">
        <v>222</v>
      </c>
      <c r="F9" s="659" t="s">
        <v>223</v>
      </c>
      <c r="G9" s="649"/>
      <c r="H9" s="649"/>
      <c r="I9" s="649"/>
      <c r="J9" s="649"/>
      <c r="K9" s="649"/>
      <c r="L9" s="649"/>
      <c r="M9" s="649"/>
      <c r="N9" s="649"/>
      <c r="O9" s="649"/>
      <c r="P9" s="649"/>
      <c r="Q9" s="649"/>
      <c r="R9" s="649"/>
      <c r="S9" s="649"/>
      <c r="T9" s="649"/>
      <c r="U9" s="649"/>
      <c r="V9" s="649"/>
      <c r="W9" s="649"/>
      <c r="X9" s="649"/>
      <c r="Y9" s="649"/>
      <c r="Z9" s="649"/>
      <c r="AA9" s="649"/>
      <c r="AB9" s="649"/>
      <c r="AC9" s="649"/>
      <c r="AD9" s="649"/>
      <c r="AE9" s="649"/>
      <c r="AF9" s="649"/>
      <c r="AG9" s="649"/>
      <c r="AH9" s="649"/>
      <c r="AI9" s="649"/>
      <c r="AJ9" s="649"/>
      <c r="AK9" s="649"/>
      <c r="AL9" s="649"/>
      <c r="AM9" s="649"/>
      <c r="AN9" s="649"/>
    </row>
    <row r="10" spans="1:40" s="580" customFormat="1" x14ac:dyDescent="0.25">
      <c r="A10" s="659"/>
      <c r="B10" s="660"/>
      <c r="C10" s="660"/>
      <c r="D10" s="664"/>
      <c r="E10" s="665"/>
      <c r="F10" s="659"/>
      <c r="G10" s="649"/>
      <c r="H10" s="649"/>
      <c r="I10" s="649"/>
      <c r="J10" s="649"/>
      <c r="K10" s="649"/>
      <c r="L10" s="649"/>
      <c r="M10" s="649"/>
      <c r="N10" s="649"/>
      <c r="O10" s="649"/>
      <c r="P10" s="649"/>
      <c r="Q10" s="649"/>
      <c r="R10" s="649"/>
      <c r="S10" s="649"/>
      <c r="T10" s="649"/>
      <c r="U10" s="649"/>
      <c r="V10" s="649"/>
      <c r="W10" s="649"/>
      <c r="X10" s="649"/>
      <c r="Y10" s="649"/>
      <c r="Z10" s="649"/>
      <c r="AA10" s="649"/>
      <c r="AB10" s="649"/>
      <c r="AC10" s="649"/>
      <c r="AD10" s="649"/>
      <c r="AE10" s="649"/>
      <c r="AF10" s="649"/>
      <c r="AG10" s="649"/>
      <c r="AH10" s="649"/>
      <c r="AI10" s="649"/>
      <c r="AJ10" s="649"/>
      <c r="AK10" s="649"/>
      <c r="AL10" s="649"/>
      <c r="AM10" s="649"/>
      <c r="AN10" s="649"/>
    </row>
    <row r="11" spans="1:40" s="580" customFormat="1" x14ac:dyDescent="0.25">
      <c r="A11" s="659"/>
      <c r="B11" s="660"/>
      <c r="C11" s="660"/>
      <c r="D11" s="664"/>
      <c r="E11" s="666"/>
      <c r="F11" s="65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  <c r="AH11" s="649"/>
      <c r="AI11" s="649"/>
      <c r="AJ11" s="649"/>
      <c r="AK11" s="649"/>
      <c r="AL11" s="649"/>
      <c r="AM11" s="649"/>
      <c r="AN11" s="649"/>
    </row>
    <row r="12" spans="1:40" x14ac:dyDescent="0.25">
      <c r="A12" s="89">
        <v>1</v>
      </c>
      <c r="B12" s="90"/>
      <c r="C12" s="91"/>
      <c r="D12" s="92"/>
      <c r="E12" s="112">
        <f>C12-D12</f>
        <v>0</v>
      </c>
      <c r="F12" s="302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</row>
    <row r="13" spans="1:40" x14ac:dyDescent="0.25">
      <c r="A13" s="89">
        <v>2</v>
      </c>
      <c r="B13" s="90"/>
      <c r="C13" s="91"/>
      <c r="D13" s="92"/>
      <c r="E13" s="112">
        <f t="shared" ref="E13:E65" si="0">C13-D13</f>
        <v>0</v>
      </c>
      <c r="F13" s="302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</row>
    <row r="14" spans="1:40" x14ac:dyDescent="0.25">
      <c r="A14" s="89">
        <v>3</v>
      </c>
      <c r="B14" s="90"/>
      <c r="C14" s="91"/>
      <c r="D14" s="92"/>
      <c r="E14" s="112">
        <f t="shared" si="0"/>
        <v>0</v>
      </c>
      <c r="F14" s="302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</row>
    <row r="15" spans="1:40" x14ac:dyDescent="0.25">
      <c r="A15" s="89">
        <v>4</v>
      </c>
      <c r="B15" s="90"/>
      <c r="C15" s="91"/>
      <c r="D15" s="92"/>
      <c r="E15" s="112">
        <f t="shared" si="0"/>
        <v>0</v>
      </c>
      <c r="F15" s="302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</row>
    <row r="16" spans="1:40" x14ac:dyDescent="0.25">
      <c r="A16" s="89">
        <v>5</v>
      </c>
      <c r="B16" s="90"/>
      <c r="C16" s="91"/>
      <c r="D16" s="92"/>
      <c r="E16" s="112">
        <f t="shared" si="0"/>
        <v>0</v>
      </c>
      <c r="F16" s="302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</row>
    <row r="17" spans="1:40" x14ac:dyDescent="0.25">
      <c r="A17" s="89">
        <v>6</v>
      </c>
      <c r="B17" s="90"/>
      <c r="C17" s="91"/>
      <c r="D17" s="92"/>
      <c r="E17" s="112">
        <f t="shared" si="0"/>
        <v>0</v>
      </c>
      <c r="F17" s="302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</row>
    <row r="18" spans="1:40" x14ac:dyDescent="0.25">
      <c r="A18" s="89">
        <v>7</v>
      </c>
      <c r="B18" s="90"/>
      <c r="C18" s="91"/>
      <c r="D18" s="92"/>
      <c r="E18" s="112">
        <f t="shared" si="0"/>
        <v>0</v>
      </c>
      <c r="F18" s="302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</row>
    <row r="19" spans="1:40" x14ac:dyDescent="0.25">
      <c r="A19" s="89">
        <v>8</v>
      </c>
      <c r="B19" s="90"/>
      <c r="C19" s="91"/>
      <c r="D19" s="92"/>
      <c r="E19" s="112">
        <f t="shared" si="0"/>
        <v>0</v>
      </c>
      <c r="F19" s="302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</row>
    <row r="20" spans="1:40" x14ac:dyDescent="0.25">
      <c r="A20" s="89">
        <v>9</v>
      </c>
      <c r="B20" s="90"/>
      <c r="C20" s="91"/>
      <c r="D20" s="92"/>
      <c r="E20" s="112">
        <f t="shared" si="0"/>
        <v>0</v>
      </c>
      <c r="F20" s="302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</row>
    <row r="21" spans="1:40" x14ac:dyDescent="0.25">
      <c r="A21" s="89">
        <v>10</v>
      </c>
      <c r="B21" s="90"/>
      <c r="C21" s="91"/>
      <c r="D21" s="92"/>
      <c r="E21" s="112">
        <f t="shared" si="0"/>
        <v>0</v>
      </c>
      <c r="F21" s="302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</row>
    <row r="22" spans="1:40" x14ac:dyDescent="0.25">
      <c r="A22" s="89">
        <v>11</v>
      </c>
      <c r="B22" s="90"/>
      <c r="C22" s="91"/>
      <c r="D22" s="92"/>
      <c r="E22" s="112">
        <f t="shared" si="0"/>
        <v>0</v>
      </c>
      <c r="F22" s="302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</row>
    <row r="23" spans="1:40" x14ac:dyDescent="0.25">
      <c r="A23" s="89">
        <v>12</v>
      </c>
      <c r="B23" s="90"/>
      <c r="C23" s="91"/>
      <c r="D23" s="92"/>
      <c r="E23" s="112">
        <f t="shared" si="0"/>
        <v>0</v>
      </c>
      <c r="F23" s="302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</row>
    <row r="24" spans="1:40" x14ac:dyDescent="0.25">
      <c r="A24" s="89">
        <v>13</v>
      </c>
      <c r="B24" s="90"/>
      <c r="C24" s="91"/>
      <c r="D24" s="92"/>
      <c r="E24" s="112">
        <f t="shared" si="0"/>
        <v>0</v>
      </c>
      <c r="F24" s="302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</row>
    <row r="25" spans="1:40" x14ac:dyDescent="0.25">
      <c r="A25" s="89">
        <v>14</v>
      </c>
      <c r="B25" s="90"/>
      <c r="C25" s="91"/>
      <c r="D25" s="92"/>
      <c r="E25" s="112">
        <f t="shared" si="0"/>
        <v>0</v>
      </c>
      <c r="F25" s="302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x14ac:dyDescent="0.25">
      <c r="A26" s="89">
        <v>15</v>
      </c>
      <c r="B26" s="90"/>
      <c r="C26" s="91"/>
      <c r="D26" s="92"/>
      <c r="E26" s="112">
        <f t="shared" si="0"/>
        <v>0</v>
      </c>
      <c r="F26" s="302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</row>
    <row r="27" spans="1:40" x14ac:dyDescent="0.25">
      <c r="A27" s="89">
        <v>16</v>
      </c>
      <c r="B27" s="90"/>
      <c r="C27" s="91"/>
      <c r="D27" s="92"/>
      <c r="E27" s="112">
        <f t="shared" si="0"/>
        <v>0</v>
      </c>
      <c r="F27" s="302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</row>
    <row r="28" spans="1:40" x14ac:dyDescent="0.25">
      <c r="A28" s="89">
        <v>17</v>
      </c>
      <c r="B28" s="90"/>
      <c r="C28" s="91"/>
      <c r="D28" s="92"/>
      <c r="E28" s="112">
        <f t="shared" si="0"/>
        <v>0</v>
      </c>
      <c r="F28" s="302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</row>
    <row r="29" spans="1:40" x14ac:dyDescent="0.25">
      <c r="A29" s="89">
        <v>18</v>
      </c>
      <c r="B29" s="90"/>
      <c r="C29" s="91"/>
      <c r="D29" s="92"/>
      <c r="E29" s="112">
        <f t="shared" si="0"/>
        <v>0</v>
      </c>
      <c r="F29" s="302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</row>
    <row r="30" spans="1:40" x14ac:dyDescent="0.25">
      <c r="A30" s="89">
        <v>19</v>
      </c>
      <c r="B30" s="90"/>
      <c r="C30" s="91"/>
      <c r="D30" s="92"/>
      <c r="E30" s="112">
        <f t="shared" si="0"/>
        <v>0</v>
      </c>
      <c r="F30" s="302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</row>
    <row r="31" spans="1:40" x14ac:dyDescent="0.25">
      <c r="A31" s="89">
        <v>20</v>
      </c>
      <c r="B31" s="90"/>
      <c r="C31" s="91"/>
      <c r="D31" s="92"/>
      <c r="E31" s="112">
        <f t="shared" si="0"/>
        <v>0</v>
      </c>
      <c r="F31" s="302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</row>
    <row r="32" spans="1:40" x14ac:dyDescent="0.25">
      <c r="A32" s="89">
        <v>21</v>
      </c>
      <c r="B32" s="90"/>
      <c r="C32" s="91"/>
      <c r="D32" s="92"/>
      <c r="E32" s="112">
        <f t="shared" si="0"/>
        <v>0</v>
      </c>
      <c r="F32" s="89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</row>
    <row r="33" spans="1:40" x14ac:dyDescent="0.25">
      <c r="A33" s="89">
        <v>22</v>
      </c>
      <c r="B33" s="90"/>
      <c r="C33" s="91"/>
      <c r="D33" s="92"/>
      <c r="E33" s="112">
        <f t="shared" si="0"/>
        <v>0</v>
      </c>
      <c r="F33" s="89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</row>
    <row r="34" spans="1:40" x14ac:dyDescent="0.25">
      <c r="A34" s="89">
        <v>23</v>
      </c>
      <c r="B34" s="90"/>
      <c r="C34" s="91"/>
      <c r="D34" s="92"/>
      <c r="E34" s="112">
        <f t="shared" si="0"/>
        <v>0</v>
      </c>
      <c r="F34" s="89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</row>
    <row r="35" spans="1:40" x14ac:dyDescent="0.25">
      <c r="A35" s="89">
        <v>24</v>
      </c>
      <c r="B35" s="90"/>
      <c r="C35" s="91"/>
      <c r="D35" s="92"/>
      <c r="E35" s="112">
        <f t="shared" si="0"/>
        <v>0</v>
      </c>
      <c r="F35" s="89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</row>
    <row r="36" spans="1:40" x14ac:dyDescent="0.25">
      <c r="A36" s="89">
        <v>25</v>
      </c>
      <c r="B36" s="90"/>
      <c r="C36" s="91"/>
      <c r="D36" s="92"/>
      <c r="E36" s="112">
        <f t="shared" si="0"/>
        <v>0</v>
      </c>
      <c r="F36" s="89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</row>
    <row r="37" spans="1:40" x14ac:dyDescent="0.25">
      <c r="A37" s="89">
        <v>26</v>
      </c>
      <c r="B37" s="90"/>
      <c r="C37" s="91"/>
      <c r="D37" s="92"/>
      <c r="E37" s="112">
        <f t="shared" si="0"/>
        <v>0</v>
      </c>
      <c r="F37" s="89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</row>
    <row r="38" spans="1:40" x14ac:dyDescent="0.25">
      <c r="A38" s="89">
        <v>27</v>
      </c>
      <c r="B38" s="90"/>
      <c r="C38" s="91"/>
      <c r="D38" s="92"/>
      <c r="E38" s="112">
        <f t="shared" si="0"/>
        <v>0</v>
      </c>
      <c r="F38" s="89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</row>
    <row r="39" spans="1:40" x14ac:dyDescent="0.25">
      <c r="A39" s="89">
        <v>28</v>
      </c>
      <c r="B39" s="90"/>
      <c r="C39" s="91"/>
      <c r="D39" s="92"/>
      <c r="E39" s="112">
        <f t="shared" si="0"/>
        <v>0</v>
      </c>
      <c r="F39" s="89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</row>
    <row r="40" spans="1:40" x14ac:dyDescent="0.25">
      <c r="A40" s="89">
        <v>29</v>
      </c>
      <c r="B40" s="90"/>
      <c r="C40" s="91"/>
      <c r="D40" s="92"/>
      <c r="E40" s="112">
        <f t="shared" si="0"/>
        <v>0</v>
      </c>
      <c r="F40" s="89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</row>
    <row r="41" spans="1:40" x14ac:dyDescent="0.25">
      <c r="A41" s="89">
        <v>30</v>
      </c>
      <c r="B41" s="90"/>
      <c r="C41" s="91"/>
      <c r="D41" s="92"/>
      <c r="E41" s="112">
        <f t="shared" si="0"/>
        <v>0</v>
      </c>
      <c r="F41" s="89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</row>
    <row r="42" spans="1:40" x14ac:dyDescent="0.25">
      <c r="A42" s="89">
        <v>31</v>
      </c>
      <c r="B42" s="90"/>
      <c r="C42" s="91"/>
      <c r="D42" s="92"/>
      <c r="E42" s="112">
        <f t="shared" si="0"/>
        <v>0</v>
      </c>
      <c r="F42" s="89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</row>
    <row r="43" spans="1:40" x14ac:dyDescent="0.25">
      <c r="A43" s="89">
        <v>32</v>
      </c>
      <c r="B43" s="90"/>
      <c r="C43" s="91"/>
      <c r="D43" s="92"/>
      <c r="E43" s="112">
        <f t="shared" si="0"/>
        <v>0</v>
      </c>
      <c r="F43" s="89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</row>
    <row r="44" spans="1:40" x14ac:dyDescent="0.25">
      <c r="A44" s="89">
        <v>33</v>
      </c>
      <c r="B44" s="90"/>
      <c r="C44" s="91"/>
      <c r="D44" s="92"/>
      <c r="E44" s="112">
        <f t="shared" si="0"/>
        <v>0</v>
      </c>
      <c r="F44" s="89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</row>
    <row r="45" spans="1:40" x14ac:dyDescent="0.25">
      <c r="A45" s="89">
        <v>34</v>
      </c>
      <c r="B45" s="90"/>
      <c r="C45" s="91"/>
      <c r="D45" s="92"/>
      <c r="E45" s="112">
        <f t="shared" si="0"/>
        <v>0</v>
      </c>
      <c r="F45" s="89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</row>
    <row r="46" spans="1:40" x14ac:dyDescent="0.25">
      <c r="A46" s="89">
        <v>35</v>
      </c>
      <c r="B46" s="90"/>
      <c r="C46" s="91"/>
      <c r="D46" s="92"/>
      <c r="E46" s="112">
        <f t="shared" si="0"/>
        <v>0</v>
      </c>
      <c r="F46" s="89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</row>
    <row r="47" spans="1:40" x14ac:dyDescent="0.25">
      <c r="A47" s="89">
        <v>36</v>
      </c>
      <c r="B47" s="90"/>
      <c r="C47" s="91"/>
      <c r="D47" s="92"/>
      <c r="E47" s="112">
        <f t="shared" si="0"/>
        <v>0</v>
      </c>
      <c r="F47" s="89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</row>
    <row r="48" spans="1:40" x14ac:dyDescent="0.25">
      <c r="A48" s="89">
        <v>37</v>
      </c>
      <c r="B48" s="90"/>
      <c r="C48" s="91"/>
      <c r="D48" s="92"/>
      <c r="E48" s="112">
        <f t="shared" si="0"/>
        <v>0</v>
      </c>
      <c r="F48" s="89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</row>
    <row r="49" spans="1:40" x14ac:dyDescent="0.25">
      <c r="A49" s="89">
        <v>38</v>
      </c>
      <c r="B49" s="90"/>
      <c r="C49" s="91"/>
      <c r="D49" s="92"/>
      <c r="E49" s="112">
        <f t="shared" si="0"/>
        <v>0</v>
      </c>
      <c r="F49" s="89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</row>
    <row r="50" spans="1:40" x14ac:dyDescent="0.25">
      <c r="A50" s="89">
        <v>39</v>
      </c>
      <c r="B50" s="90"/>
      <c r="C50" s="91"/>
      <c r="D50" s="92"/>
      <c r="E50" s="112">
        <f t="shared" si="0"/>
        <v>0</v>
      </c>
      <c r="F50" s="89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</row>
    <row r="51" spans="1:40" x14ac:dyDescent="0.25">
      <c r="A51" s="89">
        <v>40</v>
      </c>
      <c r="B51" s="90"/>
      <c r="C51" s="91"/>
      <c r="D51" s="92"/>
      <c r="E51" s="112">
        <f t="shared" si="0"/>
        <v>0</v>
      </c>
      <c r="F51" s="89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</row>
    <row r="52" spans="1:40" x14ac:dyDescent="0.25">
      <c r="A52" s="89">
        <v>41</v>
      </c>
      <c r="B52" s="90"/>
      <c r="C52" s="91"/>
      <c r="D52" s="92"/>
      <c r="E52" s="112">
        <f t="shared" si="0"/>
        <v>0</v>
      </c>
      <c r="F52" s="89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</row>
    <row r="53" spans="1:40" x14ac:dyDescent="0.25">
      <c r="A53" s="89">
        <v>42</v>
      </c>
      <c r="B53" s="90"/>
      <c r="C53" s="91"/>
      <c r="D53" s="92"/>
      <c r="E53" s="112">
        <f t="shared" si="0"/>
        <v>0</v>
      </c>
      <c r="F53" s="89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</row>
    <row r="54" spans="1:40" x14ac:dyDescent="0.25">
      <c r="A54" s="89">
        <v>43</v>
      </c>
      <c r="B54" s="90"/>
      <c r="C54" s="91"/>
      <c r="D54" s="92"/>
      <c r="E54" s="112">
        <f t="shared" si="0"/>
        <v>0</v>
      </c>
      <c r="F54" s="89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</row>
    <row r="55" spans="1:40" x14ac:dyDescent="0.25">
      <c r="A55" s="89">
        <v>44</v>
      </c>
      <c r="B55" s="90"/>
      <c r="C55" s="91"/>
      <c r="D55" s="92"/>
      <c r="E55" s="112">
        <f t="shared" si="0"/>
        <v>0</v>
      </c>
      <c r="F55" s="89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</row>
    <row r="56" spans="1:40" x14ac:dyDescent="0.25">
      <c r="A56" s="89">
        <v>45</v>
      </c>
      <c r="B56" s="90"/>
      <c r="C56" s="91"/>
      <c r="D56" s="92"/>
      <c r="E56" s="112">
        <f t="shared" si="0"/>
        <v>0</v>
      </c>
      <c r="F56" s="89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</row>
    <row r="57" spans="1:40" x14ac:dyDescent="0.25">
      <c r="A57" s="89">
        <v>46</v>
      </c>
      <c r="B57" s="90"/>
      <c r="C57" s="91"/>
      <c r="D57" s="92"/>
      <c r="E57" s="112">
        <f t="shared" si="0"/>
        <v>0</v>
      </c>
      <c r="F57" s="89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</row>
    <row r="58" spans="1:40" x14ac:dyDescent="0.25">
      <c r="A58" s="89">
        <v>47</v>
      </c>
      <c r="B58" s="90"/>
      <c r="C58" s="91"/>
      <c r="D58" s="92"/>
      <c r="E58" s="112">
        <f t="shared" si="0"/>
        <v>0</v>
      </c>
      <c r="F58" s="89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</row>
    <row r="59" spans="1:40" x14ac:dyDescent="0.25">
      <c r="A59" s="89">
        <v>48</v>
      </c>
      <c r="B59" s="90"/>
      <c r="C59" s="91"/>
      <c r="D59" s="92"/>
      <c r="E59" s="112">
        <f t="shared" si="0"/>
        <v>0</v>
      </c>
      <c r="F59" s="89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</row>
    <row r="60" spans="1:40" x14ac:dyDescent="0.25">
      <c r="A60" s="89">
        <v>49</v>
      </c>
      <c r="B60" s="90"/>
      <c r="C60" s="91"/>
      <c r="D60" s="92"/>
      <c r="E60" s="112">
        <f t="shared" si="0"/>
        <v>0</v>
      </c>
      <c r="F60" s="89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</row>
    <row r="61" spans="1:40" x14ac:dyDescent="0.25">
      <c r="A61" s="89">
        <v>50</v>
      </c>
      <c r="B61" s="90"/>
      <c r="C61" s="91"/>
      <c r="D61" s="92"/>
      <c r="E61" s="112">
        <f t="shared" si="0"/>
        <v>0</v>
      </c>
      <c r="F61" s="89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</row>
    <row r="62" spans="1:40" x14ac:dyDescent="0.25">
      <c r="A62" s="89">
        <v>51</v>
      </c>
      <c r="B62" s="90"/>
      <c r="C62" s="91"/>
      <c r="D62" s="92"/>
      <c r="E62" s="112">
        <f t="shared" si="0"/>
        <v>0</v>
      </c>
      <c r="F62" s="89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</row>
    <row r="63" spans="1:40" x14ac:dyDescent="0.25">
      <c r="A63" s="89">
        <v>52</v>
      </c>
      <c r="B63" s="90"/>
      <c r="C63" s="91"/>
      <c r="D63" s="92"/>
      <c r="E63" s="112">
        <f t="shared" si="0"/>
        <v>0</v>
      </c>
      <c r="F63" s="89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</row>
    <row r="64" spans="1:40" x14ac:dyDescent="0.25">
      <c r="A64" s="89">
        <v>53</v>
      </c>
      <c r="B64" s="90"/>
      <c r="C64" s="91"/>
      <c r="D64" s="92"/>
      <c r="E64" s="112">
        <f t="shared" si="0"/>
        <v>0</v>
      </c>
      <c r="F64" s="89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</row>
    <row r="65" spans="1:40" x14ac:dyDescent="0.25">
      <c r="A65" s="89">
        <v>54</v>
      </c>
      <c r="B65" s="90"/>
      <c r="C65" s="91"/>
      <c r="D65" s="92"/>
      <c r="E65" s="112">
        <f t="shared" si="0"/>
        <v>0</v>
      </c>
      <c r="F65" s="89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</row>
    <row r="66" spans="1:40" s="75" customFormat="1" x14ac:dyDescent="0.25">
      <c r="A66" s="93" t="s">
        <v>109</v>
      </c>
      <c r="B66" s="94"/>
      <c r="C66" s="95">
        <f>SUM(C12:C65)</f>
        <v>0</v>
      </c>
      <c r="D66" s="95">
        <f>SUM(D12:D65)</f>
        <v>0</v>
      </c>
      <c r="E66" s="95">
        <f>SUM(E12:E65)</f>
        <v>0</v>
      </c>
    </row>
    <row r="67" spans="1:40" s="75" customFormat="1" x14ac:dyDescent="0.25"/>
    <row r="68" spans="1:40" s="75" customFormat="1" x14ac:dyDescent="0.25">
      <c r="B68" s="75" t="s">
        <v>224</v>
      </c>
    </row>
    <row r="69" spans="1:40" s="75" customFormat="1" x14ac:dyDescent="0.25">
      <c r="B69" s="75" t="s">
        <v>225</v>
      </c>
    </row>
    <row r="70" spans="1:40" s="75" customFormat="1" x14ac:dyDescent="0.25"/>
    <row r="71" spans="1:40" s="75" customFormat="1" x14ac:dyDescent="0.25">
      <c r="A71" s="5" t="s">
        <v>226</v>
      </c>
    </row>
    <row r="72" spans="1:40" s="75" customFormat="1" x14ac:dyDescent="0.25"/>
    <row r="73" spans="1:40" s="75" customFormat="1" x14ac:dyDescent="0.25">
      <c r="B73" s="75" t="s">
        <v>227</v>
      </c>
    </row>
    <row r="74" spans="1:40" s="75" customFormat="1" x14ac:dyDescent="0.25">
      <c r="B74" s="75" t="s">
        <v>228</v>
      </c>
    </row>
    <row r="75" spans="1:40" s="75" customFormat="1" x14ac:dyDescent="0.25"/>
    <row r="76" spans="1:40" s="75" customFormat="1" x14ac:dyDescent="0.25"/>
    <row r="77" spans="1:40" s="75" customFormat="1" ht="30" x14ac:dyDescent="0.25">
      <c r="A77" s="96" t="s">
        <v>229</v>
      </c>
      <c r="B77" s="97"/>
    </row>
    <row r="78" spans="1:40" s="75" customFormat="1" ht="30" x14ac:dyDescent="0.25">
      <c r="A78" s="96" t="s">
        <v>230</v>
      </c>
      <c r="B78" s="97"/>
    </row>
    <row r="79" spans="1:40" s="75" customFormat="1" ht="30" x14ac:dyDescent="0.25">
      <c r="A79" s="96" t="s">
        <v>231</v>
      </c>
      <c r="B79" s="97"/>
    </row>
    <row r="80" spans="1:40" s="75" customFormat="1" ht="30" x14ac:dyDescent="0.25">
      <c r="A80" s="96" t="s">
        <v>232</v>
      </c>
      <c r="B80" s="97"/>
    </row>
    <row r="81" s="75" customFormat="1" x14ac:dyDescent="0.25"/>
    <row r="82" s="75" customFormat="1" x14ac:dyDescent="0.25"/>
    <row r="83" s="75" customFormat="1" x14ac:dyDescent="0.25"/>
    <row r="84" s="75" customFormat="1" x14ac:dyDescent="0.25"/>
    <row r="85" s="75" customFormat="1" x14ac:dyDescent="0.25"/>
    <row r="86" s="75" customFormat="1" x14ac:dyDescent="0.25"/>
    <row r="87" s="75" customFormat="1" x14ac:dyDescent="0.25"/>
    <row r="88" s="75" customFormat="1" x14ac:dyDescent="0.25"/>
    <row r="89" s="75" customFormat="1" x14ac:dyDescent="0.25"/>
    <row r="90" s="75" customFormat="1" x14ac:dyDescent="0.25"/>
    <row r="91" s="75" customFormat="1" x14ac:dyDescent="0.25"/>
    <row r="92" s="75" customFormat="1" x14ac:dyDescent="0.25"/>
    <row r="93" s="75" customFormat="1" x14ac:dyDescent="0.25"/>
    <row r="94" s="75" customFormat="1" x14ac:dyDescent="0.25"/>
    <row r="95" s="75" customFormat="1" x14ac:dyDescent="0.25"/>
    <row r="96" s="75" customFormat="1" x14ac:dyDescent="0.25"/>
    <row r="97" s="75" customFormat="1" x14ac:dyDescent="0.25"/>
    <row r="98" s="75" customFormat="1" x14ac:dyDescent="0.25"/>
    <row r="99" s="75" customFormat="1" x14ac:dyDescent="0.25"/>
    <row r="100" s="75" customFormat="1" x14ac:dyDescent="0.25"/>
    <row r="101" s="75" customFormat="1" x14ac:dyDescent="0.25"/>
    <row r="102" s="75" customFormat="1" x14ac:dyDescent="0.25"/>
    <row r="103" s="75" customFormat="1" x14ac:dyDescent="0.25"/>
    <row r="104" s="75" customFormat="1" x14ac:dyDescent="0.25"/>
    <row r="105" s="75" customFormat="1" x14ac:dyDescent="0.25"/>
    <row r="106" s="75" customFormat="1" x14ac:dyDescent="0.25"/>
    <row r="107" s="75" customFormat="1" x14ac:dyDescent="0.25"/>
    <row r="108" s="75" customFormat="1" x14ac:dyDescent="0.25"/>
    <row r="109" s="75" customFormat="1" x14ac:dyDescent="0.25"/>
    <row r="110" s="75" customFormat="1" x14ac:dyDescent="0.25"/>
    <row r="111" s="75" customFormat="1" x14ac:dyDescent="0.25"/>
    <row r="112" s="75" customFormat="1" x14ac:dyDescent="0.25"/>
    <row r="113" s="75" customFormat="1" x14ac:dyDescent="0.25"/>
    <row r="114" s="75" customFormat="1" x14ac:dyDescent="0.25"/>
    <row r="115" s="75" customFormat="1" x14ac:dyDescent="0.25"/>
    <row r="116" s="75" customFormat="1" x14ac:dyDescent="0.25"/>
    <row r="117" s="75" customFormat="1" x14ac:dyDescent="0.25"/>
    <row r="118" s="75" customFormat="1" x14ac:dyDescent="0.25"/>
    <row r="119" s="75" customFormat="1" x14ac:dyDescent="0.25"/>
    <row r="120" s="75" customFormat="1" x14ac:dyDescent="0.25"/>
    <row r="121" s="75" customFormat="1" x14ac:dyDescent="0.25"/>
    <row r="122" s="75" customFormat="1" x14ac:dyDescent="0.25"/>
    <row r="123" s="75" customFormat="1" x14ac:dyDescent="0.25"/>
    <row r="124" s="75" customFormat="1" x14ac:dyDescent="0.25"/>
    <row r="125" s="75" customFormat="1" x14ac:dyDescent="0.25"/>
    <row r="126" s="75" customFormat="1" x14ac:dyDescent="0.25"/>
    <row r="127" s="75" customFormat="1" x14ac:dyDescent="0.25"/>
    <row r="128" s="75" customFormat="1" x14ac:dyDescent="0.25"/>
    <row r="129" s="75" customFormat="1" x14ac:dyDescent="0.25"/>
    <row r="130" s="75" customFormat="1" x14ac:dyDescent="0.25"/>
    <row r="131" s="75" customFormat="1" x14ac:dyDescent="0.25"/>
    <row r="132" s="75" customFormat="1" x14ac:dyDescent="0.25"/>
    <row r="133" s="75" customFormat="1" x14ac:dyDescent="0.25"/>
    <row r="134" s="75" customFormat="1" x14ac:dyDescent="0.25"/>
    <row r="135" s="75" customFormat="1" x14ac:dyDescent="0.25"/>
    <row r="136" s="75" customFormat="1" x14ac:dyDescent="0.25"/>
    <row r="137" s="75" customFormat="1" x14ac:dyDescent="0.25"/>
    <row r="138" s="75" customFormat="1" x14ac:dyDescent="0.25"/>
    <row r="139" s="75" customFormat="1" x14ac:dyDescent="0.25"/>
    <row r="140" s="75" customFormat="1" x14ac:dyDescent="0.25"/>
    <row r="141" s="75" customFormat="1" x14ac:dyDescent="0.25"/>
    <row r="142" s="75" customFormat="1" x14ac:dyDescent="0.25"/>
    <row r="143" s="75" customFormat="1" x14ac:dyDescent="0.25"/>
    <row r="144" s="75" customFormat="1" x14ac:dyDescent="0.25"/>
    <row r="145" spans="7:40" s="75" customFormat="1" x14ac:dyDescent="0.25"/>
    <row r="146" spans="7:40" s="75" customFormat="1" x14ac:dyDescent="0.25"/>
    <row r="147" spans="7:40" s="75" customFormat="1" x14ac:dyDescent="0.25"/>
    <row r="148" spans="7:40" s="75" customFormat="1" x14ac:dyDescent="0.25"/>
    <row r="149" spans="7:40" s="75" customFormat="1" x14ac:dyDescent="0.25"/>
    <row r="150" spans="7:40" s="75" customFormat="1" x14ac:dyDescent="0.25"/>
    <row r="151" spans="7:40" x14ac:dyDescent="0.25"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</row>
    <row r="152" spans="7:40" x14ac:dyDescent="0.25"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</row>
    <row r="153" spans="7:40" x14ac:dyDescent="0.25"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</row>
    <row r="154" spans="7:40" x14ac:dyDescent="0.25"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</row>
    <row r="155" spans="7:40" x14ac:dyDescent="0.25"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</row>
    <row r="156" spans="7:40" x14ac:dyDescent="0.25"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</row>
    <row r="157" spans="7:40" x14ac:dyDescent="0.25"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</row>
    <row r="158" spans="7:40" x14ac:dyDescent="0.25"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</row>
    <row r="159" spans="7:40" x14ac:dyDescent="0.25"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</row>
    <row r="160" spans="7:40" x14ac:dyDescent="0.25"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</row>
    <row r="161" spans="7:40" x14ac:dyDescent="0.25"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</row>
    <row r="162" spans="7:40" x14ac:dyDescent="0.25"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</row>
    <row r="163" spans="7:40" x14ac:dyDescent="0.25"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</row>
    <row r="164" spans="7:40" x14ac:dyDescent="0.25"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</row>
    <row r="165" spans="7:40" x14ac:dyDescent="0.25"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</row>
    <row r="166" spans="7:40" x14ac:dyDescent="0.25"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</row>
    <row r="167" spans="7:40" x14ac:dyDescent="0.25"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</row>
    <row r="168" spans="7:40" x14ac:dyDescent="0.25"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</row>
    <row r="169" spans="7:40" x14ac:dyDescent="0.25"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</row>
    <row r="170" spans="7:40" x14ac:dyDescent="0.25"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</row>
    <row r="171" spans="7:40" x14ac:dyDescent="0.25"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</row>
    <row r="172" spans="7:40" x14ac:dyDescent="0.25"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</row>
    <row r="173" spans="7:40" x14ac:dyDescent="0.25"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</row>
    <row r="174" spans="7:40" x14ac:dyDescent="0.25"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</row>
    <row r="175" spans="7:40" x14ac:dyDescent="0.25"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</row>
    <row r="176" spans="7:40" x14ac:dyDescent="0.25"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</row>
    <row r="177" spans="7:40" x14ac:dyDescent="0.25"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</row>
    <row r="178" spans="7:40" x14ac:dyDescent="0.25"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</row>
    <row r="179" spans="7:40" x14ac:dyDescent="0.25"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</row>
    <row r="180" spans="7:40" x14ac:dyDescent="0.25"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</row>
    <row r="181" spans="7:40" x14ac:dyDescent="0.25"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</row>
    <row r="182" spans="7:40" x14ac:dyDescent="0.25"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</row>
    <row r="183" spans="7:40" x14ac:dyDescent="0.25"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</row>
    <row r="184" spans="7:40" x14ac:dyDescent="0.25"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</row>
    <row r="185" spans="7:40" x14ac:dyDescent="0.25"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</row>
    <row r="186" spans="7:40" x14ac:dyDescent="0.25"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</row>
    <row r="187" spans="7:40" x14ac:dyDescent="0.25"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</row>
    <row r="188" spans="7:40" x14ac:dyDescent="0.25"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</row>
    <row r="189" spans="7:40" x14ac:dyDescent="0.25"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</row>
    <row r="190" spans="7:40" x14ac:dyDescent="0.25"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</row>
    <row r="191" spans="7:40" x14ac:dyDescent="0.25"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</row>
    <row r="192" spans="7:40" x14ac:dyDescent="0.25"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</row>
    <row r="193" spans="7:40" x14ac:dyDescent="0.25"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</row>
    <row r="194" spans="7:40" x14ac:dyDescent="0.25"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</row>
    <row r="195" spans="7:40" x14ac:dyDescent="0.25"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</row>
    <row r="196" spans="7:40" x14ac:dyDescent="0.25"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</row>
    <row r="197" spans="7:40" x14ac:dyDescent="0.25"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</row>
    <row r="198" spans="7:40" x14ac:dyDescent="0.25"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</row>
    <row r="199" spans="7:40" x14ac:dyDescent="0.25"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</row>
    <row r="200" spans="7:40" x14ac:dyDescent="0.25"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</row>
    <row r="201" spans="7:40" x14ac:dyDescent="0.25"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</row>
    <row r="202" spans="7:40" x14ac:dyDescent="0.25"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</row>
    <row r="203" spans="7:40" x14ac:dyDescent="0.25"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</row>
    <row r="204" spans="7:40" x14ac:dyDescent="0.25"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</row>
    <row r="205" spans="7:40" x14ac:dyDescent="0.25"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</row>
    <row r="206" spans="7:40" x14ac:dyDescent="0.25"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</row>
    <row r="207" spans="7:40" x14ac:dyDescent="0.25"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</row>
    <row r="208" spans="7:40" x14ac:dyDescent="0.25"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</row>
    <row r="209" spans="7:40" x14ac:dyDescent="0.25"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</row>
    <row r="210" spans="7:40" x14ac:dyDescent="0.25"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</row>
    <row r="211" spans="7:40" x14ac:dyDescent="0.25"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</row>
    <row r="212" spans="7:40" x14ac:dyDescent="0.25"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  <c r="AM212" s="75"/>
      <c r="AN212" s="75"/>
    </row>
    <row r="213" spans="7:40" x14ac:dyDescent="0.25"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</row>
    <row r="214" spans="7:40" x14ac:dyDescent="0.25"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</row>
    <row r="215" spans="7:40" x14ac:dyDescent="0.25"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  <c r="AM215" s="75"/>
      <c r="AN215" s="75"/>
    </row>
    <row r="216" spans="7:40" x14ac:dyDescent="0.25"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</row>
    <row r="217" spans="7:40" x14ac:dyDescent="0.25"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</row>
    <row r="218" spans="7:40" x14ac:dyDescent="0.25"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  <c r="AM218" s="75"/>
      <c r="AN218" s="75"/>
    </row>
    <row r="219" spans="7:40" x14ac:dyDescent="0.25"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  <c r="AM219" s="75"/>
      <c r="AN219" s="75"/>
    </row>
    <row r="220" spans="7:40" x14ac:dyDescent="0.25"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  <c r="AM220" s="75"/>
      <c r="AN220" s="75"/>
    </row>
    <row r="221" spans="7:40" x14ac:dyDescent="0.25"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  <c r="AM221" s="75"/>
      <c r="AN221" s="75"/>
    </row>
    <row r="222" spans="7:40" x14ac:dyDescent="0.25"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  <c r="AM222" s="75"/>
      <c r="AN222" s="75"/>
    </row>
    <row r="223" spans="7:40" x14ac:dyDescent="0.25"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</row>
    <row r="224" spans="7:40" x14ac:dyDescent="0.25"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</row>
    <row r="225" spans="7:40" x14ac:dyDescent="0.25"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  <c r="AM225" s="75"/>
      <c r="AN225" s="75"/>
    </row>
    <row r="226" spans="7:40" x14ac:dyDescent="0.25"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  <c r="AM226" s="75"/>
      <c r="AN226" s="75"/>
    </row>
    <row r="227" spans="7:40" x14ac:dyDescent="0.25"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  <c r="AM227" s="75"/>
      <c r="AN227" s="75"/>
    </row>
    <row r="228" spans="7:40" x14ac:dyDescent="0.25"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  <c r="AM228" s="75"/>
      <c r="AN228" s="75"/>
    </row>
    <row r="229" spans="7:40" x14ac:dyDescent="0.25"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  <c r="AM229" s="75"/>
      <c r="AN229" s="75"/>
    </row>
    <row r="230" spans="7:40" x14ac:dyDescent="0.25"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  <c r="AM230" s="75"/>
      <c r="AN230" s="75"/>
    </row>
    <row r="231" spans="7:40" x14ac:dyDescent="0.25"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  <c r="AM231" s="75"/>
      <c r="AN231" s="75"/>
    </row>
    <row r="232" spans="7:40" x14ac:dyDescent="0.25"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  <c r="AM232" s="75"/>
      <c r="AN232" s="75"/>
    </row>
    <row r="233" spans="7:40" x14ac:dyDescent="0.25"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  <c r="AM233" s="75"/>
      <c r="AN233" s="75"/>
    </row>
    <row r="234" spans="7:40" x14ac:dyDescent="0.25"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  <c r="AM234" s="75"/>
      <c r="AN234" s="75"/>
    </row>
    <row r="235" spans="7:40" x14ac:dyDescent="0.25"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  <c r="AM235" s="75"/>
      <c r="AN235" s="75"/>
    </row>
    <row r="236" spans="7:40" x14ac:dyDescent="0.25"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  <c r="AM236" s="75"/>
      <c r="AN236" s="75"/>
    </row>
    <row r="237" spans="7:40" x14ac:dyDescent="0.25"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</row>
    <row r="238" spans="7:40" x14ac:dyDescent="0.25"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  <c r="AM238" s="75"/>
      <c r="AN238" s="75"/>
    </row>
    <row r="239" spans="7:40" x14ac:dyDescent="0.25"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  <c r="AM239" s="75"/>
      <c r="AN239" s="75"/>
    </row>
    <row r="240" spans="7:40" x14ac:dyDescent="0.25"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</row>
    <row r="241" spans="7:40" x14ac:dyDescent="0.25"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  <c r="AM241" s="75"/>
      <c r="AN241" s="75"/>
    </row>
    <row r="242" spans="7:40" x14ac:dyDescent="0.25"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  <c r="AM242" s="75"/>
      <c r="AN242" s="75"/>
    </row>
    <row r="243" spans="7:40" x14ac:dyDescent="0.25"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</row>
    <row r="244" spans="7:40" x14ac:dyDescent="0.25"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</row>
    <row r="245" spans="7:40" x14ac:dyDescent="0.25"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  <c r="AM245" s="75"/>
      <c r="AN245" s="75"/>
    </row>
    <row r="246" spans="7:40" x14ac:dyDescent="0.25"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  <c r="AM246" s="75"/>
      <c r="AN246" s="75"/>
    </row>
    <row r="247" spans="7:40" x14ac:dyDescent="0.25"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  <c r="AM247" s="75"/>
      <c r="AN247" s="75"/>
    </row>
    <row r="248" spans="7:40" x14ac:dyDescent="0.25"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  <c r="AM248" s="75"/>
      <c r="AN248" s="75"/>
    </row>
    <row r="249" spans="7:40" x14ac:dyDescent="0.25"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  <c r="AM249" s="75"/>
      <c r="AN249" s="75"/>
    </row>
    <row r="250" spans="7:40" x14ac:dyDescent="0.25"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  <c r="AM250" s="75"/>
      <c r="AN250" s="75"/>
    </row>
    <row r="251" spans="7:40" x14ac:dyDescent="0.25"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  <c r="AM251" s="75"/>
      <c r="AN251" s="75"/>
    </row>
    <row r="252" spans="7:40" x14ac:dyDescent="0.25"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  <c r="AM252" s="75"/>
      <c r="AN252" s="75"/>
    </row>
    <row r="253" spans="7:40" x14ac:dyDescent="0.25"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  <c r="AM253" s="75"/>
      <c r="AN253" s="75"/>
    </row>
    <row r="254" spans="7:40" x14ac:dyDescent="0.25"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  <c r="AM254" s="75"/>
      <c r="AN254" s="75"/>
    </row>
    <row r="255" spans="7:40" x14ac:dyDescent="0.25"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</row>
    <row r="256" spans="7:40" x14ac:dyDescent="0.25"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  <c r="AM256" s="75"/>
      <c r="AN256" s="75"/>
    </row>
    <row r="257" spans="7:40" x14ac:dyDescent="0.25"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  <c r="AM257" s="75"/>
      <c r="AN257" s="75"/>
    </row>
    <row r="258" spans="7:40" x14ac:dyDescent="0.25"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  <c r="AM258" s="75"/>
      <c r="AN258" s="75"/>
    </row>
    <row r="259" spans="7:40" x14ac:dyDescent="0.25"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  <c r="AM259" s="75"/>
      <c r="AN259" s="75"/>
    </row>
    <row r="260" spans="7:40" x14ac:dyDescent="0.25"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  <c r="AM260" s="75"/>
      <c r="AN260" s="75"/>
    </row>
    <row r="261" spans="7:40" x14ac:dyDescent="0.25"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  <c r="AM261" s="75"/>
      <c r="AN261" s="75"/>
    </row>
    <row r="262" spans="7:40" x14ac:dyDescent="0.25"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</row>
    <row r="263" spans="7:40" x14ac:dyDescent="0.25"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  <c r="AM263" s="75"/>
      <c r="AN263" s="75"/>
    </row>
    <row r="264" spans="7:40" x14ac:dyDescent="0.25"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  <c r="AM264" s="75"/>
      <c r="AN264" s="75"/>
    </row>
    <row r="265" spans="7:40" x14ac:dyDescent="0.25"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  <c r="AM265" s="75"/>
      <c r="AN265" s="75"/>
    </row>
    <row r="266" spans="7:40" x14ac:dyDescent="0.25"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  <c r="AM266" s="75"/>
      <c r="AN266" s="75"/>
    </row>
    <row r="267" spans="7:40" x14ac:dyDescent="0.25"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  <c r="AM267" s="75"/>
      <c r="AN267" s="75"/>
    </row>
    <row r="268" spans="7:40" x14ac:dyDescent="0.25"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  <c r="AM268" s="75"/>
      <c r="AN268" s="75"/>
    </row>
    <row r="269" spans="7:40" x14ac:dyDescent="0.25"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</row>
    <row r="270" spans="7:40" x14ac:dyDescent="0.25"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  <c r="AM270" s="75"/>
      <c r="AN270" s="75"/>
    </row>
    <row r="271" spans="7:40" x14ac:dyDescent="0.25"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  <c r="AM271" s="75"/>
      <c r="AN271" s="75"/>
    </row>
    <row r="272" spans="7:40" x14ac:dyDescent="0.25"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  <c r="AM272" s="75"/>
      <c r="AN272" s="75"/>
    </row>
    <row r="273" spans="7:40" x14ac:dyDescent="0.25"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</row>
    <row r="274" spans="7:40" x14ac:dyDescent="0.25"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  <c r="AM274" s="75"/>
      <c r="AN274" s="75"/>
    </row>
    <row r="275" spans="7:40" x14ac:dyDescent="0.25"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  <c r="AM275" s="75"/>
      <c r="AN275" s="75"/>
    </row>
    <row r="276" spans="7:40" x14ac:dyDescent="0.25"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  <c r="AM276" s="75"/>
      <c r="AN276" s="75"/>
    </row>
    <row r="277" spans="7:40" x14ac:dyDescent="0.25"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  <c r="AM277" s="75"/>
      <c r="AN277" s="75"/>
    </row>
    <row r="278" spans="7:40" x14ac:dyDescent="0.25"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  <c r="AM278" s="75"/>
      <c r="AN278" s="75"/>
    </row>
    <row r="279" spans="7:40" x14ac:dyDescent="0.25"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</row>
    <row r="280" spans="7:40" x14ac:dyDescent="0.25"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  <c r="AM280" s="75"/>
      <c r="AN280" s="75"/>
    </row>
    <row r="281" spans="7:40" x14ac:dyDescent="0.25"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  <c r="AM281" s="75"/>
      <c r="AN281" s="75"/>
    </row>
    <row r="282" spans="7:40" x14ac:dyDescent="0.25"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</row>
    <row r="283" spans="7:40" x14ac:dyDescent="0.25"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</row>
    <row r="284" spans="7:40" x14ac:dyDescent="0.25"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  <c r="AM284" s="75"/>
      <c r="AN284" s="75"/>
    </row>
    <row r="285" spans="7:40" x14ac:dyDescent="0.25"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</row>
    <row r="286" spans="7:40" x14ac:dyDescent="0.25"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  <c r="AM286" s="75"/>
      <c r="AN286" s="75"/>
    </row>
    <row r="287" spans="7:40" x14ac:dyDescent="0.25"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  <c r="AM287" s="75"/>
      <c r="AN287" s="75"/>
    </row>
    <row r="288" spans="7:40" x14ac:dyDescent="0.25"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  <c r="AM288" s="75"/>
      <c r="AN288" s="75"/>
    </row>
    <row r="289" spans="7:40" x14ac:dyDescent="0.25"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  <c r="AM289" s="75"/>
      <c r="AN289" s="75"/>
    </row>
    <row r="290" spans="7:40" x14ac:dyDescent="0.25"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  <c r="AM290" s="75"/>
      <c r="AN290" s="75"/>
    </row>
    <row r="291" spans="7:40" x14ac:dyDescent="0.25"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  <c r="AM291" s="75"/>
      <c r="AN291" s="75"/>
    </row>
    <row r="292" spans="7:40" x14ac:dyDescent="0.25"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  <c r="AM292" s="75"/>
      <c r="AN292" s="75"/>
    </row>
    <row r="293" spans="7:40" x14ac:dyDescent="0.25"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  <c r="AM293" s="75"/>
      <c r="AN293" s="75"/>
    </row>
    <row r="294" spans="7:40" x14ac:dyDescent="0.25"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  <c r="AM294" s="75"/>
      <c r="AN294" s="75"/>
    </row>
    <row r="295" spans="7:40" x14ac:dyDescent="0.25"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  <c r="AM295" s="75"/>
      <c r="AN295" s="75"/>
    </row>
    <row r="296" spans="7:40" x14ac:dyDescent="0.25"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  <c r="AM296" s="75"/>
      <c r="AN296" s="75"/>
    </row>
    <row r="297" spans="7:40" x14ac:dyDescent="0.25"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  <c r="AM297" s="75"/>
      <c r="AN297" s="75"/>
    </row>
    <row r="298" spans="7:40" x14ac:dyDescent="0.25"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  <c r="AM298" s="75"/>
      <c r="AN298" s="75"/>
    </row>
    <row r="299" spans="7:40" x14ac:dyDescent="0.25"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  <c r="AM299" s="75"/>
      <c r="AN299" s="75"/>
    </row>
    <row r="300" spans="7:40" x14ac:dyDescent="0.25"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  <c r="AM300" s="75"/>
      <c r="AN300" s="75"/>
    </row>
    <row r="301" spans="7:40" x14ac:dyDescent="0.25"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  <c r="AM301" s="75"/>
      <c r="AN301" s="75"/>
    </row>
    <row r="302" spans="7:40" x14ac:dyDescent="0.25"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  <c r="AM302" s="75"/>
      <c r="AN302" s="75"/>
    </row>
    <row r="303" spans="7:40" x14ac:dyDescent="0.25"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  <c r="AM303" s="75"/>
      <c r="AN303" s="75"/>
    </row>
    <row r="304" spans="7:40" x14ac:dyDescent="0.25"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  <c r="AM304" s="75"/>
      <c r="AN304" s="75"/>
    </row>
    <row r="305" spans="7:40" x14ac:dyDescent="0.25"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  <c r="AM305" s="75"/>
      <c r="AN305" s="75"/>
    </row>
    <row r="306" spans="7:40" x14ac:dyDescent="0.25"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  <c r="AM306" s="75"/>
      <c r="AN306" s="75"/>
    </row>
    <row r="307" spans="7:40" x14ac:dyDescent="0.25"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  <c r="AM307" s="75"/>
      <c r="AN307" s="75"/>
    </row>
    <row r="308" spans="7:40" x14ac:dyDescent="0.25"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  <c r="AM308" s="75"/>
      <c r="AN308" s="75"/>
    </row>
    <row r="309" spans="7:40" x14ac:dyDescent="0.25"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  <c r="AM309" s="75"/>
      <c r="AN309" s="75"/>
    </row>
    <row r="310" spans="7:40" x14ac:dyDescent="0.25"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  <c r="AM310" s="75"/>
      <c r="AN310" s="75"/>
    </row>
    <row r="311" spans="7:40" x14ac:dyDescent="0.25"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  <c r="AM311" s="75"/>
      <c r="AN311" s="75"/>
    </row>
    <row r="312" spans="7:40" x14ac:dyDescent="0.25"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  <c r="AM312" s="75"/>
      <c r="AN312" s="75"/>
    </row>
    <row r="313" spans="7:40" x14ac:dyDescent="0.25"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  <c r="AM313" s="75"/>
      <c r="AN313" s="75"/>
    </row>
    <row r="314" spans="7:40" x14ac:dyDescent="0.25"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  <c r="AM314" s="75"/>
      <c r="AN314" s="75"/>
    </row>
    <row r="315" spans="7:40" x14ac:dyDescent="0.25"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  <c r="AM315" s="75"/>
      <c r="AN315" s="75"/>
    </row>
    <row r="316" spans="7:40" x14ac:dyDescent="0.25"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  <c r="AM316" s="75"/>
      <c r="AN316" s="75"/>
    </row>
    <row r="317" spans="7:40" x14ac:dyDescent="0.25"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  <c r="AM317" s="75"/>
      <c r="AN317" s="75"/>
    </row>
    <row r="318" spans="7:40" x14ac:dyDescent="0.25"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  <c r="AA318" s="75"/>
      <c r="AB318" s="75"/>
      <c r="AC318" s="75"/>
      <c r="AD318" s="75"/>
      <c r="AE318" s="75"/>
      <c r="AF318" s="75"/>
      <c r="AG318" s="75"/>
      <c r="AH318" s="75"/>
      <c r="AI318" s="75"/>
      <c r="AJ318" s="75"/>
      <c r="AK318" s="75"/>
      <c r="AL318" s="75"/>
      <c r="AM318" s="75"/>
      <c r="AN318" s="75"/>
    </row>
    <row r="319" spans="7:40" x14ac:dyDescent="0.25"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  <c r="AA319" s="75"/>
      <c r="AB319" s="75"/>
      <c r="AC319" s="75"/>
      <c r="AD319" s="75"/>
      <c r="AE319" s="75"/>
      <c r="AF319" s="75"/>
      <c r="AG319" s="75"/>
      <c r="AH319" s="75"/>
      <c r="AI319" s="75"/>
      <c r="AJ319" s="75"/>
      <c r="AK319" s="75"/>
      <c r="AL319" s="75"/>
      <c r="AM319" s="75"/>
      <c r="AN319" s="75"/>
    </row>
    <row r="320" spans="7:40" x14ac:dyDescent="0.25"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  <c r="AA320" s="75"/>
      <c r="AB320" s="75"/>
      <c r="AC320" s="75"/>
      <c r="AD320" s="75"/>
      <c r="AE320" s="75"/>
      <c r="AF320" s="75"/>
      <c r="AG320" s="75"/>
      <c r="AH320" s="75"/>
      <c r="AI320" s="75"/>
      <c r="AJ320" s="75"/>
      <c r="AK320" s="75"/>
      <c r="AL320" s="75"/>
      <c r="AM320" s="75"/>
      <c r="AN320" s="75"/>
    </row>
  </sheetData>
  <sheetProtection algorithmName="SHA-512" hashValue="xApu/IDFcTmabnJoma59SZyQYNHxJFD1uOzCQ/03dbDqyp0ha8olgYdjM4HirnKgYzNyTzVdsDG6DTmcFP9N5Q==" saltValue="nc+/BY/LwdilGnAtSyn5pg==" spinCount="100000" sheet="1" formatCells="0" formatColumns="0" formatRows="0" selectLockedCells="1"/>
  <mergeCells count="6">
    <mergeCell ref="A9:A11"/>
    <mergeCell ref="B9:B11"/>
    <mergeCell ref="C9:C11"/>
    <mergeCell ref="D9:D11"/>
    <mergeCell ref="F9:F11"/>
    <mergeCell ref="E9:E11"/>
  </mergeCells>
  <pageMargins left="0.7" right="0.7" top="0.75" bottom="0.75" header="0.3" footer="0.3"/>
  <pageSetup scale="1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locked="0" defaultSize="0" autoFill="0" autoLine="0" autoPict="0">
                <anchor moveWithCells="1">
                  <from>
                    <xdr:col>0</xdr:col>
                    <xdr:colOff>371475</xdr:colOff>
                    <xdr:row>66</xdr:row>
                    <xdr:rowOff>180975</xdr:rowOff>
                  </from>
                  <to>
                    <xdr:col>0</xdr:col>
                    <xdr:colOff>1171575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0114" r:id="rId5" name="Check Box 2">
              <controlPr locked="0" defaultSize="0" autoFill="0" autoLine="0" autoPict="0">
                <anchor moveWithCells="1">
                  <from>
                    <xdr:col>0</xdr:col>
                    <xdr:colOff>381000</xdr:colOff>
                    <xdr:row>72</xdr:row>
                    <xdr:rowOff>0</xdr:rowOff>
                  </from>
                  <to>
                    <xdr:col>0</xdr:col>
                    <xdr:colOff>1181100</xdr:colOff>
                    <xdr:row>73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2156-1F25-4CFE-ABD4-5FFF3057E265}">
  <sheetPr codeName="Sheet18"/>
  <dimension ref="A1:L14"/>
  <sheetViews>
    <sheetView topLeftCell="C1" workbookViewId="0">
      <selection activeCell="F4" sqref="F4"/>
    </sheetView>
  </sheetViews>
  <sheetFormatPr defaultRowHeight="15" x14ac:dyDescent="0.25"/>
  <cols>
    <col min="2" max="2" width="35.5703125" customWidth="1"/>
    <col min="3" max="3" width="39" bestFit="1" customWidth="1"/>
    <col min="4" max="4" width="47.5703125" customWidth="1"/>
    <col min="5" max="5" width="53.85546875" customWidth="1"/>
    <col min="6" max="6" width="39.5703125" bestFit="1" customWidth="1"/>
    <col min="9" max="9" width="35.140625" bestFit="1" customWidth="1"/>
  </cols>
  <sheetData>
    <row r="1" spans="1:12" x14ac:dyDescent="0.25">
      <c r="A1" s="208" t="s">
        <v>233</v>
      </c>
      <c r="B1" s="208" t="s">
        <v>234</v>
      </c>
      <c r="C1" s="208" t="s">
        <v>235</v>
      </c>
      <c r="D1" s="208" t="s">
        <v>236</v>
      </c>
      <c r="E1" s="208" t="s">
        <v>237</v>
      </c>
      <c r="F1" s="208" t="s">
        <v>164</v>
      </c>
      <c r="I1" s="208" t="s">
        <v>13</v>
      </c>
      <c r="L1" s="208" t="s">
        <v>238</v>
      </c>
    </row>
    <row r="2" spans="1:12" x14ac:dyDescent="0.25">
      <c r="A2" t="s">
        <v>239</v>
      </c>
      <c r="B2" t="s">
        <v>240</v>
      </c>
      <c r="C2" t="s">
        <v>241</v>
      </c>
      <c r="D2" t="s">
        <v>242</v>
      </c>
      <c r="E2" t="s">
        <v>243</v>
      </c>
      <c r="F2" t="s">
        <v>153</v>
      </c>
      <c r="G2" s="208"/>
      <c r="H2" t="s">
        <v>244</v>
      </c>
      <c r="I2" t="s">
        <v>245</v>
      </c>
      <c r="L2" t="s">
        <v>244</v>
      </c>
    </row>
    <row r="3" spans="1:12" x14ac:dyDescent="0.25">
      <c r="A3" t="s">
        <v>246</v>
      </c>
      <c r="B3" t="s">
        <v>185</v>
      </c>
      <c r="C3" t="s">
        <v>247</v>
      </c>
      <c r="D3" t="s">
        <v>248</v>
      </c>
      <c r="E3" t="s">
        <v>249</v>
      </c>
      <c r="F3" t="s">
        <v>154</v>
      </c>
      <c r="H3" t="s">
        <v>250</v>
      </c>
      <c r="I3" t="s">
        <v>251</v>
      </c>
      <c r="L3" t="s">
        <v>250</v>
      </c>
    </row>
    <row r="4" spans="1:12" x14ac:dyDescent="0.25">
      <c r="A4" t="s">
        <v>252</v>
      </c>
      <c r="B4" t="s">
        <v>253</v>
      </c>
      <c r="C4" t="s">
        <v>186</v>
      </c>
      <c r="D4" t="s">
        <v>254</v>
      </c>
      <c r="E4" t="s">
        <v>255</v>
      </c>
      <c r="F4" t="s">
        <v>17</v>
      </c>
      <c r="H4" t="s">
        <v>256</v>
      </c>
      <c r="I4" t="s">
        <v>117</v>
      </c>
    </row>
    <row r="5" spans="1:12" x14ac:dyDescent="0.25">
      <c r="A5" t="s">
        <v>257</v>
      </c>
      <c r="B5" t="s">
        <v>258</v>
      </c>
      <c r="C5" t="s">
        <v>259</v>
      </c>
      <c r="E5" t="s">
        <v>260</v>
      </c>
      <c r="F5" t="s">
        <v>52</v>
      </c>
      <c r="I5" t="s">
        <v>261</v>
      </c>
    </row>
    <row r="6" spans="1:12" x14ac:dyDescent="0.25">
      <c r="A6" t="s">
        <v>262</v>
      </c>
      <c r="B6" s="209" t="s">
        <v>196</v>
      </c>
      <c r="C6" t="s">
        <v>263</v>
      </c>
      <c r="E6" t="s">
        <v>264</v>
      </c>
      <c r="F6" t="s">
        <v>53</v>
      </c>
      <c r="I6" t="s">
        <v>265</v>
      </c>
    </row>
    <row r="7" spans="1:12" x14ac:dyDescent="0.25">
      <c r="C7" t="s">
        <v>197</v>
      </c>
      <c r="E7" t="s">
        <v>266</v>
      </c>
      <c r="F7" t="s">
        <v>21</v>
      </c>
      <c r="I7" t="s">
        <v>267</v>
      </c>
    </row>
    <row r="8" spans="1:12" x14ac:dyDescent="0.25">
      <c r="F8" t="s">
        <v>55</v>
      </c>
      <c r="I8" t="s">
        <v>268</v>
      </c>
    </row>
    <row r="9" spans="1:12" x14ac:dyDescent="0.25">
      <c r="F9" t="s">
        <v>156</v>
      </c>
      <c r="I9" t="s">
        <v>269</v>
      </c>
    </row>
    <row r="10" spans="1:12" x14ac:dyDescent="0.25">
      <c r="F10" t="s">
        <v>155</v>
      </c>
      <c r="I10" t="s">
        <v>270</v>
      </c>
    </row>
    <row r="11" spans="1:12" x14ac:dyDescent="0.25">
      <c r="F11" t="s">
        <v>56</v>
      </c>
      <c r="I11" t="s">
        <v>271</v>
      </c>
    </row>
    <row r="12" spans="1:12" x14ac:dyDescent="0.25">
      <c r="F12" t="s">
        <v>157</v>
      </c>
      <c r="I12" t="s">
        <v>272</v>
      </c>
    </row>
    <row r="13" spans="1:12" x14ac:dyDescent="0.25">
      <c r="I13" s="210" t="s">
        <v>273</v>
      </c>
    </row>
    <row r="14" spans="1:12" x14ac:dyDescent="0.25">
      <c r="I14" t="s">
        <v>274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3899-C4C6-404A-9A15-709F0A012486}">
  <sheetPr codeName="Sheet3">
    <tabColor rgb="FF538DD5"/>
    <pageSetUpPr fitToPage="1"/>
  </sheetPr>
  <dimension ref="A1:P29"/>
  <sheetViews>
    <sheetView showGridLines="0" tabSelected="1" zoomScale="68" zoomScaleNormal="68" zoomScaleSheetLayoutView="86" zoomScalePageLayoutView="70" workbookViewId="0">
      <selection activeCell="D3" sqref="D3:O3"/>
    </sheetView>
  </sheetViews>
  <sheetFormatPr defaultColWidth="9.140625" defaultRowHeight="15" x14ac:dyDescent="0.25"/>
  <cols>
    <col min="1" max="1" width="5.7109375" style="79" customWidth="1"/>
    <col min="2" max="2" width="61.7109375" style="14" customWidth="1"/>
    <col min="3" max="3" width="24.140625" style="14" customWidth="1"/>
    <col min="4" max="4" width="4.85546875" style="14" customWidth="1"/>
    <col min="5" max="5" width="6" style="14" customWidth="1"/>
    <col min="6" max="6" width="39.28515625" style="14" customWidth="1"/>
    <col min="7" max="7" width="22.42578125" style="14" customWidth="1"/>
    <col min="8" max="8" width="3.42578125" style="14" customWidth="1"/>
    <col min="9" max="9" width="5.5703125" style="14" customWidth="1"/>
    <col min="10" max="10" width="38.7109375" style="14" customWidth="1"/>
    <col min="11" max="11" width="34.5703125" style="14" customWidth="1"/>
    <col min="12" max="12" width="2.7109375" style="14" customWidth="1"/>
    <col min="13" max="13" width="5.5703125" style="14" customWidth="1"/>
    <col min="14" max="14" width="38.85546875" style="14" customWidth="1"/>
    <col min="15" max="15" width="29.140625" style="14" customWidth="1"/>
    <col min="16" max="16" width="12.5703125" style="14" customWidth="1"/>
    <col min="17" max="17" width="6.85546875" style="14" customWidth="1"/>
    <col min="18" max="18" width="32.7109375" style="14" customWidth="1"/>
    <col min="19" max="19" width="24.42578125" style="14" customWidth="1"/>
    <col min="20" max="20" width="18.5703125" style="14" customWidth="1"/>
    <col min="21" max="16384" width="9.140625" style="14"/>
  </cols>
  <sheetData>
    <row r="1" spans="1:15" x14ac:dyDescent="0.25">
      <c r="A1" s="545" t="s">
        <v>0</v>
      </c>
      <c r="B1" s="262"/>
      <c r="C1" s="159"/>
      <c r="D1" s="159"/>
      <c r="E1" s="159"/>
      <c r="F1" s="73"/>
    </row>
    <row r="2" spans="1:15" ht="24" customHeight="1" thickBot="1" x14ac:dyDescent="0.3">
      <c r="A2" s="546" t="s">
        <v>281</v>
      </c>
      <c r="B2" s="159"/>
      <c r="C2" s="159"/>
      <c r="D2" s="159"/>
      <c r="E2" s="159"/>
    </row>
    <row r="3" spans="1:15" ht="21" customHeight="1" x14ac:dyDescent="0.25">
      <c r="A3" s="72"/>
      <c r="B3" s="307"/>
      <c r="C3" s="156" t="s">
        <v>1</v>
      </c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3"/>
    </row>
    <row r="4" spans="1:15" ht="21" customHeight="1" x14ac:dyDescent="0.25">
      <c r="A4" s="72"/>
      <c r="B4" s="76"/>
      <c r="C4" s="157" t="s">
        <v>2</v>
      </c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5"/>
    </row>
    <row r="5" spans="1:15" ht="21" customHeight="1" x14ac:dyDescent="0.25">
      <c r="A5" s="72"/>
      <c r="B5" s="76"/>
      <c r="C5" s="157" t="s">
        <v>3</v>
      </c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5"/>
    </row>
    <row r="6" spans="1:15" ht="21" customHeight="1" x14ac:dyDescent="0.25">
      <c r="A6" s="72"/>
      <c r="B6" s="77"/>
      <c r="C6" s="157" t="s">
        <v>4</v>
      </c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5"/>
    </row>
    <row r="7" spans="1:15" ht="21" customHeight="1" x14ac:dyDescent="0.25">
      <c r="A7" s="72"/>
      <c r="B7" s="76"/>
      <c r="C7" s="157" t="s">
        <v>5</v>
      </c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5"/>
    </row>
    <row r="8" spans="1:15" ht="21" customHeight="1" thickBot="1" x14ac:dyDescent="0.3">
      <c r="A8" s="72"/>
      <c r="B8" s="76"/>
      <c r="C8" s="158" t="s">
        <v>6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4"/>
    </row>
    <row r="9" spans="1:15" ht="36.75" customHeight="1" thickBot="1" x14ac:dyDescent="0.3">
      <c r="A9" s="72"/>
      <c r="B9" s="78"/>
      <c r="C9" s="78"/>
      <c r="D9" s="435"/>
      <c r="E9" s="435"/>
      <c r="F9" s="435"/>
    </row>
    <row r="10" spans="1:15" ht="30" customHeight="1" x14ac:dyDescent="0.25">
      <c r="A10" s="436" t="s">
        <v>7</v>
      </c>
      <c r="B10" s="437"/>
      <c r="C10" s="438"/>
      <c r="D10" s="12"/>
      <c r="E10" s="160"/>
      <c r="F10" s="163"/>
      <c r="G10" s="164"/>
      <c r="H10" s="165"/>
      <c r="I10" s="160"/>
      <c r="J10" s="163"/>
      <c r="K10" s="164"/>
    </row>
    <row r="11" spans="1:15" x14ac:dyDescent="0.25">
      <c r="A11" s="439"/>
      <c r="B11" s="440"/>
      <c r="C11" s="441"/>
      <c r="E11" s="80"/>
      <c r="F11" s="80"/>
      <c r="G11" s="80"/>
      <c r="H11" s="80"/>
      <c r="I11" s="80"/>
      <c r="J11" s="80"/>
      <c r="K11" s="80"/>
    </row>
    <row r="12" spans="1:15" s="12" customFormat="1" ht="39" customHeight="1" x14ac:dyDescent="0.25">
      <c r="A12" s="431" t="s">
        <v>8</v>
      </c>
      <c r="B12" s="432"/>
      <c r="C12" s="322" t="s">
        <v>9</v>
      </c>
      <c r="E12" s="14"/>
      <c r="F12" s="14"/>
      <c r="G12" s="14"/>
      <c r="H12" s="14"/>
      <c r="I12" s="14"/>
      <c r="J12" s="14"/>
      <c r="K12" s="14"/>
      <c r="L12" s="11"/>
    </row>
    <row r="13" spans="1:15" ht="31.5" customHeight="1" x14ac:dyDescent="0.25">
      <c r="A13" s="323" t="s">
        <v>10</v>
      </c>
      <c r="B13" s="316" t="s">
        <v>11</v>
      </c>
      <c r="C13" s="327">
        <f>SUM(Personnel_Salary_Benefits!AL110)</f>
        <v>0</v>
      </c>
      <c r="L13" s="74"/>
    </row>
    <row r="14" spans="1:15" ht="26.25" customHeight="1" x14ac:dyDescent="0.25">
      <c r="A14" s="324" t="s">
        <v>12</v>
      </c>
      <c r="B14" s="318" t="s">
        <v>13</v>
      </c>
      <c r="C14" s="328">
        <f>C15+C16</f>
        <v>0</v>
      </c>
      <c r="L14" s="13"/>
    </row>
    <row r="15" spans="1:15" ht="26.25" customHeight="1" x14ac:dyDescent="0.25">
      <c r="A15" s="325"/>
      <c r="B15" s="319" t="s">
        <v>14</v>
      </c>
      <c r="C15" s="327">
        <f>SUM(Travel_Long_Distance!L12)</f>
        <v>0</v>
      </c>
      <c r="L15" s="13"/>
    </row>
    <row r="16" spans="1:15" ht="26.25" customHeight="1" x14ac:dyDescent="0.25">
      <c r="A16" s="326"/>
      <c r="B16" s="320" t="s">
        <v>15</v>
      </c>
      <c r="C16" s="328">
        <f>Travel_Local!L12</f>
        <v>0</v>
      </c>
      <c r="L16" s="13"/>
    </row>
    <row r="17" spans="1:16" ht="26.1" customHeight="1" x14ac:dyDescent="0.25">
      <c r="A17" s="323" t="s">
        <v>16</v>
      </c>
      <c r="B17" s="321" t="s">
        <v>17</v>
      </c>
      <c r="C17" s="327">
        <f>'Nutrition Education Materials'!L46</f>
        <v>0</v>
      </c>
      <c r="L17" s="13"/>
    </row>
    <row r="18" spans="1:16" ht="28.5" customHeight="1" x14ac:dyDescent="0.25">
      <c r="A18" s="324" t="s">
        <v>18</v>
      </c>
      <c r="B18" s="318" t="s">
        <v>19</v>
      </c>
      <c r="C18" s="328">
        <f>'Noncap. Equip. &amp; Supplies'!L46</f>
        <v>0</v>
      </c>
      <c r="L18" s="13"/>
    </row>
    <row r="19" spans="1:16" ht="32.25" customHeight="1" x14ac:dyDescent="0.25">
      <c r="A19" s="323" t="s">
        <v>20</v>
      </c>
      <c r="B19" s="316" t="s">
        <v>21</v>
      </c>
      <c r="C19" s="327">
        <f>'Equip. &amp; Other Capital Expenses'!L46</f>
        <v>0</v>
      </c>
      <c r="L19" s="13"/>
    </row>
    <row r="20" spans="1:16" ht="26.25" customHeight="1" x14ac:dyDescent="0.25">
      <c r="A20" s="324" t="s">
        <v>22</v>
      </c>
      <c r="B20" s="317" t="s">
        <v>23</v>
      </c>
      <c r="C20" s="328">
        <f>'Building_Space Lease or Rental'!L46</f>
        <v>0</v>
      </c>
      <c r="L20" s="13"/>
    </row>
    <row r="21" spans="1:16" ht="24.95" customHeight="1" x14ac:dyDescent="0.25">
      <c r="A21" s="323" t="s">
        <v>24</v>
      </c>
      <c r="B21" s="321" t="s">
        <v>25</v>
      </c>
      <c r="C21" s="327">
        <f>'Cost of Pub. Own Bldg. Space'!L46</f>
        <v>0</v>
      </c>
      <c r="L21" s="13"/>
    </row>
    <row r="22" spans="1:16" ht="26.25" customHeight="1" x14ac:dyDescent="0.25">
      <c r="A22" s="324" t="s">
        <v>26</v>
      </c>
      <c r="B22" s="318" t="s">
        <v>27</v>
      </c>
      <c r="C22" s="328">
        <f>'Maintenance &amp; Repair'!L46</f>
        <v>0</v>
      </c>
      <c r="L22" s="13"/>
    </row>
    <row r="23" spans="1:16" ht="26.25" customHeight="1" x14ac:dyDescent="0.25">
      <c r="A23" s="323" t="s">
        <v>28</v>
      </c>
      <c r="B23" s="321" t="s">
        <v>29</v>
      </c>
      <c r="C23" s="327">
        <f>'Institut. Memb. &amp; Subscrip'!L46</f>
        <v>0</v>
      </c>
      <c r="L23" s="13"/>
    </row>
    <row r="24" spans="1:16" ht="26.25" customHeight="1" thickBot="1" x14ac:dyDescent="0.3">
      <c r="A24" s="331" t="s">
        <v>30</v>
      </c>
      <c r="B24" s="336" t="s">
        <v>31</v>
      </c>
      <c r="C24" s="337">
        <f>Contracts_subgrants_agreements!O14</f>
        <v>0</v>
      </c>
      <c r="L24" s="13"/>
    </row>
    <row r="25" spans="1:16" ht="34.5" customHeight="1" thickTop="1" x14ac:dyDescent="0.25">
      <c r="A25" s="333" t="s">
        <v>32</v>
      </c>
      <c r="B25" s="334" t="s">
        <v>33</v>
      </c>
      <c r="C25" s="335">
        <f>C13+C14+C17+C18+C19+C20+C21+C22+C23+C24</f>
        <v>0</v>
      </c>
      <c r="L25" s="13"/>
    </row>
    <row r="26" spans="1:16" ht="26.25" customHeight="1" thickBot="1" x14ac:dyDescent="0.3">
      <c r="A26" s="331" t="s">
        <v>34</v>
      </c>
      <c r="B26" s="332" t="s">
        <v>35</v>
      </c>
      <c r="C26" s="337">
        <f>SUM('Indirect Cost'!L26)</f>
        <v>0</v>
      </c>
      <c r="L26" s="13"/>
    </row>
    <row r="27" spans="1:16" ht="34.5" customHeight="1" thickTop="1" thickBot="1" x14ac:dyDescent="0.3">
      <c r="A27" s="329" t="s">
        <v>36</v>
      </c>
      <c r="B27" s="330" t="s">
        <v>37</v>
      </c>
      <c r="C27" s="338">
        <f>C26+C25</f>
        <v>0</v>
      </c>
      <c r="L27" s="15"/>
    </row>
    <row r="28" spans="1:16" s="162" customFormat="1" ht="34.5" customHeight="1" x14ac:dyDescent="0.25">
      <c r="A28" s="160"/>
      <c r="B28" s="163"/>
      <c r="C28" s="164"/>
      <c r="E28" s="160"/>
      <c r="F28" s="163"/>
      <c r="G28" s="161"/>
      <c r="I28" s="14"/>
      <c r="J28" s="14"/>
      <c r="K28" s="14"/>
      <c r="L28" s="14"/>
      <c r="M28" s="14"/>
      <c r="N28" s="14"/>
      <c r="O28" s="14"/>
      <c r="P28" s="165"/>
    </row>
    <row r="29" spans="1:16" ht="34.5" customHeight="1" x14ac:dyDescent="0.25">
      <c r="C29" s="80"/>
      <c r="E29" s="80"/>
      <c r="F29" s="80"/>
      <c r="G29" s="80"/>
      <c r="H29" s="80"/>
      <c r="P29" s="80"/>
    </row>
  </sheetData>
  <sheetProtection algorithmName="SHA-512" hashValue="1gmvSh/rqHmNNENpOJrLRjT/NPHFnnov9A/FKLO3vkjk0hv3z7wOpys337LKUamRV7eSc4bqBK6sWSljX/XIyQ==" saltValue="J9vpa4NlReSDFcxq7B6srA==" spinCount="100000" sheet="1" formatCells="0" formatColumns="0" formatRows="0" selectLockedCells="1"/>
  <mergeCells count="9">
    <mergeCell ref="A12:B12"/>
    <mergeCell ref="D8:O8"/>
    <mergeCell ref="D9:F9"/>
    <mergeCell ref="A10:C11"/>
    <mergeCell ref="D3:O3"/>
    <mergeCell ref="D4:O4"/>
    <mergeCell ref="D5:O5"/>
    <mergeCell ref="D6:O6"/>
    <mergeCell ref="D7:O7"/>
  </mergeCells>
  <conditionalFormatting sqref="B7">
    <cfRule type="cellIs" dxfId="140" priority="2" operator="equal">
      <formula>0</formula>
    </cfRule>
  </conditionalFormatting>
  <pageMargins left="0.5" right="0.5" top="0.5" bottom="0.5" header="0.5" footer="0.5"/>
  <pageSetup scale="38" orientation="landscape" r:id="rId1"/>
  <headerFooter alignWithMargins="0">
    <oddFooter>&amp;RRevised: April 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Q39"/>
  <sheetViews>
    <sheetView showGridLines="0" topLeftCell="F1" zoomScaleNormal="100" workbookViewId="0">
      <selection activeCell="K6" sqref="K6"/>
    </sheetView>
  </sheetViews>
  <sheetFormatPr defaultColWidth="9.140625" defaultRowHeight="15" x14ac:dyDescent="0.2"/>
  <cols>
    <col min="1" max="1" width="3.85546875" style="2" bestFit="1" customWidth="1"/>
    <col min="2" max="2" width="36.85546875" style="1" customWidth="1"/>
    <col min="3" max="3" width="20.7109375" style="1" customWidth="1"/>
    <col min="4" max="4" width="16.140625" style="1" customWidth="1"/>
    <col min="5" max="5" width="19.42578125" style="1" customWidth="1"/>
    <col min="6" max="6" width="20" style="1" customWidth="1"/>
    <col min="7" max="7" width="18.85546875" style="1" customWidth="1"/>
    <col min="8" max="8" width="19.5703125" style="1" customWidth="1"/>
    <col min="9" max="10" width="9.140625" style="1"/>
    <col min="11" max="11" width="40.28515625" style="1" customWidth="1"/>
    <col min="12" max="12" width="13.7109375" style="1" bestFit="1" customWidth="1"/>
    <col min="13" max="13" width="16.140625" style="1" bestFit="1" customWidth="1"/>
    <col min="14" max="14" width="14.85546875" style="1" bestFit="1" customWidth="1"/>
    <col min="15" max="15" width="16.5703125" style="1" customWidth="1"/>
    <col min="16" max="16" width="15.5703125" style="1" customWidth="1"/>
    <col min="17" max="17" width="16.140625" style="1" customWidth="1"/>
    <col min="18" max="19" width="9.140625" style="1"/>
    <col min="20" max="20" width="38" style="1" customWidth="1"/>
    <col min="21" max="21" width="15.42578125" style="1" customWidth="1"/>
    <col min="22" max="22" width="17" style="1" customWidth="1"/>
    <col min="23" max="23" width="15.42578125" style="1" customWidth="1"/>
    <col min="24" max="24" width="14.140625" style="1" customWidth="1"/>
    <col min="25" max="25" width="16.140625" style="1" bestFit="1" customWidth="1"/>
    <col min="26" max="26" width="13.85546875" style="1" customWidth="1"/>
    <col min="27" max="28" width="9.140625" style="1"/>
    <col min="29" max="29" width="40.42578125" style="1" bestFit="1" customWidth="1"/>
    <col min="30" max="30" width="10.85546875" style="1" customWidth="1"/>
    <col min="31" max="31" width="12.140625" style="1" customWidth="1"/>
    <col min="32" max="32" width="12" style="1" customWidth="1"/>
    <col min="33" max="33" width="13.42578125" style="1" customWidth="1"/>
    <col min="34" max="34" width="11" style="1" customWidth="1"/>
    <col min="35" max="35" width="11.5703125" style="1" customWidth="1"/>
    <col min="36" max="36" width="9.140625" style="1"/>
    <col min="37" max="37" width="40.42578125" style="1" bestFit="1" customWidth="1"/>
    <col min="38" max="38" width="14.42578125" style="1" customWidth="1"/>
    <col min="39" max="39" width="12.140625" style="1" customWidth="1"/>
    <col min="40" max="40" width="12.28515625" style="1" customWidth="1"/>
    <col min="41" max="41" width="9.140625" style="1"/>
    <col min="42" max="42" width="12.5703125" style="1" customWidth="1"/>
    <col min="43" max="43" width="7.140625" style="1" customWidth="1"/>
    <col min="44" max="16384" width="9.140625" style="1"/>
  </cols>
  <sheetData>
    <row r="1" spans="1:43" s="3" customFormat="1" x14ac:dyDescent="0.25">
      <c r="A1" s="70"/>
    </row>
    <row r="2" spans="1:43" s="4" customFormat="1" x14ac:dyDescent="0.25">
      <c r="A2" s="68"/>
    </row>
    <row r="3" spans="1:43" s="4" customFormat="1" x14ac:dyDescent="0.25">
      <c r="A3" s="68"/>
    </row>
    <row r="4" spans="1:43" s="4" customFormat="1" x14ac:dyDescent="0.25">
      <c r="A4" s="68"/>
    </row>
    <row r="5" spans="1:43" s="4" customFormat="1" x14ac:dyDescent="0.25">
      <c r="A5" s="68"/>
    </row>
    <row r="6" spans="1:43" s="4" customFormat="1" ht="15.75" thickBot="1" x14ac:dyDescent="0.3">
      <c r="A6" s="68"/>
      <c r="B6" s="4" t="s">
        <v>38</v>
      </c>
      <c r="K6" s="4" t="s">
        <v>39</v>
      </c>
      <c r="T6" s="4" t="s">
        <v>40</v>
      </c>
      <c r="AC6" s="4" t="s">
        <v>41</v>
      </c>
      <c r="AK6" s="4" t="s">
        <v>42</v>
      </c>
    </row>
    <row r="7" spans="1:43" s="4" customFormat="1" ht="75.75" thickBot="1" x14ac:dyDescent="0.3">
      <c r="A7" s="68"/>
      <c r="B7" s="22" t="s">
        <v>43</v>
      </c>
      <c r="C7" s="23" t="s">
        <v>44</v>
      </c>
      <c r="D7" s="23" t="s">
        <v>45</v>
      </c>
      <c r="E7" s="23" t="s">
        <v>46</v>
      </c>
      <c r="F7" s="23" t="s">
        <v>47</v>
      </c>
      <c r="G7" s="23" t="s">
        <v>48</v>
      </c>
      <c r="H7" s="24" t="s">
        <v>49</v>
      </c>
      <c r="K7" s="22" t="s">
        <v>43</v>
      </c>
      <c r="L7" s="23" t="s">
        <v>44</v>
      </c>
      <c r="M7" s="23" t="s">
        <v>45</v>
      </c>
      <c r="N7" s="23" t="s">
        <v>46</v>
      </c>
      <c r="O7" s="23" t="s">
        <v>47</v>
      </c>
      <c r="P7" s="23" t="s">
        <v>48</v>
      </c>
      <c r="Q7" s="24" t="s">
        <v>49</v>
      </c>
      <c r="T7" s="22" t="s">
        <v>43</v>
      </c>
      <c r="U7" s="23" t="s">
        <v>44</v>
      </c>
      <c r="V7" s="23" t="s">
        <v>45</v>
      </c>
      <c r="W7" s="23" t="s">
        <v>46</v>
      </c>
      <c r="X7" s="23" t="s">
        <v>47</v>
      </c>
      <c r="Y7" s="23" t="s">
        <v>48</v>
      </c>
      <c r="Z7" s="24" t="s">
        <v>49</v>
      </c>
      <c r="AC7" s="22" t="s">
        <v>43</v>
      </c>
      <c r="AD7" s="23" t="s">
        <v>44</v>
      </c>
      <c r="AE7" s="23" t="s">
        <v>45</v>
      </c>
      <c r="AF7" s="23" t="s">
        <v>46</v>
      </c>
      <c r="AG7" s="23" t="s">
        <v>47</v>
      </c>
      <c r="AH7" s="23" t="s">
        <v>48</v>
      </c>
      <c r="AI7" s="24" t="s">
        <v>49</v>
      </c>
      <c r="AK7" s="22" t="s">
        <v>43</v>
      </c>
      <c r="AL7" s="23" t="s">
        <v>44</v>
      </c>
      <c r="AM7" s="23" t="s">
        <v>45</v>
      </c>
      <c r="AN7" s="23" t="s">
        <v>46</v>
      </c>
      <c r="AO7" s="23" t="s">
        <v>47</v>
      </c>
      <c r="AP7" s="23" t="s">
        <v>48</v>
      </c>
      <c r="AQ7" s="24" t="s">
        <v>49</v>
      </c>
    </row>
    <row r="8" spans="1:43" s="4" customFormat="1" x14ac:dyDescent="0.25">
      <c r="A8" s="68"/>
      <c r="B8" s="25" t="s">
        <v>50</v>
      </c>
      <c r="C8" s="26" t="e">
        <f>#REF!</f>
        <v>#REF!</v>
      </c>
      <c r="D8" s="26" t="e">
        <f>#REF!</f>
        <v>#REF!</v>
      </c>
      <c r="E8" s="26">
        <v>0</v>
      </c>
      <c r="F8" s="26" t="e">
        <f>SUM(C8:E8)</f>
        <v>#REF!</v>
      </c>
      <c r="G8" s="26" t="e">
        <f>F8</f>
        <v>#REF!</v>
      </c>
      <c r="H8" s="27" t="e">
        <f>SUM(F8:G8)</f>
        <v>#REF!</v>
      </c>
      <c r="K8" s="25" t="s">
        <v>50</v>
      </c>
      <c r="L8" s="26" t="e">
        <f>#REF!</f>
        <v>#REF!</v>
      </c>
      <c r="M8" s="26" t="e">
        <f>#REF!</f>
        <v>#REF!</v>
      </c>
      <c r="N8" s="26">
        <v>0</v>
      </c>
      <c r="O8" s="26" t="e">
        <f>SUM(L8:N8)</f>
        <v>#REF!</v>
      </c>
      <c r="P8" s="26" t="e">
        <f>O8</f>
        <v>#REF!</v>
      </c>
      <c r="Q8" s="27" t="e">
        <f>SUM(O8:P8)</f>
        <v>#REF!</v>
      </c>
      <c r="T8" s="25" t="s">
        <v>50</v>
      </c>
      <c r="U8" s="26"/>
      <c r="V8" s="26" t="e">
        <f>#REF!</f>
        <v>#REF!</v>
      </c>
      <c r="W8" s="26">
        <v>0</v>
      </c>
      <c r="X8" s="26" t="e">
        <f>SUM(U8:W8)</f>
        <v>#REF!</v>
      </c>
      <c r="Y8" s="26" t="e">
        <f>X8</f>
        <v>#REF!</v>
      </c>
      <c r="Z8" s="27" t="e">
        <f>SUM(X8:Y8)</f>
        <v>#REF!</v>
      </c>
      <c r="AC8" s="25" t="s">
        <v>50</v>
      </c>
      <c r="AD8" s="26" t="e">
        <f>#REF!</f>
        <v>#REF!</v>
      </c>
      <c r="AE8" s="26" t="e">
        <f>#REF!</f>
        <v>#REF!</v>
      </c>
      <c r="AF8" s="26">
        <v>0</v>
      </c>
      <c r="AG8" s="26" t="e">
        <f>SUM(AD8:AF8)</f>
        <v>#REF!</v>
      </c>
      <c r="AH8" s="26" t="e">
        <f>AG8</f>
        <v>#REF!</v>
      </c>
      <c r="AI8" s="27" t="e">
        <f>SUM(AG8:AH8)</f>
        <v>#REF!</v>
      </c>
      <c r="AK8" s="25" t="s">
        <v>50</v>
      </c>
      <c r="AL8" s="26" t="e">
        <f>#REF!</f>
        <v>#REF!</v>
      </c>
      <c r="AM8" s="26" t="e">
        <f>#REF!</f>
        <v>#REF!</v>
      </c>
      <c r="AN8" s="26">
        <v>0</v>
      </c>
      <c r="AO8" s="26" t="e">
        <f>SUM(AL8:AN8)</f>
        <v>#REF!</v>
      </c>
      <c r="AP8" s="26" t="e">
        <f>AO8</f>
        <v>#REF!</v>
      </c>
      <c r="AQ8" s="27" t="e">
        <f>SUM(AO8:AP8)</f>
        <v>#REF!</v>
      </c>
    </row>
    <row r="9" spans="1:43" s="4" customFormat="1" x14ac:dyDescent="0.25">
      <c r="A9" s="68"/>
      <c r="B9" s="28"/>
      <c r="C9" s="29"/>
      <c r="D9" s="29"/>
      <c r="E9" s="30"/>
      <c r="F9" s="31"/>
      <c r="G9" s="30"/>
      <c r="H9" s="32"/>
      <c r="K9" s="28"/>
      <c r="L9" s="29"/>
      <c r="M9" s="29"/>
      <c r="N9" s="30"/>
      <c r="O9" s="31"/>
      <c r="P9" s="30"/>
      <c r="Q9" s="32"/>
      <c r="T9" s="28"/>
      <c r="U9" s="29"/>
      <c r="V9" s="29"/>
      <c r="W9" s="30"/>
      <c r="X9" s="31"/>
      <c r="Y9" s="30"/>
      <c r="Z9" s="32"/>
      <c r="AC9" s="28"/>
      <c r="AD9" s="29"/>
      <c r="AE9" s="29"/>
      <c r="AF9" s="30"/>
      <c r="AG9" s="31"/>
      <c r="AH9" s="30"/>
      <c r="AI9" s="32"/>
      <c r="AK9" s="28"/>
      <c r="AL9" s="29"/>
      <c r="AM9" s="29"/>
      <c r="AN9" s="30"/>
      <c r="AO9" s="31"/>
      <c r="AP9" s="30"/>
      <c r="AQ9" s="32"/>
    </row>
    <row r="10" spans="1:43" s="4" customFormat="1" x14ac:dyDescent="0.25">
      <c r="A10" s="68"/>
      <c r="B10" s="33" t="s">
        <v>51</v>
      </c>
      <c r="C10" s="34"/>
      <c r="D10" s="34"/>
      <c r="E10" s="34"/>
      <c r="F10" s="34"/>
      <c r="G10" s="34"/>
      <c r="H10" s="35"/>
      <c r="K10" s="33" t="s">
        <v>51</v>
      </c>
      <c r="L10" s="34"/>
      <c r="M10" s="34"/>
      <c r="N10" s="34"/>
      <c r="O10" s="34"/>
      <c r="P10" s="34"/>
      <c r="Q10" s="35"/>
      <c r="T10" s="33" t="s">
        <v>51</v>
      </c>
      <c r="U10" s="34"/>
      <c r="V10" s="34"/>
      <c r="W10" s="34"/>
      <c r="X10" s="34"/>
      <c r="Y10" s="34"/>
      <c r="Z10" s="35"/>
      <c r="AC10" s="33" t="s">
        <v>51</v>
      </c>
      <c r="AD10" s="34"/>
      <c r="AE10" s="34"/>
      <c r="AF10" s="34"/>
      <c r="AG10" s="34"/>
      <c r="AH10" s="34"/>
      <c r="AI10" s="35"/>
      <c r="AK10" s="33" t="s">
        <v>51</v>
      </c>
      <c r="AL10" s="34"/>
      <c r="AM10" s="34"/>
      <c r="AN10" s="34"/>
      <c r="AO10" s="34"/>
      <c r="AP10" s="34"/>
      <c r="AQ10" s="35"/>
    </row>
    <row r="11" spans="1:43" s="4" customFormat="1" x14ac:dyDescent="0.25">
      <c r="A11" s="68"/>
      <c r="B11" s="36" t="s">
        <v>52</v>
      </c>
      <c r="C11" s="37"/>
      <c r="D11" s="37">
        <v>0</v>
      </c>
      <c r="E11" s="37"/>
      <c r="F11" s="37">
        <f t="shared" ref="F11:F16" si="0">SUM(C11:E11)</f>
        <v>0</v>
      </c>
      <c r="G11" s="37">
        <f>F11</f>
        <v>0</v>
      </c>
      <c r="H11" s="38">
        <f>SUM(F11:G11)</f>
        <v>0</v>
      </c>
      <c r="K11" s="36" t="s">
        <v>52</v>
      </c>
      <c r="L11" s="37"/>
      <c r="M11" s="37"/>
      <c r="N11" s="37"/>
      <c r="O11" s="37"/>
      <c r="P11" s="37"/>
      <c r="Q11" s="38">
        <f>SUM(O11:P11)</f>
        <v>0</v>
      </c>
      <c r="T11" s="36" t="s">
        <v>52</v>
      </c>
      <c r="U11" s="37"/>
      <c r="V11" s="37">
        <v>0</v>
      </c>
      <c r="W11" s="37">
        <v>0</v>
      </c>
      <c r="X11" s="37">
        <f t="shared" ref="X11:X16" si="1">SUM(U11:W11)</f>
        <v>0</v>
      </c>
      <c r="Y11" s="37">
        <f>X11</f>
        <v>0</v>
      </c>
      <c r="Z11" s="38">
        <f>SUM(X11:Y11)</f>
        <v>0</v>
      </c>
      <c r="AC11" s="36" t="s">
        <v>52</v>
      </c>
      <c r="AD11" s="37">
        <v>0</v>
      </c>
      <c r="AE11" s="37">
        <v>0</v>
      </c>
      <c r="AF11" s="37">
        <v>0</v>
      </c>
      <c r="AG11" s="37">
        <f t="shared" ref="AG11:AG16" si="2">SUM(AD11:AF11)</f>
        <v>0</v>
      </c>
      <c r="AH11" s="37">
        <f>AG11</f>
        <v>0</v>
      </c>
      <c r="AI11" s="38">
        <f>SUM(AG11:AH11)</f>
        <v>0</v>
      </c>
      <c r="AK11" s="36" t="s">
        <v>52</v>
      </c>
      <c r="AL11" s="37">
        <v>0</v>
      </c>
      <c r="AM11" s="37">
        <v>0</v>
      </c>
      <c r="AN11" s="37">
        <v>0</v>
      </c>
      <c r="AO11" s="37">
        <f t="shared" ref="AO11:AO16" si="3">SUM(AL11:AN11)</f>
        <v>0</v>
      </c>
      <c r="AP11" s="37">
        <f>AO11</f>
        <v>0</v>
      </c>
      <c r="AQ11" s="38">
        <f>SUM(AO11:AP11)</f>
        <v>0</v>
      </c>
    </row>
    <row r="12" spans="1:43" s="4" customFormat="1" x14ac:dyDescent="0.25">
      <c r="A12" s="68"/>
      <c r="B12" s="36" t="s">
        <v>53</v>
      </c>
      <c r="C12" s="37"/>
      <c r="D12" s="37">
        <v>0</v>
      </c>
      <c r="E12" s="37"/>
      <c r="F12" s="37">
        <f t="shared" si="0"/>
        <v>0</v>
      </c>
      <c r="G12" s="37">
        <f t="shared" ref="G12:G17" si="4">F12</f>
        <v>0</v>
      </c>
      <c r="H12" s="38">
        <f t="shared" ref="H12:H17" si="5">SUM(F12:G12)</f>
        <v>0</v>
      </c>
      <c r="K12" s="36" t="s">
        <v>53</v>
      </c>
      <c r="L12" s="37"/>
      <c r="M12" s="37"/>
      <c r="N12" s="37"/>
      <c r="O12" s="37"/>
      <c r="P12" s="37"/>
      <c r="Q12" s="38">
        <f t="shared" ref="Q12:Q17" si="6">SUM(O12:P12)</f>
        <v>0</v>
      </c>
      <c r="T12" s="36" t="s">
        <v>53</v>
      </c>
      <c r="U12" s="37"/>
      <c r="V12" s="37">
        <v>0</v>
      </c>
      <c r="W12" s="37">
        <v>0</v>
      </c>
      <c r="X12" s="37">
        <f t="shared" si="1"/>
        <v>0</v>
      </c>
      <c r="Y12" s="37">
        <f t="shared" ref="Y12:Y17" si="7">X12</f>
        <v>0</v>
      </c>
      <c r="Z12" s="38">
        <f t="shared" ref="Z12:Z17" si="8">SUM(X12:Y12)</f>
        <v>0</v>
      </c>
      <c r="AC12" s="36" t="s">
        <v>53</v>
      </c>
      <c r="AD12" s="37">
        <v>0</v>
      </c>
      <c r="AE12" s="37">
        <v>0</v>
      </c>
      <c r="AF12" s="37">
        <v>0</v>
      </c>
      <c r="AG12" s="37">
        <f t="shared" si="2"/>
        <v>0</v>
      </c>
      <c r="AH12" s="37">
        <f t="shared" ref="AH12:AH17" si="9">AG12</f>
        <v>0</v>
      </c>
      <c r="AI12" s="38">
        <f t="shared" ref="AI12:AI17" si="10">SUM(AG12:AH12)</f>
        <v>0</v>
      </c>
      <c r="AK12" s="36" t="s">
        <v>53</v>
      </c>
      <c r="AL12" s="37">
        <v>0</v>
      </c>
      <c r="AM12" s="37">
        <v>0</v>
      </c>
      <c r="AN12" s="37">
        <v>0</v>
      </c>
      <c r="AO12" s="37">
        <f t="shared" si="3"/>
        <v>0</v>
      </c>
      <c r="AP12" s="37">
        <f t="shared" ref="AP12:AP17" si="11">AO12</f>
        <v>0</v>
      </c>
      <c r="AQ12" s="38">
        <f t="shared" ref="AQ12:AQ17" si="12">SUM(AO12:AP12)</f>
        <v>0</v>
      </c>
    </row>
    <row r="13" spans="1:43" s="4" customFormat="1" x14ac:dyDescent="0.25">
      <c r="A13" s="68"/>
      <c r="B13" s="36" t="s">
        <v>54</v>
      </c>
      <c r="C13" s="37"/>
      <c r="D13" s="37">
        <v>0</v>
      </c>
      <c r="E13" s="37"/>
      <c r="F13" s="37">
        <f t="shared" si="0"/>
        <v>0</v>
      </c>
      <c r="G13" s="37">
        <f t="shared" si="4"/>
        <v>0</v>
      </c>
      <c r="H13" s="38">
        <f t="shared" si="5"/>
        <v>0</v>
      </c>
      <c r="K13" s="36" t="s">
        <v>54</v>
      </c>
      <c r="L13" s="37"/>
      <c r="M13" s="37"/>
      <c r="N13" s="37"/>
      <c r="O13" s="37"/>
      <c r="P13" s="37"/>
      <c r="Q13" s="38">
        <f t="shared" si="6"/>
        <v>0</v>
      </c>
      <c r="T13" s="36" t="s">
        <v>54</v>
      </c>
      <c r="U13" s="37"/>
      <c r="V13" s="37">
        <v>0</v>
      </c>
      <c r="W13" s="37">
        <v>0</v>
      </c>
      <c r="X13" s="37">
        <f t="shared" si="1"/>
        <v>0</v>
      </c>
      <c r="Y13" s="37">
        <f t="shared" si="7"/>
        <v>0</v>
      </c>
      <c r="Z13" s="38">
        <f t="shared" si="8"/>
        <v>0</v>
      </c>
      <c r="AC13" s="36" t="s">
        <v>54</v>
      </c>
      <c r="AD13" s="37">
        <v>0</v>
      </c>
      <c r="AE13" s="37">
        <v>0</v>
      </c>
      <c r="AF13" s="37">
        <v>0</v>
      </c>
      <c r="AG13" s="37">
        <f t="shared" si="2"/>
        <v>0</v>
      </c>
      <c r="AH13" s="37">
        <f t="shared" si="9"/>
        <v>0</v>
      </c>
      <c r="AI13" s="38">
        <f t="shared" si="10"/>
        <v>0</v>
      </c>
      <c r="AK13" s="36" t="s">
        <v>54</v>
      </c>
      <c r="AL13" s="37">
        <v>0</v>
      </c>
      <c r="AM13" s="37">
        <v>0</v>
      </c>
      <c r="AN13" s="37">
        <v>0</v>
      </c>
      <c r="AO13" s="37">
        <f t="shared" si="3"/>
        <v>0</v>
      </c>
      <c r="AP13" s="37">
        <f t="shared" si="11"/>
        <v>0</v>
      </c>
      <c r="AQ13" s="38">
        <f t="shared" si="12"/>
        <v>0</v>
      </c>
    </row>
    <row r="14" spans="1:43" s="4" customFormat="1" x14ac:dyDescent="0.25">
      <c r="A14" s="68"/>
      <c r="B14" s="36" t="s">
        <v>55</v>
      </c>
      <c r="C14" s="37"/>
      <c r="D14" s="37">
        <v>0</v>
      </c>
      <c r="E14" s="37"/>
      <c r="F14" s="37">
        <f t="shared" si="0"/>
        <v>0</v>
      </c>
      <c r="G14" s="37">
        <f t="shared" si="4"/>
        <v>0</v>
      </c>
      <c r="H14" s="38">
        <f t="shared" si="5"/>
        <v>0</v>
      </c>
      <c r="K14" s="36" t="s">
        <v>55</v>
      </c>
      <c r="L14" s="37"/>
      <c r="M14" s="37"/>
      <c r="N14" s="37"/>
      <c r="O14" s="37"/>
      <c r="P14" s="37"/>
      <c r="Q14" s="38">
        <f t="shared" si="6"/>
        <v>0</v>
      </c>
      <c r="T14" s="36" t="s">
        <v>55</v>
      </c>
      <c r="U14" s="37"/>
      <c r="V14" s="37">
        <v>0</v>
      </c>
      <c r="W14" s="37">
        <v>0</v>
      </c>
      <c r="X14" s="37">
        <f t="shared" si="1"/>
        <v>0</v>
      </c>
      <c r="Y14" s="37">
        <f t="shared" si="7"/>
        <v>0</v>
      </c>
      <c r="Z14" s="38">
        <f t="shared" si="8"/>
        <v>0</v>
      </c>
      <c r="AC14" s="36" t="s">
        <v>55</v>
      </c>
      <c r="AD14" s="37">
        <v>0</v>
      </c>
      <c r="AE14" s="37">
        <v>0</v>
      </c>
      <c r="AF14" s="37">
        <v>0</v>
      </c>
      <c r="AG14" s="37">
        <f t="shared" si="2"/>
        <v>0</v>
      </c>
      <c r="AH14" s="37">
        <f t="shared" si="9"/>
        <v>0</v>
      </c>
      <c r="AI14" s="38">
        <f t="shared" si="10"/>
        <v>0</v>
      </c>
      <c r="AK14" s="36" t="s">
        <v>55</v>
      </c>
      <c r="AL14" s="37">
        <v>0</v>
      </c>
      <c r="AM14" s="37">
        <v>0</v>
      </c>
      <c r="AN14" s="37">
        <v>0</v>
      </c>
      <c r="AO14" s="37">
        <f t="shared" si="3"/>
        <v>0</v>
      </c>
      <c r="AP14" s="37">
        <f t="shared" si="11"/>
        <v>0</v>
      </c>
      <c r="AQ14" s="38">
        <f t="shared" si="12"/>
        <v>0</v>
      </c>
    </row>
    <row r="15" spans="1:43" s="4" customFormat="1" x14ac:dyDescent="0.25">
      <c r="A15" s="69"/>
      <c r="B15" s="36" t="s">
        <v>23</v>
      </c>
      <c r="C15" s="37"/>
      <c r="D15" s="37">
        <v>0</v>
      </c>
      <c r="E15" s="37"/>
      <c r="F15" s="37">
        <f t="shared" si="0"/>
        <v>0</v>
      </c>
      <c r="G15" s="37">
        <f t="shared" si="4"/>
        <v>0</v>
      </c>
      <c r="H15" s="38">
        <f t="shared" si="5"/>
        <v>0</v>
      </c>
      <c r="K15" s="36" t="s">
        <v>23</v>
      </c>
      <c r="L15" s="37"/>
      <c r="M15" s="37"/>
      <c r="N15" s="37"/>
      <c r="O15" s="37"/>
      <c r="P15" s="37"/>
      <c r="Q15" s="38">
        <f t="shared" si="6"/>
        <v>0</v>
      </c>
      <c r="T15" s="36" t="s">
        <v>23</v>
      </c>
      <c r="U15" s="37"/>
      <c r="V15" s="37">
        <v>0</v>
      </c>
      <c r="W15" s="37">
        <v>0</v>
      </c>
      <c r="X15" s="37">
        <f t="shared" si="1"/>
        <v>0</v>
      </c>
      <c r="Y15" s="37">
        <f t="shared" si="7"/>
        <v>0</v>
      </c>
      <c r="Z15" s="38">
        <f t="shared" si="8"/>
        <v>0</v>
      </c>
      <c r="AC15" s="36" t="s">
        <v>23</v>
      </c>
      <c r="AD15" s="37">
        <v>0</v>
      </c>
      <c r="AE15" s="37">
        <v>0</v>
      </c>
      <c r="AF15" s="37">
        <v>0</v>
      </c>
      <c r="AG15" s="37">
        <f t="shared" si="2"/>
        <v>0</v>
      </c>
      <c r="AH15" s="37">
        <f t="shared" si="9"/>
        <v>0</v>
      </c>
      <c r="AI15" s="38">
        <f t="shared" si="10"/>
        <v>0</v>
      </c>
      <c r="AK15" s="36" t="s">
        <v>23</v>
      </c>
      <c r="AL15" s="37">
        <v>0</v>
      </c>
      <c r="AM15" s="37">
        <v>0</v>
      </c>
      <c r="AN15" s="37">
        <v>0</v>
      </c>
      <c r="AO15" s="37">
        <f t="shared" si="3"/>
        <v>0</v>
      </c>
      <c r="AP15" s="37">
        <f t="shared" si="11"/>
        <v>0</v>
      </c>
      <c r="AQ15" s="38">
        <f t="shared" si="12"/>
        <v>0</v>
      </c>
    </row>
    <row r="16" spans="1:43" ht="15.75" x14ac:dyDescent="0.25">
      <c r="A16" s="71"/>
      <c r="B16" s="36" t="s">
        <v>56</v>
      </c>
      <c r="C16" s="37"/>
      <c r="D16" s="37">
        <v>0</v>
      </c>
      <c r="E16" s="37"/>
      <c r="F16" s="37">
        <f t="shared" si="0"/>
        <v>0</v>
      </c>
      <c r="G16" s="37">
        <f t="shared" si="4"/>
        <v>0</v>
      </c>
      <c r="H16" s="38">
        <f t="shared" si="5"/>
        <v>0</v>
      </c>
      <c r="K16" s="36" t="s">
        <v>56</v>
      </c>
      <c r="L16" s="37"/>
      <c r="M16" s="37"/>
      <c r="N16" s="37"/>
      <c r="O16" s="37"/>
      <c r="P16" s="37"/>
      <c r="Q16" s="38">
        <f t="shared" si="6"/>
        <v>0</v>
      </c>
      <c r="T16" s="36" t="s">
        <v>56</v>
      </c>
      <c r="U16" s="37"/>
      <c r="V16" s="37">
        <v>0</v>
      </c>
      <c r="W16" s="37">
        <v>0</v>
      </c>
      <c r="X16" s="37">
        <f t="shared" si="1"/>
        <v>0</v>
      </c>
      <c r="Y16" s="37">
        <f t="shared" si="7"/>
        <v>0</v>
      </c>
      <c r="Z16" s="38">
        <f t="shared" si="8"/>
        <v>0</v>
      </c>
      <c r="AC16" s="36" t="s">
        <v>56</v>
      </c>
      <c r="AD16" s="37">
        <v>0</v>
      </c>
      <c r="AE16" s="37">
        <v>0</v>
      </c>
      <c r="AF16" s="37">
        <v>0</v>
      </c>
      <c r="AG16" s="37">
        <f t="shared" si="2"/>
        <v>0</v>
      </c>
      <c r="AH16" s="37">
        <f t="shared" si="9"/>
        <v>0</v>
      </c>
      <c r="AI16" s="38">
        <f t="shared" si="10"/>
        <v>0</v>
      </c>
      <c r="AK16" s="36" t="s">
        <v>56</v>
      </c>
      <c r="AL16" s="37">
        <v>0</v>
      </c>
      <c r="AM16" s="37">
        <v>0</v>
      </c>
      <c r="AN16" s="37">
        <v>0</v>
      </c>
      <c r="AO16" s="37">
        <f t="shared" si="3"/>
        <v>0</v>
      </c>
      <c r="AP16" s="37">
        <f t="shared" si="11"/>
        <v>0</v>
      </c>
      <c r="AQ16" s="38">
        <f t="shared" si="12"/>
        <v>0</v>
      </c>
    </row>
    <row r="17" spans="1:43" ht="15.75" x14ac:dyDescent="0.25">
      <c r="A17" s="71"/>
      <c r="B17" s="36"/>
      <c r="C17" s="34">
        <f>SUM(C11:C16)</f>
        <v>0</v>
      </c>
      <c r="D17" s="34">
        <f>SUM(D11:D16)</f>
        <v>0</v>
      </c>
      <c r="E17" s="34">
        <f>SUM(E11:E16)</f>
        <v>0</v>
      </c>
      <c r="F17" s="34">
        <f>SUM(F11:F16)</f>
        <v>0</v>
      </c>
      <c r="G17" s="34">
        <f t="shared" si="4"/>
        <v>0</v>
      </c>
      <c r="H17" s="35">
        <f t="shared" si="5"/>
        <v>0</v>
      </c>
      <c r="K17" s="36"/>
      <c r="L17" s="34">
        <f>SUM(L11:L16)</f>
        <v>0</v>
      </c>
      <c r="M17" s="34">
        <f>SUM(M11:M16)</f>
        <v>0</v>
      </c>
      <c r="N17" s="34">
        <f>SUM(N11:N16)</f>
        <v>0</v>
      </c>
      <c r="O17" s="34">
        <f>SUM(O11:O16)</f>
        <v>0</v>
      </c>
      <c r="P17" s="34">
        <f t="shared" ref="P17" si="13">O17</f>
        <v>0</v>
      </c>
      <c r="Q17" s="35">
        <f t="shared" si="6"/>
        <v>0</v>
      </c>
      <c r="T17" s="36"/>
      <c r="U17" s="34">
        <f>SUM(U11:U16)</f>
        <v>0</v>
      </c>
      <c r="V17" s="34">
        <f>SUM(V11:V16)</f>
        <v>0</v>
      </c>
      <c r="W17" s="34">
        <f>SUM(W11:W16)</f>
        <v>0</v>
      </c>
      <c r="X17" s="34">
        <f>SUM(X11:X16)</f>
        <v>0</v>
      </c>
      <c r="Y17" s="34">
        <f t="shared" si="7"/>
        <v>0</v>
      </c>
      <c r="Z17" s="35">
        <f t="shared" si="8"/>
        <v>0</v>
      </c>
      <c r="AC17" s="36"/>
      <c r="AD17" s="34">
        <f>SUM(AD11:AD16)</f>
        <v>0</v>
      </c>
      <c r="AE17" s="34">
        <f>SUM(AE11:AE16)</f>
        <v>0</v>
      </c>
      <c r="AF17" s="34">
        <f>SUM(AF11:AF16)</f>
        <v>0</v>
      </c>
      <c r="AG17" s="34">
        <f>SUM(AG11:AG16)</f>
        <v>0</v>
      </c>
      <c r="AH17" s="34">
        <f t="shared" si="9"/>
        <v>0</v>
      </c>
      <c r="AI17" s="35">
        <f t="shared" si="10"/>
        <v>0</v>
      </c>
      <c r="AK17" s="36"/>
      <c r="AL17" s="34">
        <f>SUM(AL11:AL16)</f>
        <v>0</v>
      </c>
      <c r="AM17" s="34">
        <f>SUM(AM11:AM16)</f>
        <v>0</v>
      </c>
      <c r="AN17" s="34">
        <f>SUM(AN11:AN16)</f>
        <v>0</v>
      </c>
      <c r="AO17" s="34">
        <f>SUM(AO11:AO16)</f>
        <v>0</v>
      </c>
      <c r="AP17" s="34">
        <f t="shared" si="11"/>
        <v>0</v>
      </c>
      <c r="AQ17" s="35">
        <f t="shared" si="12"/>
        <v>0</v>
      </c>
    </row>
    <row r="18" spans="1:43" ht="15.75" x14ac:dyDescent="0.25">
      <c r="A18" s="71"/>
      <c r="B18" s="39"/>
      <c r="C18" s="29"/>
      <c r="D18" s="29"/>
      <c r="E18" s="29"/>
      <c r="F18" s="29"/>
      <c r="G18" s="29"/>
      <c r="H18" s="40"/>
      <c r="K18" s="39"/>
      <c r="L18" s="29"/>
      <c r="M18" s="29"/>
      <c r="N18" s="29"/>
      <c r="O18" s="29"/>
      <c r="P18" s="29"/>
      <c r="Q18" s="40"/>
      <c r="T18" s="39"/>
      <c r="U18" s="29"/>
      <c r="V18" s="29"/>
      <c r="W18" s="29"/>
      <c r="X18" s="29"/>
      <c r="Y18" s="29"/>
      <c r="Z18" s="40"/>
      <c r="AC18" s="39"/>
      <c r="AD18" s="29"/>
      <c r="AE18" s="29"/>
      <c r="AF18" s="29"/>
      <c r="AG18" s="29"/>
      <c r="AH18" s="29"/>
      <c r="AI18" s="40"/>
      <c r="AK18" s="39"/>
      <c r="AL18" s="29"/>
      <c r="AM18" s="29"/>
      <c r="AN18" s="29"/>
      <c r="AO18" s="29"/>
      <c r="AP18" s="29"/>
      <c r="AQ18" s="40"/>
    </row>
    <row r="19" spans="1:43" ht="15.75" x14ac:dyDescent="0.25">
      <c r="A19" s="71"/>
      <c r="B19" s="33" t="s">
        <v>57</v>
      </c>
      <c r="C19" s="34"/>
      <c r="D19" s="34"/>
      <c r="E19" s="34"/>
      <c r="F19" s="34"/>
      <c r="G19" s="34"/>
      <c r="H19" s="35"/>
      <c r="K19" s="33" t="s">
        <v>57</v>
      </c>
      <c r="L19" s="34"/>
      <c r="M19" s="34"/>
      <c r="N19" s="34"/>
      <c r="O19" s="34"/>
      <c r="P19" s="34"/>
      <c r="Q19" s="35"/>
      <c r="T19" s="33" t="s">
        <v>57</v>
      </c>
      <c r="U19" s="34"/>
      <c r="V19" s="34"/>
      <c r="W19" s="34"/>
      <c r="X19" s="34"/>
      <c r="Y19" s="34"/>
      <c r="Z19" s="35"/>
      <c r="AC19" s="33" t="s">
        <v>57</v>
      </c>
      <c r="AD19" s="34"/>
      <c r="AE19" s="34"/>
      <c r="AF19" s="34"/>
      <c r="AG19" s="34"/>
      <c r="AH19" s="34"/>
      <c r="AI19" s="35"/>
      <c r="AK19" s="33" t="s">
        <v>57</v>
      </c>
      <c r="AL19" s="34"/>
      <c r="AM19" s="34"/>
      <c r="AN19" s="34"/>
      <c r="AO19" s="34"/>
      <c r="AP19" s="34"/>
      <c r="AQ19" s="35"/>
    </row>
    <row r="20" spans="1:43" ht="15.75" x14ac:dyDescent="0.25">
      <c r="A20" s="71"/>
      <c r="B20" s="36" t="s">
        <v>58</v>
      </c>
      <c r="C20" s="37">
        <v>0</v>
      </c>
      <c r="D20" s="37">
        <v>0</v>
      </c>
      <c r="E20" s="37">
        <v>0</v>
      </c>
      <c r="F20" s="37">
        <f>SUM(C20:E20)</f>
        <v>0</v>
      </c>
      <c r="G20" s="37">
        <f>F20</f>
        <v>0</v>
      </c>
      <c r="H20" s="38">
        <f>SUM(F20:G20)</f>
        <v>0</v>
      </c>
      <c r="K20" s="36" t="s">
        <v>58</v>
      </c>
      <c r="L20" s="37"/>
      <c r="M20" s="37"/>
      <c r="N20" s="37"/>
      <c r="O20" s="37"/>
      <c r="P20" s="37"/>
      <c r="Q20" s="38">
        <f>SUM(O20:P20)</f>
        <v>0</v>
      </c>
      <c r="T20" s="36" t="s">
        <v>58</v>
      </c>
      <c r="U20" s="37">
        <v>0</v>
      </c>
      <c r="V20" s="37">
        <v>0</v>
      </c>
      <c r="W20" s="37">
        <v>0</v>
      </c>
      <c r="X20" s="37">
        <f>SUM(U20:W20)</f>
        <v>0</v>
      </c>
      <c r="Y20" s="37">
        <f>X20</f>
        <v>0</v>
      </c>
      <c r="Z20" s="38">
        <f>SUM(X20:Y20)</f>
        <v>0</v>
      </c>
      <c r="AC20" s="36" t="s">
        <v>58</v>
      </c>
      <c r="AD20" s="37">
        <v>0</v>
      </c>
      <c r="AE20" s="37">
        <v>0</v>
      </c>
      <c r="AF20" s="37">
        <v>0</v>
      </c>
      <c r="AG20" s="37">
        <f>SUM(AD20:AF20)</f>
        <v>0</v>
      </c>
      <c r="AH20" s="37">
        <f>AG20</f>
        <v>0</v>
      </c>
      <c r="AI20" s="38">
        <f>SUM(AG20:AH20)</f>
        <v>0</v>
      </c>
      <c r="AK20" s="36" t="s">
        <v>58</v>
      </c>
      <c r="AL20" s="37">
        <v>0</v>
      </c>
      <c r="AM20" s="37">
        <v>0</v>
      </c>
      <c r="AN20" s="37">
        <v>0</v>
      </c>
      <c r="AO20" s="37">
        <f>SUM(AL20:AN20)</f>
        <v>0</v>
      </c>
      <c r="AP20" s="37">
        <f>AO20</f>
        <v>0</v>
      </c>
      <c r="AQ20" s="38">
        <f>SUM(AO20:AP20)</f>
        <v>0</v>
      </c>
    </row>
    <row r="21" spans="1:43" ht="15.75" x14ac:dyDescent="0.25">
      <c r="A21" s="71"/>
      <c r="B21" s="36" t="s">
        <v>59</v>
      </c>
      <c r="C21" s="37">
        <v>0</v>
      </c>
      <c r="D21" s="37">
        <v>0</v>
      </c>
      <c r="E21" s="37">
        <v>0</v>
      </c>
      <c r="F21" s="37">
        <f>SUM(C21:E21)</f>
        <v>0</v>
      </c>
      <c r="G21" s="37">
        <f>F21</f>
        <v>0</v>
      </c>
      <c r="H21" s="38">
        <f>SUM(F21:G21)</f>
        <v>0</v>
      </c>
      <c r="K21" s="36" t="s">
        <v>59</v>
      </c>
      <c r="L21" s="37"/>
      <c r="M21" s="37"/>
      <c r="N21" s="37"/>
      <c r="O21" s="37"/>
      <c r="P21" s="37"/>
      <c r="Q21" s="38">
        <f>SUM(O21:P21)</f>
        <v>0</v>
      </c>
      <c r="T21" s="36" t="s">
        <v>59</v>
      </c>
      <c r="U21" s="37">
        <v>0</v>
      </c>
      <c r="V21" s="37">
        <v>0</v>
      </c>
      <c r="W21" s="37">
        <v>0</v>
      </c>
      <c r="X21" s="37">
        <f>SUM(U21:W21)</f>
        <v>0</v>
      </c>
      <c r="Y21" s="37">
        <f>X21</f>
        <v>0</v>
      </c>
      <c r="Z21" s="38">
        <f>SUM(X21:Y21)</f>
        <v>0</v>
      </c>
      <c r="AC21" s="36" t="s">
        <v>59</v>
      </c>
      <c r="AD21" s="37">
        <v>0</v>
      </c>
      <c r="AE21" s="37">
        <v>0</v>
      </c>
      <c r="AF21" s="37">
        <v>0</v>
      </c>
      <c r="AG21" s="37">
        <f>SUM(AD21:AF21)</f>
        <v>0</v>
      </c>
      <c r="AH21" s="37">
        <f>AG21</f>
        <v>0</v>
      </c>
      <c r="AI21" s="38">
        <f>SUM(AG21:AH21)</f>
        <v>0</v>
      </c>
      <c r="AK21" s="36" t="s">
        <v>59</v>
      </c>
      <c r="AL21" s="37">
        <v>0</v>
      </c>
      <c r="AM21" s="37">
        <v>0</v>
      </c>
      <c r="AN21" s="37">
        <v>0</v>
      </c>
      <c r="AO21" s="37">
        <f>SUM(AL21:AN21)</f>
        <v>0</v>
      </c>
      <c r="AP21" s="37">
        <f>AO21</f>
        <v>0</v>
      </c>
      <c r="AQ21" s="38">
        <f>SUM(AO21:AP21)</f>
        <v>0</v>
      </c>
    </row>
    <row r="22" spans="1:43" ht="15.75" x14ac:dyDescent="0.25">
      <c r="A22" s="71"/>
      <c r="B22" s="41"/>
      <c r="C22" s="34">
        <f>SUM(C20:C21)</f>
        <v>0</v>
      </c>
      <c r="D22" s="34">
        <f>SUM(D20:D21)</f>
        <v>0</v>
      </c>
      <c r="E22" s="34">
        <f>SUM(E20:E21)</f>
        <v>0</v>
      </c>
      <c r="F22" s="26">
        <f>SUM(C22:E22)</f>
        <v>0</v>
      </c>
      <c r="G22" s="34">
        <f>F22</f>
        <v>0</v>
      </c>
      <c r="H22" s="35">
        <f>SUM(F22:G22)</f>
        <v>0</v>
      </c>
      <c r="K22" s="41"/>
      <c r="L22" s="34">
        <f>SUM(L20:L21)</f>
        <v>0</v>
      </c>
      <c r="M22" s="34">
        <f>SUM(M20:M21)</f>
        <v>0</v>
      </c>
      <c r="N22" s="34">
        <f>SUM(N20:N21)</f>
        <v>0</v>
      </c>
      <c r="O22" s="26">
        <f>SUM(L22:N22)</f>
        <v>0</v>
      </c>
      <c r="P22" s="34">
        <f>O22</f>
        <v>0</v>
      </c>
      <c r="Q22" s="35">
        <f>SUM(O22:P22)</f>
        <v>0</v>
      </c>
      <c r="T22" s="41"/>
      <c r="U22" s="34">
        <f>SUM(U20:U21)</f>
        <v>0</v>
      </c>
      <c r="V22" s="34">
        <f>SUM(V20:V21)</f>
        <v>0</v>
      </c>
      <c r="W22" s="34">
        <f>SUM(W20:W21)</f>
        <v>0</v>
      </c>
      <c r="X22" s="26">
        <f>SUM(U22:W22)</f>
        <v>0</v>
      </c>
      <c r="Y22" s="34">
        <f>X22</f>
        <v>0</v>
      </c>
      <c r="Z22" s="35">
        <f>SUM(X22:Y22)</f>
        <v>0</v>
      </c>
      <c r="AC22" s="41"/>
      <c r="AD22" s="34">
        <f>SUM(AD20:AD21)</f>
        <v>0</v>
      </c>
      <c r="AE22" s="34">
        <f>SUM(AE20:AE21)</f>
        <v>0</v>
      </c>
      <c r="AF22" s="34">
        <f>SUM(AF20:AF21)</f>
        <v>0</v>
      </c>
      <c r="AG22" s="26">
        <f>SUM(AD22:AF22)</f>
        <v>0</v>
      </c>
      <c r="AH22" s="34">
        <f>AG22</f>
        <v>0</v>
      </c>
      <c r="AI22" s="35">
        <f>SUM(AG22:AH22)</f>
        <v>0</v>
      </c>
      <c r="AK22" s="41"/>
      <c r="AL22" s="34">
        <f>SUM(AL20:AL21)</f>
        <v>0</v>
      </c>
      <c r="AM22" s="34">
        <f>SUM(AM20:AM21)</f>
        <v>0</v>
      </c>
      <c r="AN22" s="34">
        <f>SUM(AN20:AN21)</f>
        <v>0</v>
      </c>
      <c r="AO22" s="26">
        <f>SUM(AL22:AN22)</f>
        <v>0</v>
      </c>
      <c r="AP22" s="34">
        <f>AO22</f>
        <v>0</v>
      </c>
      <c r="AQ22" s="35">
        <f>SUM(AO22:AP22)</f>
        <v>0</v>
      </c>
    </row>
    <row r="23" spans="1:43" ht="15.75" x14ac:dyDescent="0.25">
      <c r="A23" s="71"/>
      <c r="B23" s="28"/>
      <c r="C23" s="42"/>
      <c r="D23" s="42"/>
      <c r="E23" s="42"/>
      <c r="F23" s="43"/>
      <c r="G23" s="42"/>
      <c r="H23" s="44"/>
      <c r="K23" s="28"/>
      <c r="L23" s="42"/>
      <c r="M23" s="42"/>
      <c r="N23" s="42"/>
      <c r="O23" s="43"/>
      <c r="P23" s="42"/>
      <c r="Q23" s="44"/>
      <c r="T23" s="28"/>
      <c r="U23" s="42"/>
      <c r="V23" s="42"/>
      <c r="W23" s="42"/>
      <c r="X23" s="43"/>
      <c r="Y23" s="42"/>
      <c r="Z23" s="44"/>
      <c r="AC23" s="28"/>
      <c r="AD23" s="42"/>
      <c r="AE23" s="42"/>
      <c r="AF23" s="42"/>
      <c r="AG23" s="43"/>
      <c r="AH23" s="42"/>
      <c r="AI23" s="44"/>
      <c r="AK23" s="28"/>
      <c r="AL23" s="42"/>
      <c r="AM23" s="42"/>
      <c r="AN23" s="42"/>
      <c r="AO23" s="43"/>
      <c r="AP23" s="42"/>
      <c r="AQ23" s="44"/>
    </row>
    <row r="24" spans="1:43" ht="15.75" x14ac:dyDescent="0.25">
      <c r="A24" s="71"/>
      <c r="B24" s="33" t="s">
        <v>60</v>
      </c>
      <c r="C24" s="34"/>
      <c r="D24" s="34"/>
      <c r="E24" s="34"/>
      <c r="F24" s="26"/>
      <c r="G24" s="34"/>
      <c r="H24" s="35"/>
      <c r="K24" s="33" t="s">
        <v>60</v>
      </c>
      <c r="L24" s="34"/>
      <c r="M24" s="34"/>
      <c r="N24" s="34"/>
      <c r="O24" s="26"/>
      <c r="P24" s="34"/>
      <c r="Q24" s="35"/>
      <c r="T24" s="33" t="s">
        <v>60</v>
      </c>
      <c r="U24" s="34"/>
      <c r="V24" s="34"/>
      <c r="W24" s="34"/>
      <c r="X24" s="26"/>
      <c r="Y24" s="34"/>
      <c r="Z24" s="35"/>
      <c r="AC24" s="33" t="s">
        <v>60</v>
      </c>
      <c r="AD24" s="34"/>
      <c r="AE24" s="34"/>
      <c r="AF24" s="34"/>
      <c r="AG24" s="26"/>
      <c r="AH24" s="34"/>
      <c r="AI24" s="35"/>
      <c r="AK24" s="33" t="s">
        <v>60</v>
      </c>
      <c r="AL24" s="34"/>
      <c r="AM24" s="34"/>
      <c r="AN24" s="34"/>
      <c r="AO24" s="26"/>
      <c r="AP24" s="34"/>
      <c r="AQ24" s="35"/>
    </row>
    <row r="25" spans="1:43" ht="15.75" x14ac:dyDescent="0.25">
      <c r="A25" s="71"/>
      <c r="B25" s="36" t="s">
        <v>61</v>
      </c>
      <c r="C25" s="45">
        <v>0</v>
      </c>
      <c r="D25" s="45">
        <v>0</v>
      </c>
      <c r="E25" s="45">
        <v>0</v>
      </c>
      <c r="F25" s="45">
        <f>SUM(C25:E25)</f>
        <v>0</v>
      </c>
      <c r="G25" s="45">
        <f>F25</f>
        <v>0</v>
      </c>
      <c r="H25" s="46">
        <f>SUM(F25:G25)</f>
        <v>0</v>
      </c>
      <c r="K25" s="36" t="s">
        <v>61</v>
      </c>
      <c r="L25" s="45"/>
      <c r="M25" s="45"/>
      <c r="N25" s="45"/>
      <c r="O25" s="45"/>
      <c r="P25" s="45"/>
      <c r="Q25" s="46">
        <f>SUM(O25:P25)</f>
        <v>0</v>
      </c>
      <c r="T25" s="36" t="s">
        <v>61</v>
      </c>
      <c r="U25" s="45">
        <v>0</v>
      </c>
      <c r="V25" s="45">
        <v>0</v>
      </c>
      <c r="W25" s="45">
        <v>0</v>
      </c>
      <c r="X25" s="45">
        <f>SUM(U25:W25)</f>
        <v>0</v>
      </c>
      <c r="Y25" s="45">
        <f>X25</f>
        <v>0</v>
      </c>
      <c r="Z25" s="46">
        <f>SUM(X25:Y25)</f>
        <v>0</v>
      </c>
      <c r="AC25" s="36" t="s">
        <v>61</v>
      </c>
      <c r="AD25" s="45">
        <v>0</v>
      </c>
      <c r="AE25" s="45">
        <v>0</v>
      </c>
      <c r="AF25" s="45">
        <v>0</v>
      </c>
      <c r="AG25" s="45">
        <f>SUM(AD25:AF25)</f>
        <v>0</v>
      </c>
      <c r="AH25" s="45">
        <f>AG25</f>
        <v>0</v>
      </c>
      <c r="AI25" s="46">
        <f>SUM(AG25:AH25)</f>
        <v>0</v>
      </c>
      <c r="AK25" s="36" t="s">
        <v>61</v>
      </c>
      <c r="AL25" s="45">
        <v>0</v>
      </c>
      <c r="AM25" s="45">
        <v>0</v>
      </c>
      <c r="AN25" s="45">
        <v>0</v>
      </c>
      <c r="AO25" s="45">
        <f>SUM(AL25:AN25)</f>
        <v>0</v>
      </c>
      <c r="AP25" s="45">
        <f>AO25</f>
        <v>0</v>
      </c>
      <c r="AQ25" s="46">
        <f>SUM(AO25:AP25)</f>
        <v>0</v>
      </c>
    </row>
    <row r="26" spans="1:43" ht="15.75" x14ac:dyDescent="0.25">
      <c r="A26" s="71"/>
      <c r="B26" s="47" t="s">
        <v>62</v>
      </c>
      <c r="C26" s="45"/>
      <c r="D26" s="45">
        <v>0</v>
      </c>
      <c r="E26" s="45"/>
      <c r="F26" s="45">
        <f>SUM(C26:E26)</f>
        <v>0</v>
      </c>
      <c r="G26" s="45">
        <f>F26</f>
        <v>0</v>
      </c>
      <c r="H26" s="46">
        <f>SUM(F26:G26)</f>
        <v>0</v>
      </c>
      <c r="K26" s="47" t="s">
        <v>62</v>
      </c>
      <c r="L26" s="45"/>
      <c r="M26" s="45"/>
      <c r="N26" s="45"/>
      <c r="O26" s="45"/>
      <c r="P26" s="45"/>
      <c r="Q26" s="46">
        <f>SUM(O26:P26)</f>
        <v>0</v>
      </c>
      <c r="T26" s="47" t="s">
        <v>62</v>
      </c>
      <c r="U26" s="45">
        <v>0</v>
      </c>
      <c r="V26" s="45">
        <v>0</v>
      </c>
      <c r="W26" s="45">
        <v>0</v>
      </c>
      <c r="X26" s="45">
        <f>SUM(U26:W26)</f>
        <v>0</v>
      </c>
      <c r="Y26" s="45">
        <f>X26</f>
        <v>0</v>
      </c>
      <c r="Z26" s="46">
        <f>SUM(X26:Y26)</f>
        <v>0</v>
      </c>
      <c r="AC26" s="47" t="s">
        <v>62</v>
      </c>
      <c r="AD26" s="45">
        <v>0</v>
      </c>
      <c r="AE26" s="45">
        <v>0</v>
      </c>
      <c r="AF26" s="45">
        <v>0</v>
      </c>
      <c r="AG26" s="45">
        <f>SUM(AD26:AF26)</f>
        <v>0</v>
      </c>
      <c r="AH26" s="45">
        <f>AG26</f>
        <v>0</v>
      </c>
      <c r="AI26" s="46">
        <f>SUM(AG26:AH26)</f>
        <v>0</v>
      </c>
      <c r="AK26" s="47" t="s">
        <v>62</v>
      </c>
      <c r="AL26" s="45">
        <v>0</v>
      </c>
      <c r="AM26" s="45">
        <v>0</v>
      </c>
      <c r="AN26" s="45">
        <v>0</v>
      </c>
      <c r="AO26" s="45">
        <f>SUM(AL26:AN26)</f>
        <v>0</v>
      </c>
      <c r="AP26" s="45">
        <f>AO26</f>
        <v>0</v>
      </c>
      <c r="AQ26" s="46">
        <f>SUM(AO26:AP26)</f>
        <v>0</v>
      </c>
    </row>
    <row r="27" spans="1:43" ht="15.75" x14ac:dyDescent="0.25">
      <c r="A27" s="71"/>
      <c r="B27" s="47" t="s">
        <v>13</v>
      </c>
      <c r="C27" s="45"/>
      <c r="D27" s="48">
        <v>0</v>
      </c>
      <c r="E27" s="45"/>
      <c r="F27" s="45">
        <f>SUM(C27:E27)</f>
        <v>0</v>
      </c>
      <c r="G27" s="45">
        <f>F27</f>
        <v>0</v>
      </c>
      <c r="H27" s="46">
        <f>SUM(F27:G27)</f>
        <v>0</v>
      </c>
      <c r="K27" s="47" t="s">
        <v>13</v>
      </c>
      <c r="L27" s="45"/>
      <c r="M27" s="48"/>
      <c r="N27" s="45"/>
      <c r="O27" s="45"/>
      <c r="P27" s="45"/>
      <c r="Q27" s="46">
        <f>SUM(O27:P27)</f>
        <v>0</v>
      </c>
      <c r="T27" s="47" t="s">
        <v>13</v>
      </c>
      <c r="U27" s="45">
        <v>0</v>
      </c>
      <c r="V27" s="48">
        <v>0</v>
      </c>
      <c r="W27" s="45">
        <v>0</v>
      </c>
      <c r="X27" s="45">
        <f>SUM(U27:W27)</f>
        <v>0</v>
      </c>
      <c r="Y27" s="45">
        <f>X27</f>
        <v>0</v>
      </c>
      <c r="Z27" s="46">
        <f>SUM(X27:Y27)</f>
        <v>0</v>
      </c>
      <c r="AC27" s="47" t="s">
        <v>13</v>
      </c>
      <c r="AD27" s="45">
        <v>0</v>
      </c>
      <c r="AE27" s="48">
        <v>0</v>
      </c>
      <c r="AF27" s="45">
        <v>0</v>
      </c>
      <c r="AG27" s="45">
        <f>SUM(AD27:AF27)</f>
        <v>0</v>
      </c>
      <c r="AH27" s="45">
        <f>AG27</f>
        <v>0</v>
      </c>
      <c r="AI27" s="46">
        <f>SUM(AG27:AH27)</f>
        <v>0</v>
      </c>
      <c r="AK27" s="47" t="s">
        <v>13</v>
      </c>
      <c r="AL27" s="45">
        <v>0</v>
      </c>
      <c r="AM27" s="48">
        <v>0</v>
      </c>
      <c r="AN27" s="45">
        <v>0</v>
      </c>
      <c r="AO27" s="45">
        <f>SUM(AL27:AN27)</f>
        <v>0</v>
      </c>
      <c r="AP27" s="45">
        <f>AO27</f>
        <v>0</v>
      </c>
      <c r="AQ27" s="46">
        <f>SUM(AO27:AP27)</f>
        <v>0</v>
      </c>
    </row>
    <row r="28" spans="1:43" ht="15.75" x14ac:dyDescent="0.25">
      <c r="A28" s="71"/>
      <c r="B28" s="47" t="s">
        <v>63</v>
      </c>
      <c r="C28" s="45"/>
      <c r="D28" s="48">
        <v>0</v>
      </c>
      <c r="E28" s="45"/>
      <c r="F28" s="45">
        <f>SUM(C28:E28)</f>
        <v>0</v>
      </c>
      <c r="G28" s="45">
        <f>F28</f>
        <v>0</v>
      </c>
      <c r="H28" s="46">
        <f>SUM(F28:G28)</f>
        <v>0</v>
      </c>
      <c r="K28" s="47" t="s">
        <v>63</v>
      </c>
      <c r="L28" s="45"/>
      <c r="M28" s="48"/>
      <c r="N28" s="45"/>
      <c r="O28" s="45"/>
      <c r="P28" s="45"/>
      <c r="Q28" s="46">
        <f>SUM(O28:P28)</f>
        <v>0</v>
      </c>
      <c r="T28" s="47" t="s">
        <v>63</v>
      </c>
      <c r="U28" s="45">
        <v>0</v>
      </c>
      <c r="V28" s="48">
        <v>0</v>
      </c>
      <c r="W28" s="45">
        <v>0</v>
      </c>
      <c r="X28" s="45">
        <f>SUM(U28:W28)</f>
        <v>0</v>
      </c>
      <c r="Y28" s="45">
        <f>X28</f>
        <v>0</v>
      </c>
      <c r="Z28" s="46">
        <f>SUM(X28:Y28)</f>
        <v>0</v>
      </c>
      <c r="AC28" s="47" t="s">
        <v>63</v>
      </c>
      <c r="AD28" s="45">
        <v>0</v>
      </c>
      <c r="AE28" s="48">
        <v>0</v>
      </c>
      <c r="AF28" s="45">
        <v>0</v>
      </c>
      <c r="AG28" s="45">
        <f>SUM(AD28:AF28)</f>
        <v>0</v>
      </c>
      <c r="AH28" s="45">
        <f>AG28</f>
        <v>0</v>
      </c>
      <c r="AI28" s="46">
        <f>SUM(AG28:AH28)</f>
        <v>0</v>
      </c>
      <c r="AK28" s="47" t="s">
        <v>63</v>
      </c>
      <c r="AL28" s="45">
        <v>0</v>
      </c>
      <c r="AM28" s="48">
        <v>0</v>
      </c>
      <c r="AN28" s="45">
        <v>0</v>
      </c>
      <c r="AO28" s="45">
        <f>SUM(AL28:AN28)</f>
        <v>0</v>
      </c>
      <c r="AP28" s="45">
        <f>AO28</f>
        <v>0</v>
      </c>
      <c r="AQ28" s="46">
        <f>SUM(AO28:AP28)</f>
        <v>0</v>
      </c>
    </row>
    <row r="29" spans="1:43" ht="15.75" x14ac:dyDescent="0.25">
      <c r="A29" s="71"/>
      <c r="B29" s="47"/>
      <c r="C29" s="49">
        <f>SUM(C25:C28)</f>
        <v>0</v>
      </c>
      <c r="D29" s="49">
        <f>SUM(D25:D28)</f>
        <v>0</v>
      </c>
      <c r="E29" s="49">
        <f>SUM(E25:E28)</f>
        <v>0</v>
      </c>
      <c r="F29" s="50">
        <f>SUM(C29:E29)</f>
        <v>0</v>
      </c>
      <c r="G29" s="50">
        <f>F29</f>
        <v>0</v>
      </c>
      <c r="H29" s="51">
        <f>SUM(F29:G29)</f>
        <v>0</v>
      </c>
      <c r="K29" s="47"/>
      <c r="L29" s="49">
        <f>SUM(L25:L28)</f>
        <v>0</v>
      </c>
      <c r="M29" s="49">
        <f>SUM(M25:M28)</f>
        <v>0</v>
      </c>
      <c r="N29" s="49">
        <f>SUM(N25:N28)</f>
        <v>0</v>
      </c>
      <c r="O29" s="50">
        <f>SUM(L29:N29)</f>
        <v>0</v>
      </c>
      <c r="P29" s="50">
        <f>O29</f>
        <v>0</v>
      </c>
      <c r="Q29" s="51">
        <f>SUM(O29:P29)</f>
        <v>0</v>
      </c>
      <c r="T29" s="47"/>
      <c r="U29" s="49">
        <f>SUM(U25:U28)</f>
        <v>0</v>
      </c>
      <c r="V29" s="49">
        <f>SUM(V25:V28)</f>
        <v>0</v>
      </c>
      <c r="W29" s="49">
        <f>SUM(W25:W28)</f>
        <v>0</v>
      </c>
      <c r="X29" s="50">
        <f>SUM(U29:W29)</f>
        <v>0</v>
      </c>
      <c r="Y29" s="50">
        <f>X29</f>
        <v>0</v>
      </c>
      <c r="Z29" s="51">
        <f>SUM(X29:Y29)</f>
        <v>0</v>
      </c>
      <c r="AC29" s="47"/>
      <c r="AD29" s="49">
        <f>SUM(AD25:AD28)</f>
        <v>0</v>
      </c>
      <c r="AE29" s="49">
        <f>SUM(AE25:AE28)</f>
        <v>0</v>
      </c>
      <c r="AF29" s="49">
        <f>SUM(AF25:AF28)</f>
        <v>0</v>
      </c>
      <c r="AG29" s="50">
        <f>SUM(AD29:AF29)</f>
        <v>0</v>
      </c>
      <c r="AH29" s="50">
        <f>AG29</f>
        <v>0</v>
      </c>
      <c r="AI29" s="51">
        <f>SUM(AG29:AH29)</f>
        <v>0</v>
      </c>
      <c r="AK29" s="47"/>
      <c r="AL29" s="49">
        <f>SUM(AL25:AL28)</f>
        <v>0</v>
      </c>
      <c r="AM29" s="49">
        <f>SUM(AM25:AM28)</f>
        <v>0</v>
      </c>
      <c r="AN29" s="49">
        <f>SUM(AN25:AN28)</f>
        <v>0</v>
      </c>
      <c r="AO29" s="50">
        <f>SUM(AL29:AN29)</f>
        <v>0</v>
      </c>
      <c r="AP29" s="50">
        <f>AO29</f>
        <v>0</v>
      </c>
      <c r="AQ29" s="51">
        <f>SUM(AO29:AP29)</f>
        <v>0</v>
      </c>
    </row>
    <row r="30" spans="1:43" ht="15.75" x14ac:dyDescent="0.25">
      <c r="B30" s="52"/>
      <c r="C30" s="53"/>
      <c r="D30" s="54"/>
      <c r="E30" s="53"/>
      <c r="F30" s="53"/>
      <c r="G30" s="53"/>
      <c r="H30" s="55"/>
      <c r="K30" s="52"/>
      <c r="L30" s="53"/>
      <c r="M30" s="54"/>
      <c r="N30" s="53"/>
      <c r="O30" s="53"/>
      <c r="P30" s="53"/>
      <c r="Q30" s="55"/>
      <c r="T30" s="52"/>
      <c r="U30" s="53"/>
      <c r="V30" s="54"/>
      <c r="W30" s="53"/>
      <c r="X30" s="53"/>
      <c r="Y30" s="53"/>
      <c r="Z30" s="55"/>
      <c r="AC30" s="52"/>
      <c r="AD30" s="53"/>
      <c r="AE30" s="54"/>
      <c r="AF30" s="53"/>
      <c r="AG30" s="53"/>
      <c r="AH30" s="53"/>
      <c r="AI30" s="55"/>
      <c r="AK30" s="52"/>
      <c r="AL30" s="53"/>
      <c r="AM30" s="54"/>
      <c r="AN30" s="53"/>
      <c r="AO30" s="53"/>
      <c r="AP30" s="53"/>
      <c r="AQ30" s="55"/>
    </row>
    <row r="31" spans="1:43" ht="30" x14ac:dyDescent="0.25">
      <c r="B31" s="56" t="s">
        <v>64</v>
      </c>
      <c r="C31" s="42" t="e">
        <f>SUM(C8,C17,C22,C29)</f>
        <v>#REF!</v>
      </c>
      <c r="D31" s="42" t="e">
        <f>SUM(D8,D17,D22,D29)</f>
        <v>#REF!</v>
      </c>
      <c r="E31" s="42">
        <f>SUM(E8,E17,E22,E29)</f>
        <v>0</v>
      </c>
      <c r="F31" s="42" t="e">
        <f>SUM(C31:E31)</f>
        <v>#REF!</v>
      </c>
      <c r="G31" s="42" t="e">
        <f>F31</f>
        <v>#REF!</v>
      </c>
      <c r="H31" s="44" t="e">
        <f>SUM(F31:G31)</f>
        <v>#REF!</v>
      </c>
      <c r="K31" s="56" t="s">
        <v>64</v>
      </c>
      <c r="L31" s="42" t="e">
        <f>SUM(L8,L17,L22,L29)</f>
        <v>#REF!</v>
      </c>
      <c r="M31" s="42" t="e">
        <f>SUM(M8,M17,M22,M29)</f>
        <v>#REF!</v>
      </c>
      <c r="N31" s="42">
        <f>SUM(N8,N17,N22,N29)</f>
        <v>0</v>
      </c>
      <c r="O31" s="42" t="e">
        <f>SUM(L31:N31)</f>
        <v>#REF!</v>
      </c>
      <c r="P31" s="42" t="e">
        <f>O31</f>
        <v>#REF!</v>
      </c>
      <c r="Q31" s="44" t="e">
        <f>SUM(O31:P31)</f>
        <v>#REF!</v>
      </c>
      <c r="T31" s="56" t="s">
        <v>64</v>
      </c>
      <c r="U31" s="42">
        <f>SUM(U8,U17,U22,U29)</f>
        <v>0</v>
      </c>
      <c r="V31" s="42" t="e">
        <f>SUM(V8,V17,V22,V29)</f>
        <v>#REF!</v>
      </c>
      <c r="W31" s="42">
        <f>SUM(W8,W17,W22,W29)</f>
        <v>0</v>
      </c>
      <c r="X31" s="42" t="e">
        <f>SUM(U31:W31)</f>
        <v>#REF!</v>
      </c>
      <c r="Y31" s="42" t="e">
        <f>X31</f>
        <v>#REF!</v>
      </c>
      <c r="Z31" s="44" t="e">
        <f>SUM(X31:Y31)</f>
        <v>#REF!</v>
      </c>
      <c r="AC31" s="56" t="s">
        <v>64</v>
      </c>
      <c r="AD31" s="42" t="e">
        <f>SUM(AD8,AD17,AD22,AD29)</f>
        <v>#REF!</v>
      </c>
      <c r="AE31" s="42" t="e">
        <f>SUM(AE8,AE17,AE22,AE29)</f>
        <v>#REF!</v>
      </c>
      <c r="AF31" s="42">
        <f>SUM(AF8,AF17,AF22,AF29)</f>
        <v>0</v>
      </c>
      <c r="AG31" s="42" t="e">
        <f>SUM(AD31:AF31)</f>
        <v>#REF!</v>
      </c>
      <c r="AH31" s="42" t="e">
        <f>AG31</f>
        <v>#REF!</v>
      </c>
      <c r="AI31" s="44" t="e">
        <f>SUM(AG31:AH31)</f>
        <v>#REF!</v>
      </c>
      <c r="AK31" s="56" t="s">
        <v>64</v>
      </c>
      <c r="AL31" s="42" t="e">
        <f>SUM(AL8,AL17,AL22,AL29)</f>
        <v>#REF!</v>
      </c>
      <c r="AM31" s="42" t="e">
        <f>SUM(AM8,AM17,AM22,AM29)</f>
        <v>#REF!</v>
      </c>
      <c r="AN31" s="42">
        <f>SUM(AN8,AN17,AN22,AN29)</f>
        <v>0</v>
      </c>
      <c r="AO31" s="42" t="e">
        <f>SUM(AL31:AN31)</f>
        <v>#REF!</v>
      </c>
      <c r="AP31" s="42" t="e">
        <f>AO31</f>
        <v>#REF!</v>
      </c>
      <c r="AQ31" s="44" t="e">
        <f>SUM(AO31:AP31)</f>
        <v>#REF!</v>
      </c>
    </row>
    <row r="32" spans="1:43" ht="15.75" x14ac:dyDescent="0.25">
      <c r="B32" s="57"/>
      <c r="C32" s="34"/>
      <c r="D32" s="34"/>
      <c r="E32" s="34"/>
      <c r="F32" s="34"/>
      <c r="G32" s="34"/>
      <c r="H32" s="35"/>
      <c r="K32" s="57"/>
      <c r="L32" s="34"/>
      <c r="M32" s="34"/>
      <c r="N32" s="34"/>
      <c r="O32" s="34"/>
      <c r="P32" s="34"/>
      <c r="Q32" s="35"/>
      <c r="T32" s="57"/>
      <c r="U32" s="34"/>
      <c r="V32" s="34"/>
      <c r="W32" s="34"/>
      <c r="X32" s="34"/>
      <c r="Y32" s="34"/>
      <c r="Z32" s="35"/>
      <c r="AC32" s="57"/>
      <c r="AD32" s="34"/>
      <c r="AE32" s="34"/>
      <c r="AF32" s="34"/>
      <c r="AG32" s="34"/>
      <c r="AH32" s="34"/>
      <c r="AI32" s="35"/>
      <c r="AK32" s="57"/>
      <c r="AL32" s="34"/>
      <c r="AM32" s="34"/>
      <c r="AN32" s="34"/>
      <c r="AO32" s="34"/>
      <c r="AP32" s="34"/>
      <c r="AQ32" s="35"/>
    </row>
    <row r="33" spans="2:43" ht="30" x14ac:dyDescent="0.25">
      <c r="B33" s="56" t="s">
        <v>65</v>
      </c>
      <c r="C33" s="42">
        <v>0</v>
      </c>
      <c r="D33" s="42">
        <v>0</v>
      </c>
      <c r="E33" s="42">
        <v>0</v>
      </c>
      <c r="F33" s="42">
        <f>SUM(C33:E33)</f>
        <v>0</v>
      </c>
      <c r="G33" s="42">
        <f>F33</f>
        <v>0</v>
      </c>
      <c r="H33" s="44">
        <f>SUM(F33:G33)</f>
        <v>0</v>
      </c>
      <c r="K33" s="56" t="s">
        <v>65</v>
      </c>
      <c r="L33" s="42">
        <v>0</v>
      </c>
      <c r="M33" s="42">
        <v>0</v>
      </c>
      <c r="N33" s="42">
        <v>0</v>
      </c>
      <c r="O33" s="42">
        <f>SUM(L33:N33)</f>
        <v>0</v>
      </c>
      <c r="P33" s="42">
        <f>O33</f>
        <v>0</v>
      </c>
      <c r="Q33" s="44">
        <f>SUM(O33:P33)</f>
        <v>0</v>
      </c>
      <c r="T33" s="56" t="s">
        <v>65</v>
      </c>
      <c r="U33" s="42">
        <v>0</v>
      </c>
      <c r="V33" s="42">
        <v>0</v>
      </c>
      <c r="W33" s="42">
        <v>0</v>
      </c>
      <c r="X33" s="42">
        <f>SUM(U33:W33)</f>
        <v>0</v>
      </c>
      <c r="Y33" s="42">
        <f>X33</f>
        <v>0</v>
      </c>
      <c r="Z33" s="44">
        <f>SUM(X33:Y33)</f>
        <v>0</v>
      </c>
      <c r="AC33" s="56" t="s">
        <v>65</v>
      </c>
      <c r="AD33" s="42">
        <v>0</v>
      </c>
      <c r="AE33" s="42">
        <v>0</v>
      </c>
      <c r="AF33" s="42">
        <v>0</v>
      </c>
      <c r="AG33" s="42">
        <f>SUM(AD33:AF33)</f>
        <v>0</v>
      </c>
      <c r="AH33" s="42">
        <f>AG33</f>
        <v>0</v>
      </c>
      <c r="AI33" s="44">
        <f>SUM(AG33:AH33)</f>
        <v>0</v>
      </c>
      <c r="AK33" s="56" t="s">
        <v>65</v>
      </c>
      <c r="AL33" s="42">
        <v>0</v>
      </c>
      <c r="AM33" s="42">
        <v>0</v>
      </c>
      <c r="AN33" s="42">
        <v>0</v>
      </c>
      <c r="AO33" s="42">
        <f>SUM(AL33:AN33)</f>
        <v>0</v>
      </c>
      <c r="AP33" s="42">
        <f>AO33</f>
        <v>0</v>
      </c>
      <c r="AQ33" s="44">
        <f>SUM(AO33:AP33)</f>
        <v>0</v>
      </c>
    </row>
    <row r="34" spans="2:43" ht="15.75" x14ac:dyDescent="0.25">
      <c r="B34" s="57"/>
      <c r="C34" s="34"/>
      <c r="D34" s="34"/>
      <c r="E34" s="34"/>
      <c r="F34" s="34"/>
      <c r="G34" s="34"/>
      <c r="H34" s="35"/>
      <c r="K34" s="57"/>
      <c r="L34" s="34"/>
      <c r="M34" s="34"/>
      <c r="N34" s="34"/>
      <c r="O34" s="34"/>
      <c r="P34" s="34"/>
      <c r="Q34" s="35"/>
      <c r="T34" s="57"/>
      <c r="U34" s="34"/>
      <c r="V34" s="34"/>
      <c r="W34" s="34"/>
      <c r="X34" s="34"/>
      <c r="Y34" s="34"/>
      <c r="Z34" s="35"/>
      <c r="AC34" s="57"/>
      <c r="AD34" s="34"/>
      <c r="AE34" s="34"/>
      <c r="AF34" s="34"/>
      <c r="AG34" s="34"/>
      <c r="AH34" s="34"/>
      <c r="AI34" s="35"/>
      <c r="AK34" s="57"/>
      <c r="AL34" s="34"/>
      <c r="AM34" s="34"/>
      <c r="AN34" s="34"/>
      <c r="AO34" s="34"/>
      <c r="AP34" s="34"/>
      <c r="AQ34" s="35"/>
    </row>
    <row r="35" spans="2:43" ht="15.75" x14ac:dyDescent="0.25">
      <c r="B35" s="56" t="s">
        <v>66</v>
      </c>
      <c r="C35" s="42" t="e">
        <f>C31-C33</f>
        <v>#REF!</v>
      </c>
      <c r="D35" s="42" t="e">
        <f>D31-D33</f>
        <v>#REF!</v>
      </c>
      <c r="E35" s="42">
        <f>E31-E33</f>
        <v>0</v>
      </c>
      <c r="F35" s="42" t="e">
        <f>SUM(C35:E35)</f>
        <v>#REF!</v>
      </c>
      <c r="G35" s="42" t="e">
        <f>F35</f>
        <v>#REF!</v>
      </c>
      <c r="H35" s="44" t="e">
        <f>SUM(F35:G35)</f>
        <v>#REF!</v>
      </c>
      <c r="K35" s="56" t="s">
        <v>66</v>
      </c>
      <c r="L35" s="42" t="e">
        <f>L31-L33</f>
        <v>#REF!</v>
      </c>
      <c r="M35" s="42" t="e">
        <f>M31-M33</f>
        <v>#REF!</v>
      </c>
      <c r="N35" s="42">
        <f>N31-N33</f>
        <v>0</v>
      </c>
      <c r="O35" s="42" t="e">
        <f>SUM(L35:N35)</f>
        <v>#REF!</v>
      </c>
      <c r="P35" s="42" t="e">
        <f>O35</f>
        <v>#REF!</v>
      </c>
      <c r="Q35" s="44" t="e">
        <f>SUM(O35:P35)</f>
        <v>#REF!</v>
      </c>
      <c r="T35" s="56" t="s">
        <v>66</v>
      </c>
      <c r="U35" s="42">
        <f>U31-U33</f>
        <v>0</v>
      </c>
      <c r="V35" s="42" t="e">
        <f>V31-V33</f>
        <v>#REF!</v>
      </c>
      <c r="W35" s="42">
        <f>W31-W33</f>
        <v>0</v>
      </c>
      <c r="X35" s="42" t="e">
        <f>SUM(U35:W35)</f>
        <v>#REF!</v>
      </c>
      <c r="Y35" s="42" t="e">
        <f>X35</f>
        <v>#REF!</v>
      </c>
      <c r="Z35" s="44" t="e">
        <f>SUM(X35:Y35)</f>
        <v>#REF!</v>
      </c>
      <c r="AC35" s="56" t="s">
        <v>66</v>
      </c>
      <c r="AD35" s="42" t="e">
        <f>AD31-AD33</f>
        <v>#REF!</v>
      </c>
      <c r="AE35" s="42" t="e">
        <f>AE31-AE33</f>
        <v>#REF!</v>
      </c>
      <c r="AF35" s="42">
        <f>AF31-AF33</f>
        <v>0</v>
      </c>
      <c r="AG35" s="42" t="e">
        <f>SUM(AD35:AF35)</f>
        <v>#REF!</v>
      </c>
      <c r="AH35" s="42" t="e">
        <f>AG35</f>
        <v>#REF!</v>
      </c>
      <c r="AI35" s="44" t="e">
        <f>SUM(AG35:AH35)</f>
        <v>#REF!</v>
      </c>
      <c r="AK35" s="56" t="s">
        <v>66</v>
      </c>
      <c r="AL35" s="42" t="e">
        <f>AL31-AL33</f>
        <v>#REF!</v>
      </c>
      <c r="AM35" s="42" t="e">
        <f>AM31-AM33</f>
        <v>#REF!</v>
      </c>
      <c r="AN35" s="42">
        <f>AN31-AN33</f>
        <v>0</v>
      </c>
      <c r="AO35" s="42" t="e">
        <f>SUM(AL35:AN35)</f>
        <v>#REF!</v>
      </c>
      <c r="AP35" s="42" t="e">
        <f>AO35</f>
        <v>#REF!</v>
      </c>
      <c r="AQ35" s="44" t="e">
        <f>SUM(AO35:AP35)</f>
        <v>#REF!</v>
      </c>
    </row>
    <row r="36" spans="2:43" ht="15.75" x14ac:dyDescent="0.25">
      <c r="B36" s="58"/>
      <c r="C36" s="59"/>
      <c r="D36" s="59"/>
      <c r="E36" s="59"/>
      <c r="F36" s="59"/>
      <c r="G36" s="59"/>
      <c r="H36" s="60"/>
      <c r="K36" s="58"/>
      <c r="L36" s="59"/>
      <c r="M36" s="59"/>
      <c r="N36" s="59"/>
      <c r="O36" s="59"/>
      <c r="P36" s="59"/>
      <c r="Q36" s="60"/>
      <c r="T36" s="58"/>
      <c r="U36" s="59"/>
      <c r="V36" s="59"/>
      <c r="W36" s="59"/>
      <c r="X36" s="59"/>
      <c r="Y36" s="59"/>
      <c r="Z36" s="60"/>
      <c r="AC36" s="58"/>
      <c r="AD36" s="59"/>
      <c r="AE36" s="59"/>
      <c r="AF36" s="59"/>
      <c r="AG36" s="59"/>
      <c r="AH36" s="59"/>
      <c r="AI36" s="60"/>
      <c r="AK36" s="58"/>
      <c r="AL36" s="59"/>
      <c r="AM36" s="59"/>
      <c r="AN36" s="59"/>
      <c r="AO36" s="59"/>
      <c r="AP36" s="59"/>
      <c r="AQ36" s="60"/>
    </row>
    <row r="37" spans="2:43" ht="15.75" x14ac:dyDescent="0.25">
      <c r="B37" s="61" t="s">
        <v>67</v>
      </c>
      <c r="C37" s="42" t="e">
        <f>C35*0.1</f>
        <v>#REF!</v>
      </c>
      <c r="D37" s="42" t="e">
        <f>D35*0.1</f>
        <v>#REF!</v>
      </c>
      <c r="E37" s="42">
        <f>E35*0.1</f>
        <v>0</v>
      </c>
      <c r="F37" s="43" t="e">
        <f>SUM(C37:E37)</f>
        <v>#REF!</v>
      </c>
      <c r="G37" s="42" t="e">
        <f>F37</f>
        <v>#REF!</v>
      </c>
      <c r="H37" s="44" t="e">
        <f>ROUND(SUM(F37:G37),0)</f>
        <v>#REF!</v>
      </c>
      <c r="K37" s="61" t="s">
        <v>67</v>
      </c>
      <c r="L37" s="42" t="e">
        <f>L35*0.1</f>
        <v>#REF!</v>
      </c>
      <c r="M37" s="42" t="e">
        <f>M35*0.1</f>
        <v>#REF!</v>
      </c>
      <c r="N37" s="42">
        <f>N35*0.1</f>
        <v>0</v>
      </c>
      <c r="O37" s="43" t="e">
        <f>SUM(L37:N37)</f>
        <v>#REF!</v>
      </c>
      <c r="P37" s="42" t="e">
        <f>O37</f>
        <v>#REF!</v>
      </c>
      <c r="Q37" s="44" t="e">
        <f>ROUND(SUM(O37:P37),0)</f>
        <v>#REF!</v>
      </c>
      <c r="T37" s="61" t="s">
        <v>67</v>
      </c>
      <c r="U37" s="42">
        <f>U35*0.1</f>
        <v>0</v>
      </c>
      <c r="V37" s="42" t="e">
        <f>V35*0.1</f>
        <v>#REF!</v>
      </c>
      <c r="W37" s="42">
        <f>W35*0.1</f>
        <v>0</v>
      </c>
      <c r="X37" s="43" t="e">
        <f>SUM(U37:W37)</f>
        <v>#REF!</v>
      </c>
      <c r="Y37" s="42" t="e">
        <f>X37</f>
        <v>#REF!</v>
      </c>
      <c r="Z37" s="44" t="e">
        <f>ROUND(SUM(X37:Y37),0)</f>
        <v>#REF!</v>
      </c>
      <c r="AC37" s="61" t="s">
        <v>67</v>
      </c>
      <c r="AD37" s="42" t="e">
        <f>AD35*0.1</f>
        <v>#REF!</v>
      </c>
      <c r="AE37" s="42" t="e">
        <f>AE35*0.1</f>
        <v>#REF!</v>
      </c>
      <c r="AF37" s="42">
        <f>AF35*0.1</f>
        <v>0</v>
      </c>
      <c r="AG37" s="43" t="e">
        <f>SUM(AD37:AF37)</f>
        <v>#REF!</v>
      </c>
      <c r="AH37" s="42" t="e">
        <f>AG37</f>
        <v>#REF!</v>
      </c>
      <c r="AI37" s="44" t="e">
        <f>ROUND(SUM(AG37:AH37),0)</f>
        <v>#REF!</v>
      </c>
      <c r="AK37" s="61" t="s">
        <v>67</v>
      </c>
      <c r="AL37" s="42" t="e">
        <f>AL35*0.1</f>
        <v>#REF!</v>
      </c>
      <c r="AM37" s="42" t="e">
        <f>AM35*0.1</f>
        <v>#REF!</v>
      </c>
      <c r="AN37" s="42">
        <f>AN35*0.1</f>
        <v>0</v>
      </c>
      <c r="AO37" s="43" t="e">
        <f>SUM(AL37:AN37)</f>
        <v>#REF!</v>
      </c>
      <c r="AP37" s="42" t="e">
        <f>AO37</f>
        <v>#REF!</v>
      </c>
      <c r="AQ37" s="44" t="e">
        <f>ROUND(SUM(AO37:AP37),0)</f>
        <v>#REF!</v>
      </c>
    </row>
    <row r="38" spans="2:43" ht="16.5" thickBot="1" x14ac:dyDescent="0.3">
      <c r="B38" s="62"/>
      <c r="C38" s="63"/>
      <c r="D38" s="63"/>
      <c r="E38" s="63"/>
      <c r="F38" s="63"/>
      <c r="G38" s="63"/>
      <c r="H38" s="64"/>
      <c r="K38" s="62"/>
      <c r="L38" s="63"/>
      <c r="M38" s="63"/>
      <c r="N38" s="63"/>
      <c r="O38" s="63"/>
      <c r="P38" s="63"/>
      <c r="Q38" s="64"/>
      <c r="T38" s="62"/>
      <c r="U38" s="63"/>
      <c r="V38" s="63"/>
      <c r="W38" s="63"/>
      <c r="X38" s="63"/>
      <c r="Y38" s="63"/>
      <c r="Z38" s="64"/>
      <c r="AC38" s="62"/>
      <c r="AD38" s="63"/>
      <c r="AE38" s="63"/>
      <c r="AF38" s="63"/>
      <c r="AG38" s="63"/>
      <c r="AH38" s="63"/>
      <c r="AI38" s="64"/>
      <c r="AK38" s="62"/>
      <c r="AL38" s="63"/>
      <c r="AM38" s="63"/>
      <c r="AN38" s="63"/>
      <c r="AO38" s="63"/>
      <c r="AP38" s="63"/>
      <c r="AQ38" s="64"/>
    </row>
    <row r="39" spans="2:43" ht="16.5" thickBot="1" x14ac:dyDescent="0.3">
      <c r="B39" s="65" t="s">
        <v>68</v>
      </c>
      <c r="C39" s="66" t="e">
        <f t="shared" ref="C39:H39" si="14">SUM(C31,C37)</f>
        <v>#REF!</v>
      </c>
      <c r="D39" s="66" t="e">
        <f t="shared" si="14"/>
        <v>#REF!</v>
      </c>
      <c r="E39" s="66">
        <f t="shared" si="14"/>
        <v>0</v>
      </c>
      <c r="F39" s="66" t="e">
        <f t="shared" si="14"/>
        <v>#REF!</v>
      </c>
      <c r="G39" s="66" t="e">
        <f t="shared" si="14"/>
        <v>#REF!</v>
      </c>
      <c r="H39" s="67" t="e">
        <f t="shared" si="14"/>
        <v>#REF!</v>
      </c>
      <c r="K39" s="65" t="s">
        <v>68</v>
      </c>
      <c r="L39" s="66" t="e">
        <f t="shared" ref="L39:Q39" si="15">SUM(L31,L37)</f>
        <v>#REF!</v>
      </c>
      <c r="M39" s="66" t="e">
        <f t="shared" si="15"/>
        <v>#REF!</v>
      </c>
      <c r="N39" s="66">
        <f t="shared" si="15"/>
        <v>0</v>
      </c>
      <c r="O39" s="66" t="e">
        <f t="shared" si="15"/>
        <v>#REF!</v>
      </c>
      <c r="P39" s="66" t="e">
        <f t="shared" si="15"/>
        <v>#REF!</v>
      </c>
      <c r="Q39" s="67" t="e">
        <f t="shared" si="15"/>
        <v>#REF!</v>
      </c>
      <c r="T39" s="65" t="s">
        <v>68</v>
      </c>
      <c r="U39" s="66">
        <f t="shared" ref="U39:Z39" si="16">SUM(U31,U37)</f>
        <v>0</v>
      </c>
      <c r="V39" s="66" t="e">
        <f t="shared" si="16"/>
        <v>#REF!</v>
      </c>
      <c r="W39" s="66">
        <f t="shared" si="16"/>
        <v>0</v>
      </c>
      <c r="X39" s="66" t="e">
        <f t="shared" si="16"/>
        <v>#REF!</v>
      </c>
      <c r="Y39" s="66" t="e">
        <f t="shared" si="16"/>
        <v>#REF!</v>
      </c>
      <c r="Z39" s="67" t="e">
        <f t="shared" si="16"/>
        <v>#REF!</v>
      </c>
      <c r="AC39" s="65" t="s">
        <v>68</v>
      </c>
      <c r="AD39" s="66" t="e">
        <f t="shared" ref="AD39:AI39" si="17">SUM(AD31,AD37)</f>
        <v>#REF!</v>
      </c>
      <c r="AE39" s="66" t="e">
        <f t="shared" si="17"/>
        <v>#REF!</v>
      </c>
      <c r="AF39" s="66">
        <f t="shared" si="17"/>
        <v>0</v>
      </c>
      <c r="AG39" s="66" t="e">
        <f t="shared" si="17"/>
        <v>#REF!</v>
      </c>
      <c r="AH39" s="66" t="e">
        <f t="shared" si="17"/>
        <v>#REF!</v>
      </c>
      <c r="AI39" s="67" t="e">
        <f t="shared" si="17"/>
        <v>#REF!</v>
      </c>
      <c r="AK39" s="65" t="s">
        <v>68</v>
      </c>
      <c r="AL39" s="66" t="e">
        <f t="shared" ref="AL39:AQ39" si="18">SUM(AL31,AL37)</f>
        <v>#REF!</v>
      </c>
      <c r="AM39" s="66" t="e">
        <f t="shared" si="18"/>
        <v>#REF!</v>
      </c>
      <c r="AN39" s="66">
        <f t="shared" si="18"/>
        <v>0</v>
      </c>
      <c r="AO39" s="66" t="e">
        <f t="shared" si="18"/>
        <v>#REF!</v>
      </c>
      <c r="AP39" s="66" t="e">
        <f t="shared" si="18"/>
        <v>#REF!</v>
      </c>
      <c r="AQ39" s="67" t="e">
        <f t="shared" si="18"/>
        <v>#REF!</v>
      </c>
    </row>
  </sheetData>
  <sheetProtection formatCells="0" formatColumns="0" formatRows="0" selectLockedCells="1"/>
  <pageMargins left="0.5" right="0.5" top="0.5" bottom="0.5" header="0.5" footer="0.5"/>
  <pageSetup orientation="landscape" r:id="rId1"/>
  <headerFooter alignWithMargins="0">
    <oddFooter>&amp;RRevised: April 2011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8E014-D1C7-4A21-92DE-89178B36EF61}">
  <sheetPr codeName="Sheet4">
    <tabColor theme="0"/>
    <pageSetUpPr fitToPage="1"/>
  </sheetPr>
  <dimension ref="A1:AL110"/>
  <sheetViews>
    <sheetView showGridLines="0" zoomScale="70" zoomScaleNormal="70" workbookViewId="0">
      <pane xSplit="1" ySplit="10" topLeftCell="B11" activePane="bottomRight" state="frozen"/>
      <selection pane="topRight" activeCell="H30" sqref="H30"/>
      <selection pane="bottomLeft" activeCell="H30" sqref="H30"/>
      <selection pane="bottomRight" activeCell="B11" sqref="B11"/>
    </sheetView>
  </sheetViews>
  <sheetFormatPr defaultColWidth="9.140625" defaultRowHeight="15" x14ac:dyDescent="0.25"/>
  <cols>
    <col min="1" max="1" width="58.28515625" style="82" customWidth="1"/>
    <col min="2" max="2" width="24" style="82" customWidth="1"/>
    <col min="3" max="3" width="15.28515625" style="82" customWidth="1"/>
    <col min="4" max="4" width="22.42578125" style="82" customWidth="1"/>
    <col min="5" max="5" width="34.85546875" style="82" customWidth="1"/>
    <col min="6" max="6" width="53.5703125" style="82" customWidth="1"/>
    <col min="7" max="7" width="19" style="82" customWidth="1"/>
    <col min="8" max="8" width="19.7109375" style="82" customWidth="1"/>
    <col min="9" max="9" width="12.5703125" style="82" customWidth="1"/>
    <col min="10" max="10" width="16.140625" style="82" customWidth="1"/>
    <col min="11" max="11" width="19.140625" style="82" customWidth="1"/>
    <col min="12" max="12" width="2.42578125" style="82" customWidth="1"/>
    <col min="13" max="14" width="19.42578125" style="82" customWidth="1"/>
    <col min="15" max="15" width="19.42578125" style="83" customWidth="1"/>
    <col min="16" max="19" width="19.42578125" style="82" customWidth="1"/>
    <col min="20" max="20" width="1.7109375" style="82" customWidth="1"/>
    <col min="21" max="21" width="27.42578125" style="82" customWidth="1"/>
    <col min="22" max="23" width="30.5703125" style="82" customWidth="1"/>
    <col min="24" max="24" width="38.85546875" style="82" customWidth="1"/>
    <col min="25" max="25" width="1.5703125" style="82" customWidth="1"/>
    <col min="26" max="26" width="24.5703125" style="82" customWidth="1"/>
    <col min="27" max="27" width="34.42578125" style="82" customWidth="1"/>
    <col min="28" max="28" width="38.42578125" style="82" customWidth="1"/>
    <col min="29" max="29" width="34" style="82" customWidth="1"/>
    <col min="30" max="30" width="29" style="82" customWidth="1"/>
    <col min="31" max="31" width="1.42578125" style="82" customWidth="1"/>
    <col min="32" max="33" width="28.140625" style="81" customWidth="1"/>
    <col min="34" max="34" width="39.42578125" style="81" customWidth="1"/>
    <col min="35" max="35" width="36.7109375" style="81" customWidth="1"/>
    <col min="36" max="36" width="1.42578125" style="81" customWidth="1"/>
    <col min="37" max="37" width="29.42578125" style="81" customWidth="1"/>
    <col min="38" max="38" width="29.140625" style="81" customWidth="1"/>
    <col min="39" max="16384" width="9.140625" style="82"/>
  </cols>
  <sheetData>
    <row r="1" spans="1:38" s="547" customFormat="1" ht="15.75" x14ac:dyDescent="0.25">
      <c r="A1" s="414" t="str">
        <f>'BUDGET SUMMARY 1'!$A$1</f>
        <v>RFA HHS0015831</v>
      </c>
      <c r="O1" s="548"/>
    </row>
    <row r="2" spans="1:38" s="547" customFormat="1" ht="15.75" x14ac:dyDescent="0.25">
      <c r="A2" s="406" t="str">
        <f>'BUDGET SUMMARY 1'!$A$2</f>
        <v>Attachment to Addendum 8 - Revision 3 Exhibit E, Expenditure Proposal</v>
      </c>
      <c r="O2" s="548"/>
    </row>
    <row r="3" spans="1:38" s="547" customFormat="1" x14ac:dyDescent="0.25">
      <c r="O3" s="548"/>
    </row>
    <row r="4" spans="1:38" s="547" customFormat="1" ht="29.1" customHeight="1" x14ac:dyDescent="0.25">
      <c r="A4" s="549" t="s">
        <v>69</v>
      </c>
      <c r="B4" s="549"/>
      <c r="C4" s="549"/>
      <c r="D4" s="549"/>
      <c r="E4" s="549"/>
      <c r="F4" s="549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0"/>
      <c r="X4" s="550"/>
      <c r="Y4" s="550"/>
      <c r="Z4" s="550"/>
      <c r="AA4" s="550"/>
      <c r="AB4" s="550"/>
      <c r="AC4" s="550"/>
      <c r="AD4" s="550"/>
      <c r="AE4" s="550"/>
      <c r="AF4" s="551"/>
      <c r="AH4" s="552"/>
      <c r="AI4" s="552"/>
    </row>
    <row r="5" spans="1:38" s="547" customFormat="1" ht="15.75" x14ac:dyDescent="0.25">
      <c r="B5" s="553"/>
      <c r="C5" s="553"/>
      <c r="D5" s="553"/>
      <c r="E5" s="553"/>
      <c r="F5" s="553"/>
      <c r="G5" s="429"/>
      <c r="H5" s="429"/>
      <c r="I5" s="429"/>
      <c r="J5" s="553"/>
      <c r="K5" s="553"/>
      <c r="L5" s="553"/>
      <c r="M5" s="553"/>
      <c r="N5" s="553"/>
      <c r="O5" s="548"/>
      <c r="P5" s="553"/>
      <c r="Q5" s="553"/>
      <c r="R5" s="553"/>
      <c r="S5" s="553"/>
      <c r="T5" s="553"/>
      <c r="U5" s="553"/>
      <c r="V5" s="553"/>
      <c r="W5" s="553"/>
      <c r="X5" s="553"/>
      <c r="Y5" s="553"/>
      <c r="Z5" s="553"/>
      <c r="AA5" s="553"/>
      <c r="AB5" s="553"/>
      <c r="AC5" s="553"/>
      <c r="AD5" s="553"/>
      <c r="AE5" s="553"/>
      <c r="AF5" s="554"/>
      <c r="AG5" s="554"/>
      <c r="AH5" s="554"/>
      <c r="AI5" s="554"/>
      <c r="AJ5" s="554"/>
      <c r="AK5" s="554"/>
      <c r="AL5" s="554"/>
    </row>
    <row r="6" spans="1:38" s="547" customFormat="1" ht="16.5" thickBot="1" x14ac:dyDescent="0.3">
      <c r="A6" s="421" t="s">
        <v>70</v>
      </c>
      <c r="B6" s="555">
        <f>'BUDGET SUMMARY 1'!D3</f>
        <v>0</v>
      </c>
      <c r="K6" s="556"/>
      <c r="L6" s="556"/>
      <c r="O6" s="548"/>
      <c r="AA6" s="557"/>
      <c r="AB6" s="557"/>
      <c r="AC6" s="557"/>
      <c r="AD6" s="557"/>
      <c r="AE6" s="557"/>
      <c r="AF6" s="558"/>
      <c r="AG6" s="558"/>
      <c r="AH6" s="558"/>
      <c r="AI6" s="558"/>
      <c r="AJ6" s="558"/>
      <c r="AK6" s="559"/>
      <c r="AL6" s="554"/>
    </row>
    <row r="7" spans="1:38" s="547" customFormat="1" ht="44.1" customHeight="1" thickBot="1" x14ac:dyDescent="0.3">
      <c r="A7" s="560" t="s">
        <v>71</v>
      </c>
      <c r="B7" s="560"/>
      <c r="C7" s="560"/>
      <c r="D7" s="560"/>
      <c r="E7" s="560"/>
      <c r="F7" s="560"/>
      <c r="G7" s="561"/>
      <c r="H7" s="562"/>
      <c r="I7" s="562"/>
      <c r="J7" s="562"/>
      <c r="K7" s="563"/>
      <c r="L7" s="563"/>
      <c r="M7" s="564" t="s">
        <v>72</v>
      </c>
      <c r="N7" s="565"/>
      <c r="O7" s="565"/>
      <c r="P7" s="565"/>
      <c r="Q7" s="565"/>
      <c r="R7" s="565"/>
      <c r="S7" s="566"/>
      <c r="T7" s="567"/>
      <c r="U7" s="568" t="s">
        <v>73</v>
      </c>
      <c r="V7" s="569"/>
      <c r="W7" s="569"/>
      <c r="X7" s="570"/>
      <c r="Y7" s="571"/>
      <c r="Z7" s="572" t="s">
        <v>74</v>
      </c>
      <c r="AA7" s="573"/>
      <c r="AB7" s="573"/>
      <c r="AC7" s="573"/>
      <c r="AD7" s="574"/>
      <c r="AE7" s="571"/>
      <c r="AF7" s="575" t="s">
        <v>75</v>
      </c>
      <c r="AG7" s="576"/>
      <c r="AH7" s="576"/>
      <c r="AI7" s="577"/>
      <c r="AJ7" s="571"/>
      <c r="AK7" s="578" t="s">
        <v>76</v>
      </c>
      <c r="AL7" s="579"/>
    </row>
    <row r="8" spans="1:38" ht="50.1" customHeight="1" thickBot="1" x14ac:dyDescent="0.3">
      <c r="A8" s="458" t="s">
        <v>77</v>
      </c>
      <c r="B8" s="458" t="s">
        <v>78</v>
      </c>
      <c r="C8" s="459" t="s">
        <v>79</v>
      </c>
      <c r="D8" s="459" t="s">
        <v>80</v>
      </c>
      <c r="E8" s="459" t="s">
        <v>81</v>
      </c>
      <c r="F8" s="462" t="s">
        <v>82</v>
      </c>
      <c r="G8" s="446" t="s">
        <v>275</v>
      </c>
      <c r="H8" s="447"/>
      <c r="I8" s="448"/>
      <c r="J8" s="476" t="s">
        <v>83</v>
      </c>
      <c r="K8" s="477"/>
      <c r="L8" s="246"/>
      <c r="M8" s="483"/>
      <c r="N8" s="483"/>
      <c r="O8" s="483"/>
      <c r="P8" s="483"/>
      <c r="Q8" s="483"/>
      <c r="R8" s="483"/>
      <c r="S8" s="484"/>
      <c r="T8" s="175"/>
      <c r="U8" s="465" t="s">
        <v>84</v>
      </c>
      <c r="V8" s="465" t="s">
        <v>85</v>
      </c>
      <c r="W8" s="480" t="s">
        <v>86</v>
      </c>
      <c r="X8" s="485" t="s">
        <v>87</v>
      </c>
      <c r="Y8" s="173"/>
      <c r="Z8" s="451" t="s">
        <v>88</v>
      </c>
      <c r="AA8" s="454" t="s">
        <v>89</v>
      </c>
      <c r="AB8" s="457" t="s">
        <v>90</v>
      </c>
      <c r="AC8" s="457" t="s">
        <v>91</v>
      </c>
      <c r="AD8" s="457" t="s">
        <v>92</v>
      </c>
      <c r="AE8" s="173"/>
      <c r="AF8" s="451" t="s">
        <v>93</v>
      </c>
      <c r="AG8" s="457" t="s">
        <v>94</v>
      </c>
      <c r="AH8" s="457" t="s">
        <v>95</v>
      </c>
      <c r="AI8" s="457" t="s">
        <v>96</v>
      </c>
      <c r="AJ8" s="173"/>
      <c r="AK8" s="488" t="s">
        <v>97</v>
      </c>
      <c r="AL8" s="491" t="s">
        <v>98</v>
      </c>
    </row>
    <row r="9" spans="1:38" s="85" customFormat="1" ht="50.1" customHeight="1" x14ac:dyDescent="0.25">
      <c r="A9" s="458"/>
      <c r="B9" s="458"/>
      <c r="C9" s="459"/>
      <c r="D9" s="459"/>
      <c r="E9" s="459"/>
      <c r="F9" s="462"/>
      <c r="G9" s="449" t="s">
        <v>276</v>
      </c>
      <c r="H9" s="474" t="s">
        <v>99</v>
      </c>
      <c r="I9" s="472" t="s">
        <v>100</v>
      </c>
      <c r="J9" s="478" t="s">
        <v>101</v>
      </c>
      <c r="K9" s="463" t="s">
        <v>102</v>
      </c>
      <c r="L9" s="463"/>
      <c r="M9" s="468" t="s">
        <v>101</v>
      </c>
      <c r="N9" s="463" t="s">
        <v>103</v>
      </c>
      <c r="O9" s="470" t="s">
        <v>104</v>
      </c>
      <c r="P9" s="468" t="s">
        <v>105</v>
      </c>
      <c r="Q9" s="468" t="s">
        <v>106</v>
      </c>
      <c r="R9" s="468" t="s">
        <v>107</v>
      </c>
      <c r="S9" s="468" t="s">
        <v>108</v>
      </c>
      <c r="T9" s="21"/>
      <c r="U9" s="466"/>
      <c r="V9" s="466"/>
      <c r="W9" s="481"/>
      <c r="X9" s="486"/>
      <c r="Y9" s="173"/>
      <c r="Z9" s="452"/>
      <c r="AA9" s="455"/>
      <c r="AB9" s="455"/>
      <c r="AC9" s="452"/>
      <c r="AD9" s="452"/>
      <c r="AE9" s="173"/>
      <c r="AF9" s="452"/>
      <c r="AG9" s="452"/>
      <c r="AH9" s="452"/>
      <c r="AI9" s="452"/>
      <c r="AJ9" s="173"/>
      <c r="AK9" s="489"/>
      <c r="AL9" s="489"/>
    </row>
    <row r="10" spans="1:38" s="85" customFormat="1" ht="33.6" customHeight="1" thickBot="1" x14ac:dyDescent="0.3">
      <c r="A10" s="458"/>
      <c r="B10" s="458"/>
      <c r="C10" s="459"/>
      <c r="D10" s="459"/>
      <c r="E10" s="459"/>
      <c r="F10" s="462"/>
      <c r="G10" s="450"/>
      <c r="H10" s="475"/>
      <c r="I10" s="473"/>
      <c r="J10" s="479"/>
      <c r="K10" s="464"/>
      <c r="L10" s="464"/>
      <c r="M10" s="469"/>
      <c r="N10" s="464"/>
      <c r="O10" s="471"/>
      <c r="P10" s="469"/>
      <c r="Q10" s="469"/>
      <c r="R10" s="469"/>
      <c r="S10" s="469"/>
      <c r="T10" s="18"/>
      <c r="U10" s="467"/>
      <c r="V10" s="467"/>
      <c r="W10" s="482"/>
      <c r="X10" s="487"/>
      <c r="Y10" s="173"/>
      <c r="Z10" s="453"/>
      <c r="AA10" s="456"/>
      <c r="AB10" s="456"/>
      <c r="AC10" s="453"/>
      <c r="AD10" s="453"/>
      <c r="AE10" s="173"/>
      <c r="AF10" s="453"/>
      <c r="AG10" s="453"/>
      <c r="AH10" s="453"/>
      <c r="AI10" s="453"/>
      <c r="AJ10" s="173"/>
      <c r="AK10" s="490"/>
      <c r="AL10" s="490"/>
    </row>
    <row r="11" spans="1:38" ht="15.75" x14ac:dyDescent="0.25">
      <c r="A11" s="9"/>
      <c r="B11" s="9"/>
      <c r="C11" s="9"/>
      <c r="D11" s="9"/>
      <c r="E11" s="168"/>
      <c r="F11" s="195"/>
      <c r="G11" s="378">
        <f>SUM(J11+K11)</f>
        <v>0</v>
      </c>
      <c r="H11" s="231"/>
      <c r="I11" s="232"/>
      <c r="J11" s="194"/>
      <c r="K11" s="167"/>
      <c r="L11" s="248"/>
      <c r="M11" s="171">
        <f>J11</f>
        <v>0</v>
      </c>
      <c r="N11" s="16">
        <f t="shared" ref="N11:N42" si="0">K11</f>
        <v>0</v>
      </c>
      <c r="O11" s="16">
        <f>M11+N11</f>
        <v>0</v>
      </c>
      <c r="P11" s="17">
        <f t="shared" ref="P11:P42" si="1">O11*Z11</f>
        <v>0</v>
      </c>
      <c r="Q11" s="19">
        <f t="shared" ref="Q11:Q42" si="2">(AF11*Z11)*O11</f>
        <v>0</v>
      </c>
      <c r="R11" s="19">
        <f>P11+Q11</f>
        <v>0</v>
      </c>
      <c r="S11" s="20">
        <f>R11</f>
        <v>0</v>
      </c>
      <c r="T11" s="269"/>
      <c r="U11" s="263">
        <f t="shared" ref="U11:U42" si="3">SUM(K11,J11)</f>
        <v>0</v>
      </c>
      <c r="V11" s="252">
        <f>W11+X11</f>
        <v>1</v>
      </c>
      <c r="W11" s="379"/>
      <c r="X11" s="381">
        <f t="shared" ref="X11:X75" si="4">1-W11</f>
        <v>1</v>
      </c>
      <c r="Y11" s="173"/>
      <c r="Z11" s="7">
        <f t="shared" ref="Z11:Z42" si="5">H11</f>
        <v>0</v>
      </c>
      <c r="AA11" s="7">
        <f>ROUND(SUM(Z11*V11),0)</f>
        <v>0</v>
      </c>
      <c r="AB11" s="7">
        <f>Z11*W11</f>
        <v>0</v>
      </c>
      <c r="AC11" s="7">
        <f>Z11*X11</f>
        <v>0</v>
      </c>
      <c r="AD11" s="266">
        <f>AA11-AC11</f>
        <v>0</v>
      </c>
      <c r="AE11" s="173"/>
      <c r="AF11" s="169">
        <f t="shared" ref="AF11:AF42" si="6">I11</f>
        <v>0</v>
      </c>
      <c r="AG11" s="108">
        <f>Z11*AF11</f>
        <v>0</v>
      </c>
      <c r="AH11" s="8">
        <f t="shared" ref="AH11:AH42" si="7">(W11)*(AG11)</f>
        <v>0</v>
      </c>
      <c r="AI11" s="8">
        <f t="shared" ref="AI11:AI42" si="8">(X11)*(AG11)</f>
        <v>0</v>
      </c>
      <c r="AJ11" s="173"/>
      <c r="AK11" s="106">
        <f>ROUND(SUM(AC11+AI11),0)</f>
        <v>0</v>
      </c>
      <c r="AL11" s="107">
        <f>SUM(S11)</f>
        <v>0</v>
      </c>
    </row>
    <row r="12" spans="1:38" ht="15.75" x14ac:dyDescent="0.25">
      <c r="A12" s="9"/>
      <c r="B12" s="9"/>
      <c r="C12" s="9"/>
      <c r="D12" s="9"/>
      <c r="E12" s="168"/>
      <c r="F12" s="195"/>
      <c r="G12" s="378">
        <f t="shared" ref="G12:G75" si="9">SUM(J12+K12)</f>
        <v>0</v>
      </c>
      <c r="H12" s="231"/>
      <c r="I12" s="232"/>
      <c r="J12" s="194"/>
      <c r="K12" s="167"/>
      <c r="L12" s="248"/>
      <c r="M12" s="171">
        <f t="shared" ref="M12:M42" si="10">J12</f>
        <v>0</v>
      </c>
      <c r="N12" s="16">
        <f t="shared" si="0"/>
        <v>0</v>
      </c>
      <c r="O12" s="16">
        <f t="shared" ref="O12:O75" si="11">M12+N12</f>
        <v>0</v>
      </c>
      <c r="P12" s="17">
        <f t="shared" si="1"/>
        <v>0</v>
      </c>
      <c r="Q12" s="19">
        <f t="shared" si="2"/>
        <v>0</v>
      </c>
      <c r="R12" s="19">
        <f t="shared" ref="R12:R75" si="12">P12+Q12</f>
        <v>0</v>
      </c>
      <c r="S12" s="20">
        <f t="shared" ref="S12:S75" si="13">R12</f>
        <v>0</v>
      </c>
      <c r="T12" s="269"/>
      <c r="U12" s="264">
        <f t="shared" si="3"/>
        <v>0</v>
      </c>
      <c r="V12" s="176">
        <f t="shared" ref="V12:V75" si="14">W12+X12</f>
        <v>1</v>
      </c>
      <c r="W12" s="380"/>
      <c r="X12" s="381">
        <f t="shared" si="4"/>
        <v>1</v>
      </c>
      <c r="Y12" s="173"/>
      <c r="Z12" s="7">
        <f t="shared" si="5"/>
        <v>0</v>
      </c>
      <c r="AA12" s="8">
        <f t="shared" ref="AA12:AA74" si="15">ROUND(SUM(Z12*V12),0)</f>
        <v>0</v>
      </c>
      <c r="AB12" s="8">
        <f t="shared" ref="AB12:AB75" si="16">Z12*W12</f>
        <v>0</v>
      </c>
      <c r="AC12" s="8">
        <f t="shared" ref="AC12:AC75" si="17">Z12*X12</f>
        <v>0</v>
      </c>
      <c r="AD12" s="267">
        <f t="shared" ref="AD12:AD75" si="18">AA12-AC12</f>
        <v>0</v>
      </c>
      <c r="AE12" s="173"/>
      <c r="AF12" s="169">
        <f t="shared" si="6"/>
        <v>0</v>
      </c>
      <c r="AG12" s="109">
        <f t="shared" ref="AG12:AG75" si="19">Z12*AF12</f>
        <v>0</v>
      </c>
      <c r="AH12" s="8">
        <f t="shared" si="7"/>
        <v>0</v>
      </c>
      <c r="AI12" s="8">
        <f t="shared" si="8"/>
        <v>0</v>
      </c>
      <c r="AJ12" s="173"/>
      <c r="AK12" s="106">
        <f t="shared" ref="AK12:AK75" si="20">ROUND(SUM(AC12+AI12),0)</f>
        <v>0</v>
      </c>
      <c r="AL12" s="107">
        <f t="shared" ref="AL12:AL42" si="21">SUM(S12)</f>
        <v>0</v>
      </c>
    </row>
    <row r="13" spans="1:38" ht="15.75" x14ac:dyDescent="0.25">
      <c r="A13" s="9"/>
      <c r="B13" s="9"/>
      <c r="C13" s="9"/>
      <c r="D13" s="9"/>
      <c r="E13" s="168"/>
      <c r="F13" s="195"/>
      <c r="G13" s="378">
        <f t="shared" si="9"/>
        <v>0</v>
      </c>
      <c r="H13" s="231"/>
      <c r="I13" s="232"/>
      <c r="J13" s="194"/>
      <c r="K13" s="167"/>
      <c r="L13" s="248"/>
      <c r="M13" s="171">
        <f t="shared" si="10"/>
        <v>0</v>
      </c>
      <c r="N13" s="16">
        <f t="shared" si="0"/>
        <v>0</v>
      </c>
      <c r="O13" s="16">
        <f t="shared" si="11"/>
        <v>0</v>
      </c>
      <c r="P13" s="17">
        <f t="shared" si="1"/>
        <v>0</v>
      </c>
      <c r="Q13" s="19">
        <f t="shared" si="2"/>
        <v>0</v>
      </c>
      <c r="R13" s="19">
        <f t="shared" si="12"/>
        <v>0</v>
      </c>
      <c r="S13" s="20">
        <f t="shared" si="13"/>
        <v>0</v>
      </c>
      <c r="T13" s="269"/>
      <c r="U13" s="264">
        <f t="shared" si="3"/>
        <v>0</v>
      </c>
      <c r="V13" s="176">
        <f t="shared" si="14"/>
        <v>1</v>
      </c>
      <c r="W13" s="380"/>
      <c r="X13" s="381">
        <f t="shared" si="4"/>
        <v>1</v>
      </c>
      <c r="Y13" s="173"/>
      <c r="Z13" s="7">
        <f t="shared" si="5"/>
        <v>0</v>
      </c>
      <c r="AA13" s="8">
        <f t="shared" si="15"/>
        <v>0</v>
      </c>
      <c r="AB13" s="8">
        <f t="shared" si="16"/>
        <v>0</v>
      </c>
      <c r="AC13" s="8">
        <f t="shared" si="17"/>
        <v>0</v>
      </c>
      <c r="AD13" s="267">
        <f t="shared" si="18"/>
        <v>0</v>
      </c>
      <c r="AE13" s="173"/>
      <c r="AF13" s="169">
        <f t="shared" si="6"/>
        <v>0</v>
      </c>
      <c r="AG13" s="109">
        <f t="shared" si="19"/>
        <v>0</v>
      </c>
      <c r="AH13" s="8">
        <f t="shared" si="7"/>
        <v>0</v>
      </c>
      <c r="AI13" s="8">
        <f t="shared" si="8"/>
        <v>0</v>
      </c>
      <c r="AJ13" s="173"/>
      <c r="AK13" s="106">
        <f t="shared" si="20"/>
        <v>0</v>
      </c>
      <c r="AL13" s="107">
        <f t="shared" si="21"/>
        <v>0</v>
      </c>
    </row>
    <row r="14" spans="1:38" ht="15.75" x14ac:dyDescent="0.25">
      <c r="A14" s="9"/>
      <c r="B14" s="9"/>
      <c r="C14" s="9"/>
      <c r="D14" s="9"/>
      <c r="E14" s="168"/>
      <c r="F14" s="195"/>
      <c r="G14" s="378">
        <f t="shared" si="9"/>
        <v>0</v>
      </c>
      <c r="H14" s="231"/>
      <c r="I14" s="232"/>
      <c r="J14" s="194"/>
      <c r="K14" s="167"/>
      <c r="L14" s="248"/>
      <c r="M14" s="171">
        <f t="shared" si="10"/>
        <v>0</v>
      </c>
      <c r="N14" s="16">
        <f t="shared" si="0"/>
        <v>0</v>
      </c>
      <c r="O14" s="16">
        <f t="shared" si="11"/>
        <v>0</v>
      </c>
      <c r="P14" s="17">
        <f t="shared" si="1"/>
        <v>0</v>
      </c>
      <c r="Q14" s="19">
        <f t="shared" si="2"/>
        <v>0</v>
      </c>
      <c r="R14" s="19">
        <f t="shared" si="12"/>
        <v>0</v>
      </c>
      <c r="S14" s="20">
        <f t="shared" si="13"/>
        <v>0</v>
      </c>
      <c r="T14" s="269"/>
      <c r="U14" s="264">
        <f t="shared" si="3"/>
        <v>0</v>
      </c>
      <c r="V14" s="176">
        <f t="shared" si="14"/>
        <v>1</v>
      </c>
      <c r="W14" s="380"/>
      <c r="X14" s="381">
        <f t="shared" si="4"/>
        <v>1</v>
      </c>
      <c r="Y14" s="173"/>
      <c r="Z14" s="7">
        <f t="shared" si="5"/>
        <v>0</v>
      </c>
      <c r="AA14" s="8">
        <f t="shared" si="15"/>
        <v>0</v>
      </c>
      <c r="AB14" s="8">
        <f t="shared" si="16"/>
        <v>0</v>
      </c>
      <c r="AC14" s="8">
        <f t="shared" si="17"/>
        <v>0</v>
      </c>
      <c r="AD14" s="267">
        <f t="shared" si="18"/>
        <v>0</v>
      </c>
      <c r="AE14" s="173"/>
      <c r="AF14" s="169">
        <f t="shared" si="6"/>
        <v>0</v>
      </c>
      <c r="AG14" s="109">
        <f t="shared" si="19"/>
        <v>0</v>
      </c>
      <c r="AH14" s="8">
        <f t="shared" si="7"/>
        <v>0</v>
      </c>
      <c r="AI14" s="8">
        <f t="shared" si="8"/>
        <v>0</v>
      </c>
      <c r="AJ14" s="173"/>
      <c r="AK14" s="106">
        <f t="shared" si="20"/>
        <v>0</v>
      </c>
      <c r="AL14" s="107">
        <f t="shared" si="21"/>
        <v>0</v>
      </c>
    </row>
    <row r="15" spans="1:38" ht="15.75" x14ac:dyDescent="0.25">
      <c r="A15" s="166"/>
      <c r="B15" s="9"/>
      <c r="C15" s="9"/>
      <c r="D15" s="9"/>
      <c r="E15" s="168"/>
      <c r="F15" s="195"/>
      <c r="G15" s="378">
        <f t="shared" si="9"/>
        <v>0</v>
      </c>
      <c r="H15" s="231"/>
      <c r="I15" s="232"/>
      <c r="J15" s="194"/>
      <c r="K15" s="167"/>
      <c r="L15" s="248"/>
      <c r="M15" s="171">
        <f t="shared" si="10"/>
        <v>0</v>
      </c>
      <c r="N15" s="16">
        <f t="shared" si="0"/>
        <v>0</v>
      </c>
      <c r="O15" s="16">
        <f t="shared" si="11"/>
        <v>0</v>
      </c>
      <c r="P15" s="17">
        <f t="shared" si="1"/>
        <v>0</v>
      </c>
      <c r="Q15" s="19">
        <f t="shared" si="2"/>
        <v>0</v>
      </c>
      <c r="R15" s="19">
        <f t="shared" si="12"/>
        <v>0</v>
      </c>
      <c r="S15" s="20">
        <f t="shared" si="13"/>
        <v>0</v>
      </c>
      <c r="T15" s="269"/>
      <c r="U15" s="264">
        <f t="shared" si="3"/>
        <v>0</v>
      </c>
      <c r="V15" s="176">
        <f t="shared" si="14"/>
        <v>1</v>
      </c>
      <c r="W15" s="380"/>
      <c r="X15" s="381">
        <f t="shared" si="4"/>
        <v>1</v>
      </c>
      <c r="Y15" s="173"/>
      <c r="Z15" s="7">
        <f t="shared" si="5"/>
        <v>0</v>
      </c>
      <c r="AA15" s="8">
        <f t="shared" si="15"/>
        <v>0</v>
      </c>
      <c r="AB15" s="8">
        <f t="shared" si="16"/>
        <v>0</v>
      </c>
      <c r="AC15" s="8">
        <f t="shared" si="17"/>
        <v>0</v>
      </c>
      <c r="AD15" s="267">
        <f t="shared" si="18"/>
        <v>0</v>
      </c>
      <c r="AE15" s="173"/>
      <c r="AF15" s="169">
        <f t="shared" si="6"/>
        <v>0</v>
      </c>
      <c r="AG15" s="109">
        <f t="shared" si="19"/>
        <v>0</v>
      </c>
      <c r="AH15" s="8">
        <f t="shared" si="7"/>
        <v>0</v>
      </c>
      <c r="AI15" s="8">
        <f t="shared" si="8"/>
        <v>0</v>
      </c>
      <c r="AJ15" s="173"/>
      <c r="AK15" s="106">
        <f t="shared" si="20"/>
        <v>0</v>
      </c>
      <c r="AL15" s="107">
        <f t="shared" si="21"/>
        <v>0</v>
      </c>
    </row>
    <row r="16" spans="1:38" ht="15.75" x14ac:dyDescent="0.25">
      <c r="A16" s="166"/>
      <c r="B16" s="9"/>
      <c r="C16" s="9"/>
      <c r="D16" s="9"/>
      <c r="E16" s="168"/>
      <c r="F16" s="195"/>
      <c r="G16" s="378">
        <f t="shared" si="9"/>
        <v>0</v>
      </c>
      <c r="H16" s="231"/>
      <c r="I16" s="232"/>
      <c r="J16" s="194"/>
      <c r="K16" s="167"/>
      <c r="L16" s="248"/>
      <c r="M16" s="171">
        <f t="shared" si="10"/>
        <v>0</v>
      </c>
      <c r="N16" s="16">
        <f t="shared" si="0"/>
        <v>0</v>
      </c>
      <c r="O16" s="16">
        <f t="shared" si="11"/>
        <v>0</v>
      </c>
      <c r="P16" s="17">
        <f t="shared" si="1"/>
        <v>0</v>
      </c>
      <c r="Q16" s="19">
        <f t="shared" si="2"/>
        <v>0</v>
      </c>
      <c r="R16" s="19">
        <f t="shared" si="12"/>
        <v>0</v>
      </c>
      <c r="S16" s="20">
        <f t="shared" si="13"/>
        <v>0</v>
      </c>
      <c r="T16" s="269"/>
      <c r="U16" s="264">
        <f t="shared" si="3"/>
        <v>0</v>
      </c>
      <c r="V16" s="176">
        <f t="shared" si="14"/>
        <v>1</v>
      </c>
      <c r="W16" s="380"/>
      <c r="X16" s="381">
        <f t="shared" si="4"/>
        <v>1</v>
      </c>
      <c r="Y16" s="173"/>
      <c r="Z16" s="7">
        <f t="shared" si="5"/>
        <v>0</v>
      </c>
      <c r="AA16" s="8">
        <f t="shared" si="15"/>
        <v>0</v>
      </c>
      <c r="AB16" s="8">
        <f t="shared" si="16"/>
        <v>0</v>
      </c>
      <c r="AC16" s="8">
        <f t="shared" si="17"/>
        <v>0</v>
      </c>
      <c r="AD16" s="267">
        <f t="shared" si="18"/>
        <v>0</v>
      </c>
      <c r="AE16" s="173"/>
      <c r="AF16" s="169">
        <f t="shared" si="6"/>
        <v>0</v>
      </c>
      <c r="AG16" s="109">
        <f t="shared" si="19"/>
        <v>0</v>
      </c>
      <c r="AH16" s="8">
        <f t="shared" si="7"/>
        <v>0</v>
      </c>
      <c r="AI16" s="8">
        <f t="shared" si="8"/>
        <v>0</v>
      </c>
      <c r="AJ16" s="173"/>
      <c r="AK16" s="106">
        <f t="shared" si="20"/>
        <v>0</v>
      </c>
      <c r="AL16" s="107">
        <f t="shared" si="21"/>
        <v>0</v>
      </c>
    </row>
    <row r="17" spans="1:38" ht="15.75" x14ac:dyDescent="0.25">
      <c r="A17" s="166"/>
      <c r="B17" s="9"/>
      <c r="C17" s="9"/>
      <c r="D17" s="9"/>
      <c r="E17" s="168"/>
      <c r="F17" s="195"/>
      <c r="G17" s="378">
        <f t="shared" si="9"/>
        <v>0</v>
      </c>
      <c r="H17" s="231"/>
      <c r="I17" s="232"/>
      <c r="J17" s="194"/>
      <c r="K17" s="167"/>
      <c r="L17" s="248"/>
      <c r="M17" s="171">
        <f t="shared" si="10"/>
        <v>0</v>
      </c>
      <c r="N17" s="16">
        <f t="shared" si="0"/>
        <v>0</v>
      </c>
      <c r="O17" s="16">
        <f t="shared" si="11"/>
        <v>0</v>
      </c>
      <c r="P17" s="17">
        <f t="shared" si="1"/>
        <v>0</v>
      </c>
      <c r="Q17" s="19">
        <f t="shared" si="2"/>
        <v>0</v>
      </c>
      <c r="R17" s="19">
        <f t="shared" si="12"/>
        <v>0</v>
      </c>
      <c r="S17" s="20">
        <f t="shared" si="13"/>
        <v>0</v>
      </c>
      <c r="T17" s="269"/>
      <c r="U17" s="264">
        <f t="shared" si="3"/>
        <v>0</v>
      </c>
      <c r="V17" s="176">
        <f t="shared" si="14"/>
        <v>1</v>
      </c>
      <c r="W17" s="380"/>
      <c r="X17" s="381">
        <f t="shared" si="4"/>
        <v>1</v>
      </c>
      <c r="Y17" s="173"/>
      <c r="Z17" s="7">
        <f t="shared" si="5"/>
        <v>0</v>
      </c>
      <c r="AA17" s="8">
        <f t="shared" si="15"/>
        <v>0</v>
      </c>
      <c r="AB17" s="8">
        <f t="shared" si="16"/>
        <v>0</v>
      </c>
      <c r="AC17" s="8">
        <f t="shared" si="17"/>
        <v>0</v>
      </c>
      <c r="AD17" s="267">
        <f t="shared" si="18"/>
        <v>0</v>
      </c>
      <c r="AE17" s="173"/>
      <c r="AF17" s="169">
        <f t="shared" si="6"/>
        <v>0</v>
      </c>
      <c r="AG17" s="109">
        <f t="shared" si="19"/>
        <v>0</v>
      </c>
      <c r="AH17" s="8">
        <f t="shared" si="7"/>
        <v>0</v>
      </c>
      <c r="AI17" s="8">
        <f t="shared" si="8"/>
        <v>0</v>
      </c>
      <c r="AJ17" s="173"/>
      <c r="AK17" s="106">
        <f t="shared" si="20"/>
        <v>0</v>
      </c>
      <c r="AL17" s="107">
        <f t="shared" si="21"/>
        <v>0</v>
      </c>
    </row>
    <row r="18" spans="1:38" ht="15.75" x14ac:dyDescent="0.25">
      <c r="A18" s="9"/>
      <c r="B18" s="9"/>
      <c r="C18" s="9"/>
      <c r="D18" s="9"/>
      <c r="E18" s="172"/>
      <c r="F18" s="195"/>
      <c r="G18" s="378">
        <f t="shared" si="9"/>
        <v>0</v>
      </c>
      <c r="H18" s="231"/>
      <c r="I18" s="232"/>
      <c r="J18" s="194"/>
      <c r="K18" s="167"/>
      <c r="L18" s="248"/>
      <c r="M18" s="171">
        <f t="shared" si="10"/>
        <v>0</v>
      </c>
      <c r="N18" s="16">
        <f t="shared" si="0"/>
        <v>0</v>
      </c>
      <c r="O18" s="16">
        <f t="shared" si="11"/>
        <v>0</v>
      </c>
      <c r="P18" s="17">
        <f t="shared" si="1"/>
        <v>0</v>
      </c>
      <c r="Q18" s="19">
        <f t="shared" si="2"/>
        <v>0</v>
      </c>
      <c r="R18" s="19">
        <f t="shared" si="12"/>
        <v>0</v>
      </c>
      <c r="S18" s="20">
        <f t="shared" si="13"/>
        <v>0</v>
      </c>
      <c r="T18" s="269"/>
      <c r="U18" s="264">
        <f t="shared" si="3"/>
        <v>0</v>
      </c>
      <c r="V18" s="176">
        <f t="shared" si="14"/>
        <v>1</v>
      </c>
      <c r="W18" s="380"/>
      <c r="X18" s="381">
        <f t="shared" si="4"/>
        <v>1</v>
      </c>
      <c r="Y18" s="173"/>
      <c r="Z18" s="7">
        <f t="shared" si="5"/>
        <v>0</v>
      </c>
      <c r="AA18" s="8">
        <f t="shared" si="15"/>
        <v>0</v>
      </c>
      <c r="AB18" s="8">
        <f t="shared" si="16"/>
        <v>0</v>
      </c>
      <c r="AC18" s="8">
        <f t="shared" si="17"/>
        <v>0</v>
      </c>
      <c r="AD18" s="267">
        <f t="shared" si="18"/>
        <v>0</v>
      </c>
      <c r="AE18" s="173"/>
      <c r="AF18" s="169">
        <f t="shared" si="6"/>
        <v>0</v>
      </c>
      <c r="AG18" s="109">
        <f t="shared" si="19"/>
        <v>0</v>
      </c>
      <c r="AH18" s="8">
        <f t="shared" si="7"/>
        <v>0</v>
      </c>
      <c r="AI18" s="8">
        <f t="shared" si="8"/>
        <v>0</v>
      </c>
      <c r="AJ18" s="173"/>
      <c r="AK18" s="106">
        <f t="shared" si="20"/>
        <v>0</v>
      </c>
      <c r="AL18" s="107">
        <f t="shared" si="21"/>
        <v>0</v>
      </c>
    </row>
    <row r="19" spans="1:38" ht="15.75" x14ac:dyDescent="0.25">
      <c r="A19" s="9"/>
      <c r="B19" s="9"/>
      <c r="C19" s="9"/>
      <c r="D19" s="9"/>
      <c r="E19" s="172"/>
      <c r="F19" s="195"/>
      <c r="G19" s="378">
        <f t="shared" si="9"/>
        <v>0</v>
      </c>
      <c r="H19" s="231"/>
      <c r="I19" s="232"/>
      <c r="J19" s="194"/>
      <c r="K19" s="167"/>
      <c r="L19" s="248"/>
      <c r="M19" s="171">
        <f t="shared" si="10"/>
        <v>0</v>
      </c>
      <c r="N19" s="16">
        <f t="shared" si="0"/>
        <v>0</v>
      </c>
      <c r="O19" s="16">
        <f t="shared" si="11"/>
        <v>0</v>
      </c>
      <c r="P19" s="17">
        <f t="shared" si="1"/>
        <v>0</v>
      </c>
      <c r="Q19" s="19">
        <f t="shared" si="2"/>
        <v>0</v>
      </c>
      <c r="R19" s="19">
        <f t="shared" si="12"/>
        <v>0</v>
      </c>
      <c r="S19" s="20">
        <f t="shared" si="13"/>
        <v>0</v>
      </c>
      <c r="T19" s="269"/>
      <c r="U19" s="264">
        <f t="shared" si="3"/>
        <v>0</v>
      </c>
      <c r="V19" s="176">
        <f t="shared" si="14"/>
        <v>1</v>
      </c>
      <c r="W19" s="380"/>
      <c r="X19" s="381">
        <f t="shared" si="4"/>
        <v>1</v>
      </c>
      <c r="Y19" s="173"/>
      <c r="Z19" s="7">
        <f t="shared" si="5"/>
        <v>0</v>
      </c>
      <c r="AA19" s="8">
        <f t="shared" si="15"/>
        <v>0</v>
      </c>
      <c r="AB19" s="8">
        <f t="shared" si="16"/>
        <v>0</v>
      </c>
      <c r="AC19" s="8">
        <f t="shared" si="17"/>
        <v>0</v>
      </c>
      <c r="AD19" s="267">
        <f t="shared" si="18"/>
        <v>0</v>
      </c>
      <c r="AE19" s="173"/>
      <c r="AF19" s="169">
        <f t="shared" si="6"/>
        <v>0</v>
      </c>
      <c r="AG19" s="109">
        <f t="shared" si="19"/>
        <v>0</v>
      </c>
      <c r="AH19" s="8">
        <f t="shared" si="7"/>
        <v>0</v>
      </c>
      <c r="AI19" s="8">
        <f t="shared" si="8"/>
        <v>0</v>
      </c>
      <c r="AJ19" s="173"/>
      <c r="AK19" s="106">
        <f t="shared" si="20"/>
        <v>0</v>
      </c>
      <c r="AL19" s="107">
        <f t="shared" si="21"/>
        <v>0</v>
      </c>
    </row>
    <row r="20" spans="1:38" ht="15.75" x14ac:dyDescent="0.25">
      <c r="A20" s="9"/>
      <c r="B20" s="9"/>
      <c r="C20" s="9"/>
      <c r="D20" s="9"/>
      <c r="E20" s="172"/>
      <c r="F20" s="195"/>
      <c r="G20" s="378">
        <f t="shared" si="9"/>
        <v>0</v>
      </c>
      <c r="H20" s="231"/>
      <c r="I20" s="232"/>
      <c r="J20" s="194"/>
      <c r="K20" s="167"/>
      <c r="L20" s="248"/>
      <c r="M20" s="171">
        <f t="shared" si="10"/>
        <v>0</v>
      </c>
      <c r="N20" s="16">
        <f t="shared" si="0"/>
        <v>0</v>
      </c>
      <c r="O20" s="16">
        <f t="shared" si="11"/>
        <v>0</v>
      </c>
      <c r="P20" s="17">
        <f t="shared" si="1"/>
        <v>0</v>
      </c>
      <c r="Q20" s="19">
        <f t="shared" si="2"/>
        <v>0</v>
      </c>
      <c r="R20" s="19">
        <f t="shared" si="12"/>
        <v>0</v>
      </c>
      <c r="S20" s="20">
        <f t="shared" si="13"/>
        <v>0</v>
      </c>
      <c r="T20" s="269"/>
      <c r="U20" s="264">
        <f t="shared" si="3"/>
        <v>0</v>
      </c>
      <c r="V20" s="176">
        <f t="shared" si="14"/>
        <v>1</v>
      </c>
      <c r="W20" s="380"/>
      <c r="X20" s="381">
        <f t="shared" si="4"/>
        <v>1</v>
      </c>
      <c r="Y20" s="173"/>
      <c r="Z20" s="7">
        <f t="shared" si="5"/>
        <v>0</v>
      </c>
      <c r="AA20" s="8">
        <f t="shared" si="15"/>
        <v>0</v>
      </c>
      <c r="AB20" s="8">
        <f t="shared" si="16"/>
        <v>0</v>
      </c>
      <c r="AC20" s="8">
        <f t="shared" si="17"/>
        <v>0</v>
      </c>
      <c r="AD20" s="267">
        <f t="shared" si="18"/>
        <v>0</v>
      </c>
      <c r="AE20" s="173"/>
      <c r="AF20" s="169">
        <f t="shared" si="6"/>
        <v>0</v>
      </c>
      <c r="AG20" s="109">
        <f t="shared" si="19"/>
        <v>0</v>
      </c>
      <c r="AH20" s="8">
        <f t="shared" si="7"/>
        <v>0</v>
      </c>
      <c r="AI20" s="8">
        <f t="shared" si="8"/>
        <v>0</v>
      </c>
      <c r="AJ20" s="173"/>
      <c r="AK20" s="106">
        <f t="shared" si="20"/>
        <v>0</v>
      </c>
      <c r="AL20" s="107">
        <f t="shared" si="21"/>
        <v>0</v>
      </c>
    </row>
    <row r="21" spans="1:38" ht="15.75" x14ac:dyDescent="0.25">
      <c r="A21" s="9"/>
      <c r="B21" s="9"/>
      <c r="C21" s="9"/>
      <c r="D21" s="9"/>
      <c r="E21" s="168"/>
      <c r="F21" s="195"/>
      <c r="G21" s="378">
        <f t="shared" si="9"/>
        <v>0</v>
      </c>
      <c r="H21" s="231"/>
      <c r="I21" s="232"/>
      <c r="J21" s="194"/>
      <c r="K21" s="167"/>
      <c r="L21" s="248"/>
      <c r="M21" s="171">
        <f t="shared" si="10"/>
        <v>0</v>
      </c>
      <c r="N21" s="16">
        <f t="shared" si="0"/>
        <v>0</v>
      </c>
      <c r="O21" s="16">
        <f t="shared" si="11"/>
        <v>0</v>
      </c>
      <c r="P21" s="17">
        <f t="shared" si="1"/>
        <v>0</v>
      </c>
      <c r="Q21" s="19">
        <f t="shared" si="2"/>
        <v>0</v>
      </c>
      <c r="R21" s="19">
        <f t="shared" si="12"/>
        <v>0</v>
      </c>
      <c r="S21" s="20">
        <f t="shared" si="13"/>
        <v>0</v>
      </c>
      <c r="T21" s="269"/>
      <c r="U21" s="264">
        <f t="shared" si="3"/>
        <v>0</v>
      </c>
      <c r="V21" s="176">
        <f t="shared" si="14"/>
        <v>1</v>
      </c>
      <c r="W21" s="380"/>
      <c r="X21" s="381">
        <f t="shared" si="4"/>
        <v>1</v>
      </c>
      <c r="Y21" s="173"/>
      <c r="Z21" s="7">
        <f t="shared" si="5"/>
        <v>0</v>
      </c>
      <c r="AA21" s="8">
        <f t="shared" si="15"/>
        <v>0</v>
      </c>
      <c r="AB21" s="8">
        <f t="shared" si="16"/>
        <v>0</v>
      </c>
      <c r="AC21" s="8">
        <f t="shared" si="17"/>
        <v>0</v>
      </c>
      <c r="AD21" s="267">
        <f t="shared" si="18"/>
        <v>0</v>
      </c>
      <c r="AE21" s="173"/>
      <c r="AF21" s="169">
        <f t="shared" si="6"/>
        <v>0</v>
      </c>
      <c r="AG21" s="109">
        <f t="shared" si="19"/>
        <v>0</v>
      </c>
      <c r="AH21" s="8">
        <f t="shared" si="7"/>
        <v>0</v>
      </c>
      <c r="AI21" s="8">
        <f t="shared" si="8"/>
        <v>0</v>
      </c>
      <c r="AJ21" s="173"/>
      <c r="AK21" s="106">
        <f t="shared" si="20"/>
        <v>0</v>
      </c>
      <c r="AL21" s="107">
        <f t="shared" si="21"/>
        <v>0</v>
      </c>
    </row>
    <row r="22" spans="1:38" ht="15.75" x14ac:dyDescent="0.25">
      <c r="A22" s="9"/>
      <c r="B22" s="9"/>
      <c r="C22" s="9"/>
      <c r="D22" s="9"/>
      <c r="E22" s="168"/>
      <c r="F22" s="196"/>
      <c r="G22" s="378">
        <f t="shared" si="9"/>
        <v>0</v>
      </c>
      <c r="H22" s="231"/>
      <c r="I22" s="232"/>
      <c r="J22" s="194"/>
      <c r="K22" s="167"/>
      <c r="L22" s="248"/>
      <c r="M22" s="171">
        <f t="shared" si="10"/>
        <v>0</v>
      </c>
      <c r="N22" s="16">
        <f t="shared" si="0"/>
        <v>0</v>
      </c>
      <c r="O22" s="16">
        <f t="shared" si="11"/>
        <v>0</v>
      </c>
      <c r="P22" s="17">
        <f t="shared" si="1"/>
        <v>0</v>
      </c>
      <c r="Q22" s="19">
        <f t="shared" si="2"/>
        <v>0</v>
      </c>
      <c r="R22" s="19">
        <f t="shared" si="12"/>
        <v>0</v>
      </c>
      <c r="S22" s="20">
        <f t="shared" si="13"/>
        <v>0</v>
      </c>
      <c r="T22" s="269"/>
      <c r="U22" s="264">
        <f t="shared" si="3"/>
        <v>0</v>
      </c>
      <c r="V22" s="176">
        <f t="shared" si="14"/>
        <v>1</v>
      </c>
      <c r="W22" s="380"/>
      <c r="X22" s="381">
        <f t="shared" si="4"/>
        <v>1</v>
      </c>
      <c r="Y22" s="173"/>
      <c r="Z22" s="7">
        <f t="shared" si="5"/>
        <v>0</v>
      </c>
      <c r="AA22" s="8">
        <f t="shared" si="15"/>
        <v>0</v>
      </c>
      <c r="AB22" s="8">
        <f t="shared" si="16"/>
        <v>0</v>
      </c>
      <c r="AC22" s="8">
        <f t="shared" si="17"/>
        <v>0</v>
      </c>
      <c r="AD22" s="267">
        <f t="shared" si="18"/>
        <v>0</v>
      </c>
      <c r="AE22" s="173"/>
      <c r="AF22" s="169">
        <f t="shared" si="6"/>
        <v>0</v>
      </c>
      <c r="AG22" s="109">
        <f t="shared" si="19"/>
        <v>0</v>
      </c>
      <c r="AH22" s="8">
        <f t="shared" si="7"/>
        <v>0</v>
      </c>
      <c r="AI22" s="8">
        <f t="shared" si="8"/>
        <v>0</v>
      </c>
      <c r="AJ22" s="173"/>
      <c r="AK22" s="106">
        <f t="shared" si="20"/>
        <v>0</v>
      </c>
      <c r="AL22" s="107">
        <f t="shared" si="21"/>
        <v>0</v>
      </c>
    </row>
    <row r="23" spans="1:38" ht="15.75" x14ac:dyDescent="0.25">
      <c r="A23" s="9"/>
      <c r="B23" s="9"/>
      <c r="C23" s="9"/>
      <c r="D23" s="9"/>
      <c r="E23" s="168"/>
      <c r="F23" s="196"/>
      <c r="G23" s="378">
        <f t="shared" si="9"/>
        <v>0</v>
      </c>
      <c r="H23" s="231"/>
      <c r="I23" s="232"/>
      <c r="J23" s="194"/>
      <c r="K23" s="167"/>
      <c r="L23" s="248"/>
      <c r="M23" s="171">
        <f t="shared" si="10"/>
        <v>0</v>
      </c>
      <c r="N23" s="16">
        <f t="shared" si="0"/>
        <v>0</v>
      </c>
      <c r="O23" s="16">
        <f t="shared" si="11"/>
        <v>0</v>
      </c>
      <c r="P23" s="17">
        <f t="shared" si="1"/>
        <v>0</v>
      </c>
      <c r="Q23" s="19">
        <f t="shared" si="2"/>
        <v>0</v>
      </c>
      <c r="R23" s="19">
        <f t="shared" si="12"/>
        <v>0</v>
      </c>
      <c r="S23" s="20">
        <f t="shared" si="13"/>
        <v>0</v>
      </c>
      <c r="T23" s="269"/>
      <c r="U23" s="264">
        <f t="shared" si="3"/>
        <v>0</v>
      </c>
      <c r="V23" s="176">
        <f t="shared" si="14"/>
        <v>1</v>
      </c>
      <c r="W23" s="380"/>
      <c r="X23" s="381">
        <f t="shared" si="4"/>
        <v>1</v>
      </c>
      <c r="Y23" s="173"/>
      <c r="Z23" s="7">
        <f t="shared" si="5"/>
        <v>0</v>
      </c>
      <c r="AA23" s="8">
        <f t="shared" si="15"/>
        <v>0</v>
      </c>
      <c r="AB23" s="8">
        <f t="shared" si="16"/>
        <v>0</v>
      </c>
      <c r="AC23" s="8">
        <f t="shared" si="17"/>
        <v>0</v>
      </c>
      <c r="AD23" s="267">
        <f t="shared" si="18"/>
        <v>0</v>
      </c>
      <c r="AE23" s="173"/>
      <c r="AF23" s="169">
        <f t="shared" si="6"/>
        <v>0</v>
      </c>
      <c r="AG23" s="109">
        <f t="shared" si="19"/>
        <v>0</v>
      </c>
      <c r="AH23" s="8">
        <f t="shared" si="7"/>
        <v>0</v>
      </c>
      <c r="AI23" s="8">
        <f t="shared" si="8"/>
        <v>0</v>
      </c>
      <c r="AJ23" s="173"/>
      <c r="AK23" s="106">
        <f t="shared" si="20"/>
        <v>0</v>
      </c>
      <c r="AL23" s="107">
        <f t="shared" si="21"/>
        <v>0</v>
      </c>
    </row>
    <row r="24" spans="1:38" ht="15.75" x14ac:dyDescent="0.25">
      <c r="A24" s="9"/>
      <c r="B24" s="9"/>
      <c r="C24" s="9"/>
      <c r="D24" s="9"/>
      <c r="E24" s="168"/>
      <c r="F24" s="196"/>
      <c r="G24" s="378">
        <f t="shared" si="9"/>
        <v>0</v>
      </c>
      <c r="H24" s="231"/>
      <c r="I24" s="232"/>
      <c r="J24" s="194"/>
      <c r="K24" s="167"/>
      <c r="L24" s="248"/>
      <c r="M24" s="171">
        <f t="shared" si="10"/>
        <v>0</v>
      </c>
      <c r="N24" s="16">
        <f t="shared" si="0"/>
        <v>0</v>
      </c>
      <c r="O24" s="16">
        <f t="shared" si="11"/>
        <v>0</v>
      </c>
      <c r="P24" s="17">
        <f t="shared" si="1"/>
        <v>0</v>
      </c>
      <c r="Q24" s="19">
        <f t="shared" si="2"/>
        <v>0</v>
      </c>
      <c r="R24" s="19">
        <f t="shared" si="12"/>
        <v>0</v>
      </c>
      <c r="S24" s="20">
        <f t="shared" si="13"/>
        <v>0</v>
      </c>
      <c r="T24" s="269"/>
      <c r="U24" s="264">
        <f t="shared" si="3"/>
        <v>0</v>
      </c>
      <c r="V24" s="176">
        <f t="shared" si="14"/>
        <v>1</v>
      </c>
      <c r="W24" s="380"/>
      <c r="X24" s="381">
        <f t="shared" si="4"/>
        <v>1</v>
      </c>
      <c r="Y24" s="173"/>
      <c r="Z24" s="7">
        <f t="shared" si="5"/>
        <v>0</v>
      </c>
      <c r="AA24" s="8">
        <f t="shared" si="15"/>
        <v>0</v>
      </c>
      <c r="AB24" s="8">
        <f t="shared" si="16"/>
        <v>0</v>
      </c>
      <c r="AC24" s="8">
        <f t="shared" si="17"/>
        <v>0</v>
      </c>
      <c r="AD24" s="267">
        <f t="shared" si="18"/>
        <v>0</v>
      </c>
      <c r="AE24" s="173"/>
      <c r="AF24" s="169">
        <f t="shared" si="6"/>
        <v>0</v>
      </c>
      <c r="AG24" s="109">
        <f t="shared" si="19"/>
        <v>0</v>
      </c>
      <c r="AH24" s="8">
        <f t="shared" si="7"/>
        <v>0</v>
      </c>
      <c r="AI24" s="8">
        <f t="shared" si="8"/>
        <v>0</v>
      </c>
      <c r="AJ24" s="173"/>
      <c r="AK24" s="106">
        <f t="shared" si="20"/>
        <v>0</v>
      </c>
      <c r="AL24" s="107">
        <f t="shared" si="21"/>
        <v>0</v>
      </c>
    </row>
    <row r="25" spans="1:38" ht="15.75" x14ac:dyDescent="0.25">
      <c r="A25" s="9"/>
      <c r="B25" s="9"/>
      <c r="C25" s="9"/>
      <c r="D25" s="9"/>
      <c r="E25" s="168"/>
      <c r="F25" s="196"/>
      <c r="G25" s="378">
        <f t="shared" si="9"/>
        <v>0</v>
      </c>
      <c r="H25" s="231"/>
      <c r="I25" s="232"/>
      <c r="J25" s="194"/>
      <c r="K25" s="167"/>
      <c r="L25" s="248"/>
      <c r="M25" s="171">
        <f t="shared" si="10"/>
        <v>0</v>
      </c>
      <c r="N25" s="16">
        <f t="shared" si="0"/>
        <v>0</v>
      </c>
      <c r="O25" s="16">
        <f t="shared" si="11"/>
        <v>0</v>
      </c>
      <c r="P25" s="17">
        <f t="shared" si="1"/>
        <v>0</v>
      </c>
      <c r="Q25" s="19">
        <f t="shared" si="2"/>
        <v>0</v>
      </c>
      <c r="R25" s="19">
        <f t="shared" si="12"/>
        <v>0</v>
      </c>
      <c r="S25" s="20">
        <f t="shared" si="13"/>
        <v>0</v>
      </c>
      <c r="T25" s="269"/>
      <c r="U25" s="264">
        <f t="shared" si="3"/>
        <v>0</v>
      </c>
      <c r="V25" s="176">
        <f t="shared" si="14"/>
        <v>1</v>
      </c>
      <c r="W25" s="380"/>
      <c r="X25" s="381">
        <f t="shared" si="4"/>
        <v>1</v>
      </c>
      <c r="Y25" s="173"/>
      <c r="Z25" s="7">
        <f t="shared" si="5"/>
        <v>0</v>
      </c>
      <c r="AA25" s="8">
        <f t="shared" si="15"/>
        <v>0</v>
      </c>
      <c r="AB25" s="8">
        <f t="shared" si="16"/>
        <v>0</v>
      </c>
      <c r="AC25" s="8">
        <f t="shared" si="17"/>
        <v>0</v>
      </c>
      <c r="AD25" s="267">
        <f t="shared" si="18"/>
        <v>0</v>
      </c>
      <c r="AE25" s="173"/>
      <c r="AF25" s="169">
        <f t="shared" si="6"/>
        <v>0</v>
      </c>
      <c r="AG25" s="109">
        <f t="shared" si="19"/>
        <v>0</v>
      </c>
      <c r="AH25" s="8">
        <f t="shared" si="7"/>
        <v>0</v>
      </c>
      <c r="AI25" s="8">
        <f t="shared" si="8"/>
        <v>0</v>
      </c>
      <c r="AJ25" s="173"/>
      <c r="AK25" s="106">
        <f t="shared" si="20"/>
        <v>0</v>
      </c>
      <c r="AL25" s="107">
        <f t="shared" si="21"/>
        <v>0</v>
      </c>
    </row>
    <row r="26" spans="1:38" ht="15.75" x14ac:dyDescent="0.25">
      <c r="A26" s="9"/>
      <c r="B26" s="9"/>
      <c r="C26" s="9"/>
      <c r="D26" s="9"/>
      <c r="E26" s="168"/>
      <c r="F26" s="196"/>
      <c r="G26" s="378">
        <f t="shared" si="9"/>
        <v>0</v>
      </c>
      <c r="H26" s="231"/>
      <c r="I26" s="232"/>
      <c r="J26" s="194"/>
      <c r="K26" s="167"/>
      <c r="L26" s="248"/>
      <c r="M26" s="171">
        <f t="shared" si="10"/>
        <v>0</v>
      </c>
      <c r="N26" s="16">
        <f t="shared" si="0"/>
        <v>0</v>
      </c>
      <c r="O26" s="16">
        <f t="shared" si="11"/>
        <v>0</v>
      </c>
      <c r="P26" s="17">
        <f t="shared" si="1"/>
        <v>0</v>
      </c>
      <c r="Q26" s="19">
        <f t="shared" si="2"/>
        <v>0</v>
      </c>
      <c r="R26" s="19">
        <f t="shared" si="12"/>
        <v>0</v>
      </c>
      <c r="S26" s="20">
        <f t="shared" si="13"/>
        <v>0</v>
      </c>
      <c r="T26" s="269"/>
      <c r="U26" s="264">
        <f t="shared" si="3"/>
        <v>0</v>
      </c>
      <c r="V26" s="176">
        <f t="shared" si="14"/>
        <v>1</v>
      </c>
      <c r="W26" s="380"/>
      <c r="X26" s="381">
        <f t="shared" si="4"/>
        <v>1</v>
      </c>
      <c r="Y26" s="173"/>
      <c r="Z26" s="7">
        <f t="shared" si="5"/>
        <v>0</v>
      </c>
      <c r="AA26" s="8">
        <f t="shared" si="15"/>
        <v>0</v>
      </c>
      <c r="AB26" s="8">
        <f t="shared" si="16"/>
        <v>0</v>
      </c>
      <c r="AC26" s="8">
        <f t="shared" si="17"/>
        <v>0</v>
      </c>
      <c r="AD26" s="267">
        <f t="shared" si="18"/>
        <v>0</v>
      </c>
      <c r="AE26" s="173"/>
      <c r="AF26" s="169">
        <f t="shared" si="6"/>
        <v>0</v>
      </c>
      <c r="AG26" s="109">
        <f t="shared" si="19"/>
        <v>0</v>
      </c>
      <c r="AH26" s="8">
        <f t="shared" si="7"/>
        <v>0</v>
      </c>
      <c r="AI26" s="8">
        <f t="shared" si="8"/>
        <v>0</v>
      </c>
      <c r="AJ26" s="173"/>
      <c r="AK26" s="106">
        <f t="shared" si="20"/>
        <v>0</v>
      </c>
      <c r="AL26" s="107">
        <f t="shared" si="21"/>
        <v>0</v>
      </c>
    </row>
    <row r="27" spans="1:38" ht="15.75" x14ac:dyDescent="0.25">
      <c r="A27" s="9"/>
      <c r="B27" s="9"/>
      <c r="C27" s="9"/>
      <c r="D27" s="9"/>
      <c r="E27" s="168"/>
      <c r="F27" s="196"/>
      <c r="G27" s="378">
        <f t="shared" si="9"/>
        <v>0</v>
      </c>
      <c r="H27" s="231"/>
      <c r="I27" s="232"/>
      <c r="J27" s="194"/>
      <c r="K27" s="167"/>
      <c r="L27" s="248"/>
      <c r="M27" s="171">
        <f t="shared" si="10"/>
        <v>0</v>
      </c>
      <c r="N27" s="16">
        <f t="shared" si="0"/>
        <v>0</v>
      </c>
      <c r="O27" s="16">
        <f t="shared" si="11"/>
        <v>0</v>
      </c>
      <c r="P27" s="17">
        <f t="shared" si="1"/>
        <v>0</v>
      </c>
      <c r="Q27" s="19">
        <f t="shared" si="2"/>
        <v>0</v>
      </c>
      <c r="R27" s="19">
        <f t="shared" si="12"/>
        <v>0</v>
      </c>
      <c r="S27" s="20">
        <f t="shared" si="13"/>
        <v>0</v>
      </c>
      <c r="T27" s="269"/>
      <c r="U27" s="264">
        <f t="shared" si="3"/>
        <v>0</v>
      </c>
      <c r="V27" s="176">
        <f t="shared" si="14"/>
        <v>1</v>
      </c>
      <c r="W27" s="380"/>
      <c r="X27" s="381">
        <f t="shared" si="4"/>
        <v>1</v>
      </c>
      <c r="Y27" s="173"/>
      <c r="Z27" s="7">
        <f t="shared" si="5"/>
        <v>0</v>
      </c>
      <c r="AA27" s="8">
        <f t="shared" si="15"/>
        <v>0</v>
      </c>
      <c r="AB27" s="8">
        <f t="shared" si="16"/>
        <v>0</v>
      </c>
      <c r="AC27" s="8">
        <f t="shared" si="17"/>
        <v>0</v>
      </c>
      <c r="AD27" s="267">
        <f t="shared" si="18"/>
        <v>0</v>
      </c>
      <c r="AE27" s="173"/>
      <c r="AF27" s="169">
        <f t="shared" si="6"/>
        <v>0</v>
      </c>
      <c r="AG27" s="109">
        <f t="shared" si="19"/>
        <v>0</v>
      </c>
      <c r="AH27" s="8">
        <f t="shared" si="7"/>
        <v>0</v>
      </c>
      <c r="AI27" s="8">
        <f t="shared" si="8"/>
        <v>0</v>
      </c>
      <c r="AJ27" s="173"/>
      <c r="AK27" s="106">
        <f t="shared" si="20"/>
        <v>0</v>
      </c>
      <c r="AL27" s="107">
        <f t="shared" si="21"/>
        <v>0</v>
      </c>
    </row>
    <row r="28" spans="1:38" ht="15.75" x14ac:dyDescent="0.25">
      <c r="A28" s="9"/>
      <c r="B28" s="9"/>
      <c r="C28" s="9"/>
      <c r="D28" s="9"/>
      <c r="E28" s="168"/>
      <c r="F28" s="196"/>
      <c r="G28" s="378">
        <f t="shared" si="9"/>
        <v>0</v>
      </c>
      <c r="H28" s="231"/>
      <c r="I28" s="232"/>
      <c r="J28" s="194"/>
      <c r="K28" s="167"/>
      <c r="L28" s="248"/>
      <c r="M28" s="171">
        <f t="shared" si="10"/>
        <v>0</v>
      </c>
      <c r="N28" s="16">
        <f t="shared" si="0"/>
        <v>0</v>
      </c>
      <c r="O28" s="16">
        <f t="shared" si="11"/>
        <v>0</v>
      </c>
      <c r="P28" s="17">
        <f t="shared" si="1"/>
        <v>0</v>
      </c>
      <c r="Q28" s="19">
        <f t="shared" si="2"/>
        <v>0</v>
      </c>
      <c r="R28" s="19">
        <f t="shared" si="12"/>
        <v>0</v>
      </c>
      <c r="S28" s="20">
        <f t="shared" si="13"/>
        <v>0</v>
      </c>
      <c r="T28" s="269"/>
      <c r="U28" s="264">
        <f t="shared" si="3"/>
        <v>0</v>
      </c>
      <c r="V28" s="176">
        <f t="shared" si="14"/>
        <v>1</v>
      </c>
      <c r="W28" s="380"/>
      <c r="X28" s="381">
        <f t="shared" si="4"/>
        <v>1</v>
      </c>
      <c r="Y28" s="173"/>
      <c r="Z28" s="7">
        <f t="shared" si="5"/>
        <v>0</v>
      </c>
      <c r="AA28" s="8">
        <f t="shared" si="15"/>
        <v>0</v>
      </c>
      <c r="AB28" s="8">
        <f t="shared" si="16"/>
        <v>0</v>
      </c>
      <c r="AC28" s="8">
        <f t="shared" si="17"/>
        <v>0</v>
      </c>
      <c r="AD28" s="267">
        <f t="shared" si="18"/>
        <v>0</v>
      </c>
      <c r="AE28" s="173"/>
      <c r="AF28" s="169">
        <f t="shared" si="6"/>
        <v>0</v>
      </c>
      <c r="AG28" s="109">
        <f t="shared" si="19"/>
        <v>0</v>
      </c>
      <c r="AH28" s="8">
        <f t="shared" si="7"/>
        <v>0</v>
      </c>
      <c r="AI28" s="8">
        <f t="shared" si="8"/>
        <v>0</v>
      </c>
      <c r="AJ28" s="173"/>
      <c r="AK28" s="106">
        <f t="shared" si="20"/>
        <v>0</v>
      </c>
      <c r="AL28" s="107">
        <f t="shared" si="21"/>
        <v>0</v>
      </c>
    </row>
    <row r="29" spans="1:38" ht="15.75" x14ac:dyDescent="0.25">
      <c r="A29" s="9"/>
      <c r="B29" s="9"/>
      <c r="C29" s="9"/>
      <c r="D29" s="9"/>
      <c r="E29" s="168"/>
      <c r="F29" s="196"/>
      <c r="G29" s="378">
        <f t="shared" si="9"/>
        <v>0</v>
      </c>
      <c r="H29" s="231"/>
      <c r="I29" s="232"/>
      <c r="J29" s="194"/>
      <c r="K29" s="167"/>
      <c r="L29" s="248"/>
      <c r="M29" s="171">
        <f t="shared" si="10"/>
        <v>0</v>
      </c>
      <c r="N29" s="16">
        <f t="shared" si="0"/>
        <v>0</v>
      </c>
      <c r="O29" s="16">
        <f t="shared" si="11"/>
        <v>0</v>
      </c>
      <c r="P29" s="17">
        <f t="shared" si="1"/>
        <v>0</v>
      </c>
      <c r="Q29" s="19">
        <f t="shared" si="2"/>
        <v>0</v>
      </c>
      <c r="R29" s="19">
        <f t="shared" si="12"/>
        <v>0</v>
      </c>
      <c r="S29" s="20">
        <f t="shared" si="13"/>
        <v>0</v>
      </c>
      <c r="T29" s="269"/>
      <c r="U29" s="264">
        <f t="shared" si="3"/>
        <v>0</v>
      </c>
      <c r="V29" s="176">
        <f t="shared" si="14"/>
        <v>1</v>
      </c>
      <c r="W29" s="380"/>
      <c r="X29" s="381">
        <f t="shared" si="4"/>
        <v>1</v>
      </c>
      <c r="Y29" s="173"/>
      <c r="Z29" s="7">
        <f t="shared" si="5"/>
        <v>0</v>
      </c>
      <c r="AA29" s="8">
        <f t="shared" si="15"/>
        <v>0</v>
      </c>
      <c r="AB29" s="8">
        <f t="shared" si="16"/>
        <v>0</v>
      </c>
      <c r="AC29" s="8">
        <f t="shared" si="17"/>
        <v>0</v>
      </c>
      <c r="AD29" s="267">
        <f t="shared" si="18"/>
        <v>0</v>
      </c>
      <c r="AE29" s="173"/>
      <c r="AF29" s="169">
        <f t="shared" si="6"/>
        <v>0</v>
      </c>
      <c r="AG29" s="109">
        <f t="shared" si="19"/>
        <v>0</v>
      </c>
      <c r="AH29" s="8">
        <f t="shared" si="7"/>
        <v>0</v>
      </c>
      <c r="AI29" s="8">
        <f t="shared" si="8"/>
        <v>0</v>
      </c>
      <c r="AJ29" s="173"/>
      <c r="AK29" s="106">
        <f t="shared" si="20"/>
        <v>0</v>
      </c>
      <c r="AL29" s="107">
        <f t="shared" si="21"/>
        <v>0</v>
      </c>
    </row>
    <row r="30" spans="1:38" ht="15.75" x14ac:dyDescent="0.25">
      <c r="A30" s="9"/>
      <c r="B30" s="9"/>
      <c r="C30" s="9"/>
      <c r="D30" s="9"/>
      <c r="E30" s="168"/>
      <c r="F30" s="196"/>
      <c r="G30" s="378">
        <f t="shared" si="9"/>
        <v>0</v>
      </c>
      <c r="H30" s="231"/>
      <c r="I30" s="232"/>
      <c r="J30" s="194"/>
      <c r="K30" s="167"/>
      <c r="L30" s="248"/>
      <c r="M30" s="171">
        <f t="shared" si="10"/>
        <v>0</v>
      </c>
      <c r="N30" s="16">
        <f t="shared" si="0"/>
        <v>0</v>
      </c>
      <c r="O30" s="16">
        <f t="shared" si="11"/>
        <v>0</v>
      </c>
      <c r="P30" s="17">
        <f t="shared" si="1"/>
        <v>0</v>
      </c>
      <c r="Q30" s="19">
        <f t="shared" si="2"/>
        <v>0</v>
      </c>
      <c r="R30" s="19">
        <f t="shared" si="12"/>
        <v>0</v>
      </c>
      <c r="S30" s="20">
        <f t="shared" si="13"/>
        <v>0</v>
      </c>
      <c r="T30" s="269"/>
      <c r="U30" s="264">
        <f t="shared" si="3"/>
        <v>0</v>
      </c>
      <c r="V30" s="176">
        <f t="shared" si="14"/>
        <v>1</v>
      </c>
      <c r="W30" s="380"/>
      <c r="X30" s="381">
        <f t="shared" si="4"/>
        <v>1</v>
      </c>
      <c r="Y30" s="173"/>
      <c r="Z30" s="7">
        <f t="shared" si="5"/>
        <v>0</v>
      </c>
      <c r="AA30" s="8">
        <f t="shared" si="15"/>
        <v>0</v>
      </c>
      <c r="AB30" s="8">
        <f t="shared" si="16"/>
        <v>0</v>
      </c>
      <c r="AC30" s="8">
        <f t="shared" si="17"/>
        <v>0</v>
      </c>
      <c r="AD30" s="267">
        <f t="shared" si="18"/>
        <v>0</v>
      </c>
      <c r="AE30" s="173"/>
      <c r="AF30" s="169">
        <f t="shared" si="6"/>
        <v>0</v>
      </c>
      <c r="AG30" s="109">
        <f t="shared" si="19"/>
        <v>0</v>
      </c>
      <c r="AH30" s="8">
        <f t="shared" si="7"/>
        <v>0</v>
      </c>
      <c r="AI30" s="8">
        <f t="shared" si="8"/>
        <v>0</v>
      </c>
      <c r="AJ30" s="173"/>
      <c r="AK30" s="106">
        <f t="shared" si="20"/>
        <v>0</v>
      </c>
      <c r="AL30" s="107">
        <f t="shared" si="21"/>
        <v>0</v>
      </c>
    </row>
    <row r="31" spans="1:38" ht="15.75" x14ac:dyDescent="0.25">
      <c r="A31" s="9"/>
      <c r="B31" s="9"/>
      <c r="C31" s="9"/>
      <c r="D31" s="9"/>
      <c r="E31" s="168"/>
      <c r="F31" s="196"/>
      <c r="G31" s="378">
        <f t="shared" si="9"/>
        <v>0</v>
      </c>
      <c r="H31" s="231"/>
      <c r="I31" s="232"/>
      <c r="J31" s="194"/>
      <c r="K31" s="167"/>
      <c r="L31" s="248"/>
      <c r="M31" s="171">
        <f t="shared" si="10"/>
        <v>0</v>
      </c>
      <c r="N31" s="16">
        <f t="shared" si="0"/>
        <v>0</v>
      </c>
      <c r="O31" s="16">
        <f t="shared" si="11"/>
        <v>0</v>
      </c>
      <c r="P31" s="17">
        <f t="shared" si="1"/>
        <v>0</v>
      </c>
      <c r="Q31" s="19">
        <f t="shared" si="2"/>
        <v>0</v>
      </c>
      <c r="R31" s="19">
        <f t="shared" si="12"/>
        <v>0</v>
      </c>
      <c r="S31" s="20">
        <f t="shared" si="13"/>
        <v>0</v>
      </c>
      <c r="T31" s="269"/>
      <c r="U31" s="264">
        <f t="shared" si="3"/>
        <v>0</v>
      </c>
      <c r="V31" s="176">
        <f t="shared" si="14"/>
        <v>1</v>
      </c>
      <c r="W31" s="380"/>
      <c r="X31" s="381">
        <f t="shared" si="4"/>
        <v>1</v>
      </c>
      <c r="Y31" s="173"/>
      <c r="Z31" s="7">
        <f t="shared" si="5"/>
        <v>0</v>
      </c>
      <c r="AA31" s="8">
        <f t="shared" si="15"/>
        <v>0</v>
      </c>
      <c r="AB31" s="8">
        <f t="shared" si="16"/>
        <v>0</v>
      </c>
      <c r="AC31" s="8">
        <f t="shared" si="17"/>
        <v>0</v>
      </c>
      <c r="AD31" s="267">
        <f t="shared" si="18"/>
        <v>0</v>
      </c>
      <c r="AE31" s="173"/>
      <c r="AF31" s="169">
        <f t="shared" si="6"/>
        <v>0</v>
      </c>
      <c r="AG31" s="109">
        <f t="shared" si="19"/>
        <v>0</v>
      </c>
      <c r="AH31" s="8">
        <f t="shared" si="7"/>
        <v>0</v>
      </c>
      <c r="AI31" s="8">
        <f t="shared" si="8"/>
        <v>0</v>
      </c>
      <c r="AJ31" s="173"/>
      <c r="AK31" s="106">
        <f t="shared" si="20"/>
        <v>0</v>
      </c>
      <c r="AL31" s="107">
        <f t="shared" si="21"/>
        <v>0</v>
      </c>
    </row>
    <row r="32" spans="1:38" ht="15.75" x14ac:dyDescent="0.25">
      <c r="A32" s="9"/>
      <c r="B32" s="9"/>
      <c r="C32" s="9"/>
      <c r="D32" s="9"/>
      <c r="E32" s="168"/>
      <c r="F32" s="196"/>
      <c r="G32" s="378">
        <f t="shared" si="9"/>
        <v>0</v>
      </c>
      <c r="H32" s="231"/>
      <c r="I32" s="232"/>
      <c r="J32" s="194"/>
      <c r="K32" s="167"/>
      <c r="L32" s="248"/>
      <c r="M32" s="171">
        <f t="shared" si="10"/>
        <v>0</v>
      </c>
      <c r="N32" s="16">
        <f t="shared" si="0"/>
        <v>0</v>
      </c>
      <c r="O32" s="16">
        <f t="shared" si="11"/>
        <v>0</v>
      </c>
      <c r="P32" s="17">
        <f t="shared" si="1"/>
        <v>0</v>
      </c>
      <c r="Q32" s="19">
        <f t="shared" si="2"/>
        <v>0</v>
      </c>
      <c r="R32" s="19">
        <f t="shared" si="12"/>
        <v>0</v>
      </c>
      <c r="S32" s="20">
        <f t="shared" si="13"/>
        <v>0</v>
      </c>
      <c r="T32" s="269"/>
      <c r="U32" s="264">
        <f t="shared" si="3"/>
        <v>0</v>
      </c>
      <c r="V32" s="176">
        <f t="shared" si="14"/>
        <v>1</v>
      </c>
      <c r="W32" s="380"/>
      <c r="X32" s="381">
        <f t="shared" si="4"/>
        <v>1</v>
      </c>
      <c r="Y32" s="173"/>
      <c r="Z32" s="7">
        <f t="shared" si="5"/>
        <v>0</v>
      </c>
      <c r="AA32" s="8">
        <f t="shared" si="15"/>
        <v>0</v>
      </c>
      <c r="AB32" s="8">
        <f t="shared" si="16"/>
        <v>0</v>
      </c>
      <c r="AC32" s="8">
        <f t="shared" si="17"/>
        <v>0</v>
      </c>
      <c r="AD32" s="267">
        <f t="shared" si="18"/>
        <v>0</v>
      </c>
      <c r="AE32" s="173"/>
      <c r="AF32" s="169">
        <f t="shared" si="6"/>
        <v>0</v>
      </c>
      <c r="AG32" s="109">
        <f t="shared" si="19"/>
        <v>0</v>
      </c>
      <c r="AH32" s="8">
        <f t="shared" si="7"/>
        <v>0</v>
      </c>
      <c r="AI32" s="8">
        <f t="shared" si="8"/>
        <v>0</v>
      </c>
      <c r="AJ32" s="173"/>
      <c r="AK32" s="106">
        <f t="shared" si="20"/>
        <v>0</v>
      </c>
      <c r="AL32" s="107">
        <f t="shared" si="21"/>
        <v>0</v>
      </c>
    </row>
    <row r="33" spans="1:38" ht="15.75" x14ac:dyDescent="0.25">
      <c r="A33" s="9"/>
      <c r="B33" s="9"/>
      <c r="C33" s="9"/>
      <c r="D33" s="9"/>
      <c r="E33" s="168"/>
      <c r="F33" s="196"/>
      <c r="G33" s="378">
        <f t="shared" si="9"/>
        <v>0</v>
      </c>
      <c r="H33" s="231"/>
      <c r="I33" s="232"/>
      <c r="J33" s="194"/>
      <c r="K33" s="167"/>
      <c r="L33" s="248"/>
      <c r="M33" s="171">
        <f t="shared" si="10"/>
        <v>0</v>
      </c>
      <c r="N33" s="16">
        <f t="shared" si="0"/>
        <v>0</v>
      </c>
      <c r="O33" s="16">
        <f t="shared" si="11"/>
        <v>0</v>
      </c>
      <c r="P33" s="17">
        <f t="shared" si="1"/>
        <v>0</v>
      </c>
      <c r="Q33" s="19">
        <f t="shared" si="2"/>
        <v>0</v>
      </c>
      <c r="R33" s="19">
        <f t="shared" si="12"/>
        <v>0</v>
      </c>
      <c r="S33" s="20">
        <f t="shared" si="13"/>
        <v>0</v>
      </c>
      <c r="T33" s="269"/>
      <c r="U33" s="264">
        <f t="shared" si="3"/>
        <v>0</v>
      </c>
      <c r="V33" s="176">
        <f t="shared" si="14"/>
        <v>1</v>
      </c>
      <c r="W33" s="380"/>
      <c r="X33" s="381">
        <f t="shared" si="4"/>
        <v>1</v>
      </c>
      <c r="Y33" s="173"/>
      <c r="Z33" s="7">
        <f t="shared" si="5"/>
        <v>0</v>
      </c>
      <c r="AA33" s="8">
        <f t="shared" si="15"/>
        <v>0</v>
      </c>
      <c r="AB33" s="8">
        <f t="shared" si="16"/>
        <v>0</v>
      </c>
      <c r="AC33" s="8">
        <f t="shared" si="17"/>
        <v>0</v>
      </c>
      <c r="AD33" s="267">
        <f t="shared" si="18"/>
        <v>0</v>
      </c>
      <c r="AE33" s="173"/>
      <c r="AF33" s="169">
        <f t="shared" si="6"/>
        <v>0</v>
      </c>
      <c r="AG33" s="109">
        <f t="shared" si="19"/>
        <v>0</v>
      </c>
      <c r="AH33" s="8">
        <f t="shared" si="7"/>
        <v>0</v>
      </c>
      <c r="AI33" s="8">
        <f t="shared" si="8"/>
        <v>0</v>
      </c>
      <c r="AJ33" s="173"/>
      <c r="AK33" s="106">
        <f t="shared" si="20"/>
        <v>0</v>
      </c>
      <c r="AL33" s="107">
        <f t="shared" si="21"/>
        <v>0</v>
      </c>
    </row>
    <row r="34" spans="1:38" ht="15.75" x14ac:dyDescent="0.25">
      <c r="A34" s="9"/>
      <c r="B34" s="9"/>
      <c r="C34" s="9"/>
      <c r="D34" s="9"/>
      <c r="E34" s="168"/>
      <c r="F34" s="196"/>
      <c r="G34" s="378">
        <f t="shared" si="9"/>
        <v>0</v>
      </c>
      <c r="H34" s="231"/>
      <c r="I34" s="232"/>
      <c r="J34" s="194"/>
      <c r="K34" s="167"/>
      <c r="L34" s="248"/>
      <c r="M34" s="171">
        <f t="shared" si="10"/>
        <v>0</v>
      </c>
      <c r="N34" s="16">
        <f t="shared" si="0"/>
        <v>0</v>
      </c>
      <c r="O34" s="16">
        <f t="shared" si="11"/>
        <v>0</v>
      </c>
      <c r="P34" s="17">
        <f t="shared" si="1"/>
        <v>0</v>
      </c>
      <c r="Q34" s="19">
        <f t="shared" si="2"/>
        <v>0</v>
      </c>
      <c r="R34" s="19">
        <f t="shared" si="12"/>
        <v>0</v>
      </c>
      <c r="S34" s="20">
        <f t="shared" si="13"/>
        <v>0</v>
      </c>
      <c r="T34" s="269"/>
      <c r="U34" s="264">
        <f t="shared" si="3"/>
        <v>0</v>
      </c>
      <c r="V34" s="176">
        <f t="shared" si="14"/>
        <v>1</v>
      </c>
      <c r="W34" s="380"/>
      <c r="X34" s="381">
        <f t="shared" si="4"/>
        <v>1</v>
      </c>
      <c r="Y34" s="173"/>
      <c r="Z34" s="7">
        <f t="shared" si="5"/>
        <v>0</v>
      </c>
      <c r="AA34" s="8">
        <f t="shared" si="15"/>
        <v>0</v>
      </c>
      <c r="AB34" s="8">
        <f t="shared" si="16"/>
        <v>0</v>
      </c>
      <c r="AC34" s="8">
        <f t="shared" si="17"/>
        <v>0</v>
      </c>
      <c r="AD34" s="267">
        <f t="shared" si="18"/>
        <v>0</v>
      </c>
      <c r="AE34" s="173"/>
      <c r="AF34" s="169">
        <f t="shared" si="6"/>
        <v>0</v>
      </c>
      <c r="AG34" s="109">
        <f t="shared" si="19"/>
        <v>0</v>
      </c>
      <c r="AH34" s="8">
        <f t="shared" si="7"/>
        <v>0</v>
      </c>
      <c r="AI34" s="8">
        <f t="shared" si="8"/>
        <v>0</v>
      </c>
      <c r="AJ34" s="173"/>
      <c r="AK34" s="106">
        <f t="shared" si="20"/>
        <v>0</v>
      </c>
      <c r="AL34" s="107">
        <f t="shared" si="21"/>
        <v>0</v>
      </c>
    </row>
    <row r="35" spans="1:38" ht="15.75" x14ac:dyDescent="0.25">
      <c r="A35" s="9"/>
      <c r="B35" s="9"/>
      <c r="C35" s="9"/>
      <c r="D35" s="9"/>
      <c r="E35" s="168"/>
      <c r="F35" s="196"/>
      <c r="G35" s="378">
        <f t="shared" si="9"/>
        <v>0</v>
      </c>
      <c r="H35" s="231"/>
      <c r="I35" s="232"/>
      <c r="J35" s="194"/>
      <c r="K35" s="167"/>
      <c r="L35" s="248"/>
      <c r="M35" s="171">
        <f t="shared" si="10"/>
        <v>0</v>
      </c>
      <c r="N35" s="16">
        <f t="shared" si="0"/>
        <v>0</v>
      </c>
      <c r="O35" s="16">
        <f t="shared" si="11"/>
        <v>0</v>
      </c>
      <c r="P35" s="17">
        <f t="shared" si="1"/>
        <v>0</v>
      </c>
      <c r="Q35" s="19">
        <f t="shared" si="2"/>
        <v>0</v>
      </c>
      <c r="R35" s="19">
        <f t="shared" si="12"/>
        <v>0</v>
      </c>
      <c r="S35" s="20">
        <f t="shared" si="13"/>
        <v>0</v>
      </c>
      <c r="T35" s="269"/>
      <c r="U35" s="264">
        <f t="shared" si="3"/>
        <v>0</v>
      </c>
      <c r="V35" s="176">
        <f t="shared" si="14"/>
        <v>1</v>
      </c>
      <c r="W35" s="380"/>
      <c r="X35" s="381">
        <f t="shared" si="4"/>
        <v>1</v>
      </c>
      <c r="Y35" s="173"/>
      <c r="Z35" s="7">
        <f t="shared" si="5"/>
        <v>0</v>
      </c>
      <c r="AA35" s="8">
        <f t="shared" si="15"/>
        <v>0</v>
      </c>
      <c r="AB35" s="8">
        <f t="shared" si="16"/>
        <v>0</v>
      </c>
      <c r="AC35" s="8">
        <f t="shared" si="17"/>
        <v>0</v>
      </c>
      <c r="AD35" s="267">
        <f t="shared" si="18"/>
        <v>0</v>
      </c>
      <c r="AE35" s="173"/>
      <c r="AF35" s="169">
        <f t="shared" si="6"/>
        <v>0</v>
      </c>
      <c r="AG35" s="109">
        <f t="shared" si="19"/>
        <v>0</v>
      </c>
      <c r="AH35" s="8">
        <f t="shared" si="7"/>
        <v>0</v>
      </c>
      <c r="AI35" s="8">
        <f t="shared" si="8"/>
        <v>0</v>
      </c>
      <c r="AJ35" s="173"/>
      <c r="AK35" s="106">
        <f t="shared" si="20"/>
        <v>0</v>
      </c>
      <c r="AL35" s="107">
        <f t="shared" si="21"/>
        <v>0</v>
      </c>
    </row>
    <row r="36" spans="1:38" ht="15.75" x14ac:dyDescent="0.25">
      <c r="A36" s="9"/>
      <c r="B36" s="9"/>
      <c r="C36" s="9"/>
      <c r="D36" s="9"/>
      <c r="E36" s="168"/>
      <c r="F36" s="196"/>
      <c r="G36" s="378">
        <f t="shared" si="9"/>
        <v>0</v>
      </c>
      <c r="H36" s="231"/>
      <c r="I36" s="232"/>
      <c r="J36" s="194"/>
      <c r="K36" s="167"/>
      <c r="L36" s="248"/>
      <c r="M36" s="171">
        <f t="shared" si="10"/>
        <v>0</v>
      </c>
      <c r="N36" s="16">
        <f t="shared" si="0"/>
        <v>0</v>
      </c>
      <c r="O36" s="16">
        <f t="shared" si="11"/>
        <v>0</v>
      </c>
      <c r="P36" s="17">
        <f t="shared" si="1"/>
        <v>0</v>
      </c>
      <c r="Q36" s="19">
        <f t="shared" si="2"/>
        <v>0</v>
      </c>
      <c r="R36" s="19">
        <f t="shared" si="12"/>
        <v>0</v>
      </c>
      <c r="S36" s="20">
        <f t="shared" si="13"/>
        <v>0</v>
      </c>
      <c r="T36" s="269"/>
      <c r="U36" s="264">
        <f t="shared" si="3"/>
        <v>0</v>
      </c>
      <c r="V36" s="176">
        <f t="shared" si="14"/>
        <v>1</v>
      </c>
      <c r="W36" s="380"/>
      <c r="X36" s="381">
        <f t="shared" si="4"/>
        <v>1</v>
      </c>
      <c r="Y36" s="173"/>
      <c r="Z36" s="7">
        <f t="shared" si="5"/>
        <v>0</v>
      </c>
      <c r="AA36" s="8">
        <f t="shared" si="15"/>
        <v>0</v>
      </c>
      <c r="AB36" s="8">
        <f t="shared" si="16"/>
        <v>0</v>
      </c>
      <c r="AC36" s="8">
        <f t="shared" si="17"/>
        <v>0</v>
      </c>
      <c r="AD36" s="267">
        <f t="shared" si="18"/>
        <v>0</v>
      </c>
      <c r="AE36" s="173"/>
      <c r="AF36" s="169">
        <f t="shared" si="6"/>
        <v>0</v>
      </c>
      <c r="AG36" s="109">
        <f t="shared" si="19"/>
        <v>0</v>
      </c>
      <c r="AH36" s="8">
        <f t="shared" si="7"/>
        <v>0</v>
      </c>
      <c r="AI36" s="8">
        <f t="shared" si="8"/>
        <v>0</v>
      </c>
      <c r="AJ36" s="173"/>
      <c r="AK36" s="106">
        <f t="shared" si="20"/>
        <v>0</v>
      </c>
      <c r="AL36" s="107">
        <f t="shared" si="21"/>
        <v>0</v>
      </c>
    </row>
    <row r="37" spans="1:38" ht="15.75" x14ac:dyDescent="0.25">
      <c r="A37" s="9"/>
      <c r="B37" s="9"/>
      <c r="C37" s="9"/>
      <c r="D37" s="9"/>
      <c r="E37" s="168"/>
      <c r="F37" s="196"/>
      <c r="G37" s="378">
        <f t="shared" si="9"/>
        <v>0</v>
      </c>
      <c r="H37" s="231"/>
      <c r="I37" s="232"/>
      <c r="J37" s="194"/>
      <c r="K37" s="167"/>
      <c r="L37" s="248"/>
      <c r="M37" s="171">
        <f t="shared" si="10"/>
        <v>0</v>
      </c>
      <c r="N37" s="16">
        <f t="shared" si="0"/>
        <v>0</v>
      </c>
      <c r="O37" s="16">
        <f t="shared" si="11"/>
        <v>0</v>
      </c>
      <c r="P37" s="17">
        <f t="shared" si="1"/>
        <v>0</v>
      </c>
      <c r="Q37" s="19">
        <f t="shared" si="2"/>
        <v>0</v>
      </c>
      <c r="R37" s="19">
        <f t="shared" si="12"/>
        <v>0</v>
      </c>
      <c r="S37" s="20">
        <f t="shared" si="13"/>
        <v>0</v>
      </c>
      <c r="T37" s="269"/>
      <c r="U37" s="264">
        <f t="shared" si="3"/>
        <v>0</v>
      </c>
      <c r="V37" s="176">
        <f t="shared" si="14"/>
        <v>1</v>
      </c>
      <c r="W37" s="380"/>
      <c r="X37" s="381">
        <f t="shared" si="4"/>
        <v>1</v>
      </c>
      <c r="Y37" s="173"/>
      <c r="Z37" s="7">
        <f t="shared" si="5"/>
        <v>0</v>
      </c>
      <c r="AA37" s="8">
        <f t="shared" si="15"/>
        <v>0</v>
      </c>
      <c r="AB37" s="8">
        <f t="shared" si="16"/>
        <v>0</v>
      </c>
      <c r="AC37" s="8">
        <f t="shared" si="17"/>
        <v>0</v>
      </c>
      <c r="AD37" s="267">
        <f t="shared" si="18"/>
        <v>0</v>
      </c>
      <c r="AE37" s="173"/>
      <c r="AF37" s="169">
        <f t="shared" si="6"/>
        <v>0</v>
      </c>
      <c r="AG37" s="109">
        <f t="shared" si="19"/>
        <v>0</v>
      </c>
      <c r="AH37" s="8">
        <f t="shared" si="7"/>
        <v>0</v>
      </c>
      <c r="AI37" s="8">
        <f t="shared" si="8"/>
        <v>0</v>
      </c>
      <c r="AJ37" s="173"/>
      <c r="AK37" s="106">
        <f t="shared" si="20"/>
        <v>0</v>
      </c>
      <c r="AL37" s="107">
        <f t="shared" si="21"/>
        <v>0</v>
      </c>
    </row>
    <row r="38" spans="1:38" ht="15.75" x14ac:dyDescent="0.25">
      <c r="A38" s="9"/>
      <c r="B38" s="9"/>
      <c r="C38" s="9"/>
      <c r="D38" s="9"/>
      <c r="E38" s="168"/>
      <c r="F38" s="196"/>
      <c r="G38" s="378">
        <f t="shared" si="9"/>
        <v>0</v>
      </c>
      <c r="H38" s="231"/>
      <c r="I38" s="232"/>
      <c r="J38" s="194"/>
      <c r="K38" s="167"/>
      <c r="L38" s="248"/>
      <c r="M38" s="171">
        <f t="shared" si="10"/>
        <v>0</v>
      </c>
      <c r="N38" s="16">
        <f t="shared" si="0"/>
        <v>0</v>
      </c>
      <c r="O38" s="16">
        <f t="shared" si="11"/>
        <v>0</v>
      </c>
      <c r="P38" s="17">
        <f t="shared" si="1"/>
        <v>0</v>
      </c>
      <c r="Q38" s="19">
        <f t="shared" si="2"/>
        <v>0</v>
      </c>
      <c r="R38" s="19">
        <f t="shared" si="12"/>
        <v>0</v>
      </c>
      <c r="S38" s="20">
        <f t="shared" si="13"/>
        <v>0</v>
      </c>
      <c r="T38" s="269"/>
      <c r="U38" s="264">
        <f t="shared" si="3"/>
        <v>0</v>
      </c>
      <c r="V38" s="176">
        <f t="shared" si="14"/>
        <v>1</v>
      </c>
      <c r="W38" s="380"/>
      <c r="X38" s="381">
        <f t="shared" si="4"/>
        <v>1</v>
      </c>
      <c r="Y38" s="173"/>
      <c r="Z38" s="7">
        <f t="shared" si="5"/>
        <v>0</v>
      </c>
      <c r="AA38" s="8">
        <f t="shared" si="15"/>
        <v>0</v>
      </c>
      <c r="AB38" s="8">
        <f t="shared" si="16"/>
        <v>0</v>
      </c>
      <c r="AC38" s="8">
        <f t="shared" si="17"/>
        <v>0</v>
      </c>
      <c r="AD38" s="267">
        <f t="shared" si="18"/>
        <v>0</v>
      </c>
      <c r="AE38" s="173"/>
      <c r="AF38" s="169">
        <f t="shared" si="6"/>
        <v>0</v>
      </c>
      <c r="AG38" s="109">
        <f t="shared" si="19"/>
        <v>0</v>
      </c>
      <c r="AH38" s="8">
        <f t="shared" si="7"/>
        <v>0</v>
      </c>
      <c r="AI38" s="8">
        <f t="shared" si="8"/>
        <v>0</v>
      </c>
      <c r="AJ38" s="173"/>
      <c r="AK38" s="106">
        <f t="shared" si="20"/>
        <v>0</v>
      </c>
      <c r="AL38" s="107">
        <f t="shared" si="21"/>
        <v>0</v>
      </c>
    </row>
    <row r="39" spans="1:38" ht="15.75" x14ac:dyDescent="0.25">
      <c r="A39" s="9"/>
      <c r="B39" s="9"/>
      <c r="C39" s="9"/>
      <c r="D39" s="9"/>
      <c r="E39" s="168"/>
      <c r="F39" s="196"/>
      <c r="G39" s="378">
        <f t="shared" si="9"/>
        <v>0</v>
      </c>
      <c r="H39" s="231"/>
      <c r="I39" s="232"/>
      <c r="J39" s="194"/>
      <c r="K39" s="167"/>
      <c r="L39" s="248"/>
      <c r="M39" s="171">
        <f t="shared" si="10"/>
        <v>0</v>
      </c>
      <c r="N39" s="16">
        <f t="shared" si="0"/>
        <v>0</v>
      </c>
      <c r="O39" s="16">
        <f t="shared" si="11"/>
        <v>0</v>
      </c>
      <c r="P39" s="17">
        <f t="shared" si="1"/>
        <v>0</v>
      </c>
      <c r="Q39" s="19">
        <f t="shared" si="2"/>
        <v>0</v>
      </c>
      <c r="R39" s="19">
        <f t="shared" si="12"/>
        <v>0</v>
      </c>
      <c r="S39" s="20">
        <f t="shared" si="13"/>
        <v>0</v>
      </c>
      <c r="T39" s="269"/>
      <c r="U39" s="264">
        <f t="shared" si="3"/>
        <v>0</v>
      </c>
      <c r="V39" s="176">
        <f t="shared" si="14"/>
        <v>1</v>
      </c>
      <c r="W39" s="380"/>
      <c r="X39" s="381">
        <f t="shared" si="4"/>
        <v>1</v>
      </c>
      <c r="Y39" s="173"/>
      <c r="Z39" s="7">
        <f t="shared" si="5"/>
        <v>0</v>
      </c>
      <c r="AA39" s="8">
        <f t="shared" si="15"/>
        <v>0</v>
      </c>
      <c r="AB39" s="8">
        <f t="shared" si="16"/>
        <v>0</v>
      </c>
      <c r="AC39" s="8">
        <f t="shared" si="17"/>
        <v>0</v>
      </c>
      <c r="AD39" s="267">
        <f t="shared" si="18"/>
        <v>0</v>
      </c>
      <c r="AE39" s="173"/>
      <c r="AF39" s="169">
        <f t="shared" si="6"/>
        <v>0</v>
      </c>
      <c r="AG39" s="109">
        <f t="shared" si="19"/>
        <v>0</v>
      </c>
      <c r="AH39" s="8">
        <f t="shared" si="7"/>
        <v>0</v>
      </c>
      <c r="AI39" s="8">
        <f t="shared" si="8"/>
        <v>0</v>
      </c>
      <c r="AJ39" s="173"/>
      <c r="AK39" s="106">
        <f t="shared" si="20"/>
        <v>0</v>
      </c>
      <c r="AL39" s="107">
        <f t="shared" si="21"/>
        <v>0</v>
      </c>
    </row>
    <row r="40" spans="1:38" ht="15.75" x14ac:dyDescent="0.25">
      <c r="A40" s="9"/>
      <c r="B40" s="9"/>
      <c r="C40" s="9"/>
      <c r="D40" s="9"/>
      <c r="E40" s="168"/>
      <c r="F40" s="196"/>
      <c r="G40" s="378">
        <f t="shared" si="9"/>
        <v>0</v>
      </c>
      <c r="H40" s="231"/>
      <c r="I40" s="232"/>
      <c r="J40" s="194"/>
      <c r="K40" s="167"/>
      <c r="L40" s="248"/>
      <c r="M40" s="171">
        <f t="shared" si="10"/>
        <v>0</v>
      </c>
      <c r="N40" s="16">
        <f t="shared" si="0"/>
        <v>0</v>
      </c>
      <c r="O40" s="16">
        <f t="shared" si="11"/>
        <v>0</v>
      </c>
      <c r="P40" s="17">
        <f t="shared" si="1"/>
        <v>0</v>
      </c>
      <c r="Q40" s="19">
        <f t="shared" si="2"/>
        <v>0</v>
      </c>
      <c r="R40" s="19">
        <f t="shared" si="12"/>
        <v>0</v>
      </c>
      <c r="S40" s="20">
        <f t="shared" si="13"/>
        <v>0</v>
      </c>
      <c r="T40" s="269"/>
      <c r="U40" s="264">
        <f t="shared" si="3"/>
        <v>0</v>
      </c>
      <c r="V40" s="176">
        <f t="shared" si="14"/>
        <v>1</v>
      </c>
      <c r="W40" s="380"/>
      <c r="X40" s="381">
        <f t="shared" si="4"/>
        <v>1</v>
      </c>
      <c r="Y40" s="173"/>
      <c r="Z40" s="7">
        <f t="shared" si="5"/>
        <v>0</v>
      </c>
      <c r="AA40" s="8">
        <f t="shared" si="15"/>
        <v>0</v>
      </c>
      <c r="AB40" s="8">
        <f t="shared" si="16"/>
        <v>0</v>
      </c>
      <c r="AC40" s="8">
        <f t="shared" si="17"/>
        <v>0</v>
      </c>
      <c r="AD40" s="267">
        <f t="shared" si="18"/>
        <v>0</v>
      </c>
      <c r="AE40" s="173"/>
      <c r="AF40" s="169">
        <f t="shared" si="6"/>
        <v>0</v>
      </c>
      <c r="AG40" s="109">
        <f t="shared" si="19"/>
        <v>0</v>
      </c>
      <c r="AH40" s="8">
        <f t="shared" si="7"/>
        <v>0</v>
      </c>
      <c r="AI40" s="8">
        <f t="shared" si="8"/>
        <v>0</v>
      </c>
      <c r="AJ40" s="173"/>
      <c r="AK40" s="106">
        <f t="shared" si="20"/>
        <v>0</v>
      </c>
      <c r="AL40" s="107">
        <f t="shared" si="21"/>
        <v>0</v>
      </c>
    </row>
    <row r="41" spans="1:38" ht="15.75" x14ac:dyDescent="0.25">
      <c r="A41" s="9"/>
      <c r="B41" s="9"/>
      <c r="C41" s="9"/>
      <c r="D41" s="9"/>
      <c r="E41" s="168"/>
      <c r="F41" s="196"/>
      <c r="G41" s="378">
        <f t="shared" si="9"/>
        <v>0</v>
      </c>
      <c r="H41" s="231"/>
      <c r="I41" s="232"/>
      <c r="J41" s="194"/>
      <c r="K41" s="167"/>
      <c r="L41" s="248"/>
      <c r="M41" s="171">
        <f t="shared" si="10"/>
        <v>0</v>
      </c>
      <c r="N41" s="16">
        <f t="shared" si="0"/>
        <v>0</v>
      </c>
      <c r="O41" s="16">
        <f t="shared" si="11"/>
        <v>0</v>
      </c>
      <c r="P41" s="17">
        <f t="shared" si="1"/>
        <v>0</v>
      </c>
      <c r="Q41" s="19">
        <f t="shared" si="2"/>
        <v>0</v>
      </c>
      <c r="R41" s="19">
        <f t="shared" si="12"/>
        <v>0</v>
      </c>
      <c r="S41" s="20">
        <f t="shared" si="13"/>
        <v>0</v>
      </c>
      <c r="T41" s="269"/>
      <c r="U41" s="264">
        <f t="shared" si="3"/>
        <v>0</v>
      </c>
      <c r="V41" s="176">
        <f t="shared" si="14"/>
        <v>1</v>
      </c>
      <c r="W41" s="380"/>
      <c r="X41" s="381">
        <f t="shared" si="4"/>
        <v>1</v>
      </c>
      <c r="Y41" s="173"/>
      <c r="Z41" s="7">
        <f t="shared" si="5"/>
        <v>0</v>
      </c>
      <c r="AA41" s="8">
        <f t="shared" si="15"/>
        <v>0</v>
      </c>
      <c r="AB41" s="8">
        <f t="shared" si="16"/>
        <v>0</v>
      </c>
      <c r="AC41" s="8">
        <f t="shared" si="17"/>
        <v>0</v>
      </c>
      <c r="AD41" s="267">
        <f t="shared" si="18"/>
        <v>0</v>
      </c>
      <c r="AE41" s="173"/>
      <c r="AF41" s="169">
        <f t="shared" si="6"/>
        <v>0</v>
      </c>
      <c r="AG41" s="109">
        <f t="shared" si="19"/>
        <v>0</v>
      </c>
      <c r="AH41" s="8">
        <f t="shared" si="7"/>
        <v>0</v>
      </c>
      <c r="AI41" s="8">
        <f t="shared" si="8"/>
        <v>0</v>
      </c>
      <c r="AJ41" s="173"/>
      <c r="AK41" s="106">
        <f t="shared" si="20"/>
        <v>0</v>
      </c>
      <c r="AL41" s="107">
        <f t="shared" si="21"/>
        <v>0</v>
      </c>
    </row>
    <row r="42" spans="1:38" ht="15.75" x14ac:dyDescent="0.25">
      <c r="A42" s="9"/>
      <c r="B42" s="9"/>
      <c r="C42" s="9"/>
      <c r="D42" s="9"/>
      <c r="E42" s="168"/>
      <c r="F42" s="196"/>
      <c r="G42" s="378">
        <f t="shared" si="9"/>
        <v>0</v>
      </c>
      <c r="H42" s="231"/>
      <c r="I42" s="232"/>
      <c r="J42" s="194"/>
      <c r="K42" s="167"/>
      <c r="L42" s="248"/>
      <c r="M42" s="171">
        <f t="shared" si="10"/>
        <v>0</v>
      </c>
      <c r="N42" s="16">
        <f t="shared" si="0"/>
        <v>0</v>
      </c>
      <c r="O42" s="16">
        <f t="shared" si="11"/>
        <v>0</v>
      </c>
      <c r="P42" s="17">
        <f t="shared" si="1"/>
        <v>0</v>
      </c>
      <c r="Q42" s="19">
        <f t="shared" si="2"/>
        <v>0</v>
      </c>
      <c r="R42" s="19">
        <f t="shared" si="12"/>
        <v>0</v>
      </c>
      <c r="S42" s="20">
        <f t="shared" si="13"/>
        <v>0</v>
      </c>
      <c r="T42" s="269"/>
      <c r="U42" s="264">
        <f t="shared" si="3"/>
        <v>0</v>
      </c>
      <c r="V42" s="176">
        <f t="shared" si="14"/>
        <v>1</v>
      </c>
      <c r="W42" s="380"/>
      <c r="X42" s="381">
        <f t="shared" si="4"/>
        <v>1</v>
      </c>
      <c r="Y42" s="173"/>
      <c r="Z42" s="7">
        <f t="shared" si="5"/>
        <v>0</v>
      </c>
      <c r="AA42" s="8">
        <f t="shared" si="15"/>
        <v>0</v>
      </c>
      <c r="AB42" s="8">
        <f t="shared" si="16"/>
        <v>0</v>
      </c>
      <c r="AC42" s="8">
        <f t="shared" si="17"/>
        <v>0</v>
      </c>
      <c r="AD42" s="267">
        <f t="shared" si="18"/>
        <v>0</v>
      </c>
      <c r="AE42" s="173"/>
      <c r="AF42" s="169">
        <f t="shared" si="6"/>
        <v>0</v>
      </c>
      <c r="AG42" s="109">
        <f t="shared" si="19"/>
        <v>0</v>
      </c>
      <c r="AH42" s="8">
        <f t="shared" si="7"/>
        <v>0</v>
      </c>
      <c r="AI42" s="8">
        <f t="shared" si="8"/>
        <v>0</v>
      </c>
      <c r="AJ42" s="173"/>
      <c r="AK42" s="106">
        <f t="shared" si="20"/>
        <v>0</v>
      </c>
      <c r="AL42" s="107">
        <f t="shared" si="21"/>
        <v>0</v>
      </c>
    </row>
    <row r="43" spans="1:38" ht="15.75" x14ac:dyDescent="0.25">
      <c r="A43" s="9"/>
      <c r="B43" s="9"/>
      <c r="C43" s="9"/>
      <c r="D43" s="9"/>
      <c r="E43" s="168"/>
      <c r="F43" s="196"/>
      <c r="G43" s="378">
        <f t="shared" si="9"/>
        <v>0</v>
      </c>
      <c r="H43" s="231"/>
      <c r="I43" s="232"/>
      <c r="J43" s="194"/>
      <c r="K43" s="167"/>
      <c r="L43" s="248"/>
      <c r="M43" s="171">
        <f t="shared" ref="M43:M74" si="22">J43</f>
        <v>0</v>
      </c>
      <c r="N43" s="16">
        <f t="shared" ref="N43:N74" si="23">K43</f>
        <v>0</v>
      </c>
      <c r="O43" s="16">
        <f t="shared" si="11"/>
        <v>0</v>
      </c>
      <c r="P43" s="17">
        <f t="shared" ref="P43:P74" si="24">O43*Z43</f>
        <v>0</v>
      </c>
      <c r="Q43" s="19">
        <f t="shared" ref="Q43:Q74" si="25">(AF43*Z43)*O43</f>
        <v>0</v>
      </c>
      <c r="R43" s="19">
        <f t="shared" si="12"/>
        <v>0</v>
      </c>
      <c r="S43" s="20">
        <f t="shared" si="13"/>
        <v>0</v>
      </c>
      <c r="T43" s="269"/>
      <c r="U43" s="264">
        <f t="shared" ref="U43:U74" si="26">SUM(K43,J43)</f>
        <v>0</v>
      </c>
      <c r="V43" s="176">
        <f t="shared" si="14"/>
        <v>1</v>
      </c>
      <c r="W43" s="380"/>
      <c r="X43" s="381">
        <f t="shared" si="4"/>
        <v>1</v>
      </c>
      <c r="Y43" s="173"/>
      <c r="Z43" s="7">
        <f t="shared" ref="Z43:Z74" si="27">H43</f>
        <v>0</v>
      </c>
      <c r="AA43" s="8">
        <f t="shared" si="15"/>
        <v>0</v>
      </c>
      <c r="AB43" s="8">
        <f t="shared" si="16"/>
        <v>0</v>
      </c>
      <c r="AC43" s="8">
        <f t="shared" si="17"/>
        <v>0</v>
      </c>
      <c r="AD43" s="267">
        <f t="shared" si="18"/>
        <v>0</v>
      </c>
      <c r="AE43" s="173"/>
      <c r="AF43" s="169">
        <f t="shared" ref="AF43:AF74" si="28">I43</f>
        <v>0</v>
      </c>
      <c r="AG43" s="109">
        <f t="shared" si="19"/>
        <v>0</v>
      </c>
      <c r="AH43" s="8">
        <f t="shared" ref="AH43:AH74" si="29">(W43)*(AG43)</f>
        <v>0</v>
      </c>
      <c r="AI43" s="8">
        <f t="shared" ref="AI43:AI74" si="30">(X43)*(AG43)</f>
        <v>0</v>
      </c>
      <c r="AJ43" s="173"/>
      <c r="AK43" s="106">
        <f t="shared" si="20"/>
        <v>0</v>
      </c>
      <c r="AL43" s="107">
        <f t="shared" ref="AL43:AL74" si="31">SUM(S43)</f>
        <v>0</v>
      </c>
    </row>
    <row r="44" spans="1:38" ht="15.75" x14ac:dyDescent="0.25">
      <c r="A44" s="9"/>
      <c r="B44" s="9"/>
      <c r="C44" s="9"/>
      <c r="D44" s="9"/>
      <c r="E44" s="168"/>
      <c r="F44" s="196"/>
      <c r="G44" s="378">
        <f t="shared" si="9"/>
        <v>0</v>
      </c>
      <c r="H44" s="231"/>
      <c r="I44" s="232"/>
      <c r="J44" s="194"/>
      <c r="K44" s="167"/>
      <c r="L44" s="248"/>
      <c r="M44" s="171">
        <f t="shared" si="22"/>
        <v>0</v>
      </c>
      <c r="N44" s="16">
        <f t="shared" si="23"/>
        <v>0</v>
      </c>
      <c r="O44" s="16">
        <f t="shared" si="11"/>
        <v>0</v>
      </c>
      <c r="P44" s="17">
        <f t="shared" si="24"/>
        <v>0</v>
      </c>
      <c r="Q44" s="19">
        <f t="shared" si="25"/>
        <v>0</v>
      </c>
      <c r="R44" s="19">
        <f t="shared" si="12"/>
        <v>0</v>
      </c>
      <c r="S44" s="20">
        <f t="shared" si="13"/>
        <v>0</v>
      </c>
      <c r="T44" s="269"/>
      <c r="U44" s="264">
        <f t="shared" si="26"/>
        <v>0</v>
      </c>
      <c r="V44" s="176">
        <f t="shared" si="14"/>
        <v>1</v>
      </c>
      <c r="W44" s="380"/>
      <c r="X44" s="381">
        <f t="shared" si="4"/>
        <v>1</v>
      </c>
      <c r="Y44" s="173"/>
      <c r="Z44" s="7">
        <f t="shared" si="27"/>
        <v>0</v>
      </c>
      <c r="AA44" s="8">
        <f t="shared" si="15"/>
        <v>0</v>
      </c>
      <c r="AB44" s="8">
        <f t="shared" si="16"/>
        <v>0</v>
      </c>
      <c r="AC44" s="8">
        <f t="shared" si="17"/>
        <v>0</v>
      </c>
      <c r="AD44" s="267">
        <f t="shared" si="18"/>
        <v>0</v>
      </c>
      <c r="AE44" s="173"/>
      <c r="AF44" s="169">
        <f t="shared" si="28"/>
        <v>0</v>
      </c>
      <c r="AG44" s="109">
        <f t="shared" si="19"/>
        <v>0</v>
      </c>
      <c r="AH44" s="8">
        <f t="shared" si="29"/>
        <v>0</v>
      </c>
      <c r="AI44" s="8">
        <f t="shared" si="30"/>
        <v>0</v>
      </c>
      <c r="AJ44" s="173"/>
      <c r="AK44" s="106">
        <f t="shared" si="20"/>
        <v>0</v>
      </c>
      <c r="AL44" s="107">
        <f t="shared" si="31"/>
        <v>0</v>
      </c>
    </row>
    <row r="45" spans="1:38" ht="15.75" x14ac:dyDescent="0.25">
      <c r="A45" s="9"/>
      <c r="B45" s="9"/>
      <c r="C45" s="9"/>
      <c r="D45" s="9"/>
      <c r="E45" s="168"/>
      <c r="F45" s="196"/>
      <c r="G45" s="378">
        <f t="shared" si="9"/>
        <v>0</v>
      </c>
      <c r="H45" s="231"/>
      <c r="I45" s="232"/>
      <c r="J45" s="194"/>
      <c r="K45" s="167"/>
      <c r="L45" s="248"/>
      <c r="M45" s="171">
        <f t="shared" si="22"/>
        <v>0</v>
      </c>
      <c r="N45" s="16">
        <f t="shared" si="23"/>
        <v>0</v>
      </c>
      <c r="O45" s="16">
        <f t="shared" si="11"/>
        <v>0</v>
      </c>
      <c r="P45" s="17">
        <f t="shared" si="24"/>
        <v>0</v>
      </c>
      <c r="Q45" s="19">
        <f t="shared" si="25"/>
        <v>0</v>
      </c>
      <c r="R45" s="19">
        <f t="shared" si="12"/>
        <v>0</v>
      </c>
      <c r="S45" s="20">
        <f t="shared" si="13"/>
        <v>0</v>
      </c>
      <c r="T45" s="269"/>
      <c r="U45" s="264">
        <f t="shared" si="26"/>
        <v>0</v>
      </c>
      <c r="V45" s="176">
        <f t="shared" si="14"/>
        <v>1</v>
      </c>
      <c r="W45" s="380"/>
      <c r="X45" s="381">
        <f t="shared" si="4"/>
        <v>1</v>
      </c>
      <c r="Y45" s="173"/>
      <c r="Z45" s="7">
        <f t="shared" si="27"/>
        <v>0</v>
      </c>
      <c r="AA45" s="8">
        <f t="shared" si="15"/>
        <v>0</v>
      </c>
      <c r="AB45" s="8">
        <f t="shared" si="16"/>
        <v>0</v>
      </c>
      <c r="AC45" s="8">
        <f t="shared" si="17"/>
        <v>0</v>
      </c>
      <c r="AD45" s="267">
        <f t="shared" si="18"/>
        <v>0</v>
      </c>
      <c r="AE45" s="173"/>
      <c r="AF45" s="169">
        <f t="shared" si="28"/>
        <v>0</v>
      </c>
      <c r="AG45" s="109">
        <f t="shared" si="19"/>
        <v>0</v>
      </c>
      <c r="AH45" s="8">
        <f t="shared" si="29"/>
        <v>0</v>
      </c>
      <c r="AI45" s="8">
        <f t="shared" si="30"/>
        <v>0</v>
      </c>
      <c r="AJ45" s="173"/>
      <c r="AK45" s="106">
        <f t="shared" si="20"/>
        <v>0</v>
      </c>
      <c r="AL45" s="107">
        <f t="shared" si="31"/>
        <v>0</v>
      </c>
    </row>
    <row r="46" spans="1:38" ht="15.75" x14ac:dyDescent="0.25">
      <c r="A46" s="9"/>
      <c r="B46" s="9"/>
      <c r="C46" s="9"/>
      <c r="D46" s="9"/>
      <c r="E46" s="168"/>
      <c r="F46" s="196"/>
      <c r="G46" s="378">
        <f t="shared" si="9"/>
        <v>0</v>
      </c>
      <c r="H46" s="231"/>
      <c r="I46" s="232"/>
      <c r="J46" s="194"/>
      <c r="K46" s="167"/>
      <c r="L46" s="248"/>
      <c r="M46" s="171">
        <f t="shared" si="22"/>
        <v>0</v>
      </c>
      <c r="N46" s="16">
        <f t="shared" si="23"/>
        <v>0</v>
      </c>
      <c r="O46" s="16">
        <f t="shared" si="11"/>
        <v>0</v>
      </c>
      <c r="P46" s="17">
        <f t="shared" si="24"/>
        <v>0</v>
      </c>
      <c r="Q46" s="19">
        <f t="shared" si="25"/>
        <v>0</v>
      </c>
      <c r="R46" s="19">
        <f t="shared" si="12"/>
        <v>0</v>
      </c>
      <c r="S46" s="20">
        <f t="shared" si="13"/>
        <v>0</v>
      </c>
      <c r="T46" s="269"/>
      <c r="U46" s="264">
        <f t="shared" si="26"/>
        <v>0</v>
      </c>
      <c r="V46" s="176">
        <f t="shared" si="14"/>
        <v>1</v>
      </c>
      <c r="W46" s="380"/>
      <c r="X46" s="381">
        <f t="shared" si="4"/>
        <v>1</v>
      </c>
      <c r="Y46" s="173"/>
      <c r="Z46" s="7">
        <f t="shared" si="27"/>
        <v>0</v>
      </c>
      <c r="AA46" s="8">
        <f t="shared" si="15"/>
        <v>0</v>
      </c>
      <c r="AB46" s="8">
        <f t="shared" si="16"/>
        <v>0</v>
      </c>
      <c r="AC46" s="8">
        <f t="shared" si="17"/>
        <v>0</v>
      </c>
      <c r="AD46" s="267">
        <f t="shared" si="18"/>
        <v>0</v>
      </c>
      <c r="AE46" s="173"/>
      <c r="AF46" s="169">
        <f t="shared" si="28"/>
        <v>0</v>
      </c>
      <c r="AG46" s="109">
        <f t="shared" si="19"/>
        <v>0</v>
      </c>
      <c r="AH46" s="8">
        <f t="shared" si="29"/>
        <v>0</v>
      </c>
      <c r="AI46" s="8">
        <f t="shared" si="30"/>
        <v>0</v>
      </c>
      <c r="AJ46" s="173"/>
      <c r="AK46" s="106">
        <f t="shared" si="20"/>
        <v>0</v>
      </c>
      <c r="AL46" s="107">
        <f t="shared" si="31"/>
        <v>0</v>
      </c>
    </row>
    <row r="47" spans="1:38" ht="15.75" x14ac:dyDescent="0.25">
      <c r="A47" s="9"/>
      <c r="B47" s="9"/>
      <c r="C47" s="9"/>
      <c r="D47" s="9"/>
      <c r="E47" s="168"/>
      <c r="F47" s="196"/>
      <c r="G47" s="378">
        <f t="shared" si="9"/>
        <v>0</v>
      </c>
      <c r="H47" s="231"/>
      <c r="I47" s="232"/>
      <c r="J47" s="194"/>
      <c r="K47" s="167"/>
      <c r="L47" s="248"/>
      <c r="M47" s="171">
        <f t="shared" si="22"/>
        <v>0</v>
      </c>
      <c r="N47" s="16">
        <f t="shared" si="23"/>
        <v>0</v>
      </c>
      <c r="O47" s="16">
        <f t="shared" si="11"/>
        <v>0</v>
      </c>
      <c r="P47" s="17">
        <f t="shared" si="24"/>
        <v>0</v>
      </c>
      <c r="Q47" s="19">
        <f t="shared" si="25"/>
        <v>0</v>
      </c>
      <c r="R47" s="19">
        <f t="shared" si="12"/>
        <v>0</v>
      </c>
      <c r="S47" s="20">
        <f t="shared" si="13"/>
        <v>0</v>
      </c>
      <c r="T47" s="269"/>
      <c r="U47" s="264">
        <f t="shared" si="26"/>
        <v>0</v>
      </c>
      <c r="V47" s="176">
        <f t="shared" si="14"/>
        <v>1</v>
      </c>
      <c r="W47" s="380"/>
      <c r="X47" s="381">
        <f t="shared" si="4"/>
        <v>1</v>
      </c>
      <c r="Y47" s="173"/>
      <c r="Z47" s="7">
        <f t="shared" si="27"/>
        <v>0</v>
      </c>
      <c r="AA47" s="8">
        <f t="shared" si="15"/>
        <v>0</v>
      </c>
      <c r="AB47" s="8">
        <f t="shared" si="16"/>
        <v>0</v>
      </c>
      <c r="AC47" s="8">
        <f t="shared" si="17"/>
        <v>0</v>
      </c>
      <c r="AD47" s="267">
        <f t="shared" si="18"/>
        <v>0</v>
      </c>
      <c r="AE47" s="173"/>
      <c r="AF47" s="169">
        <f t="shared" si="28"/>
        <v>0</v>
      </c>
      <c r="AG47" s="109">
        <f t="shared" si="19"/>
        <v>0</v>
      </c>
      <c r="AH47" s="8">
        <f t="shared" si="29"/>
        <v>0</v>
      </c>
      <c r="AI47" s="8">
        <f t="shared" si="30"/>
        <v>0</v>
      </c>
      <c r="AJ47" s="173"/>
      <c r="AK47" s="106">
        <f t="shared" si="20"/>
        <v>0</v>
      </c>
      <c r="AL47" s="107">
        <f t="shared" si="31"/>
        <v>0</v>
      </c>
    </row>
    <row r="48" spans="1:38" ht="15.75" x14ac:dyDescent="0.25">
      <c r="A48" s="9"/>
      <c r="B48" s="9"/>
      <c r="C48" s="9"/>
      <c r="D48" s="9"/>
      <c r="E48" s="168"/>
      <c r="F48" s="196"/>
      <c r="G48" s="378">
        <f t="shared" si="9"/>
        <v>0</v>
      </c>
      <c r="H48" s="231"/>
      <c r="I48" s="232"/>
      <c r="J48" s="194"/>
      <c r="K48" s="167"/>
      <c r="L48" s="248"/>
      <c r="M48" s="171">
        <f t="shared" si="22"/>
        <v>0</v>
      </c>
      <c r="N48" s="16">
        <f t="shared" si="23"/>
        <v>0</v>
      </c>
      <c r="O48" s="16">
        <f t="shared" si="11"/>
        <v>0</v>
      </c>
      <c r="P48" s="17">
        <f t="shared" si="24"/>
        <v>0</v>
      </c>
      <c r="Q48" s="19">
        <f t="shared" si="25"/>
        <v>0</v>
      </c>
      <c r="R48" s="19">
        <f t="shared" si="12"/>
        <v>0</v>
      </c>
      <c r="S48" s="20">
        <f t="shared" si="13"/>
        <v>0</v>
      </c>
      <c r="T48" s="269"/>
      <c r="U48" s="264">
        <f t="shared" si="26"/>
        <v>0</v>
      </c>
      <c r="V48" s="176">
        <f t="shared" si="14"/>
        <v>1</v>
      </c>
      <c r="W48" s="380"/>
      <c r="X48" s="381">
        <f t="shared" si="4"/>
        <v>1</v>
      </c>
      <c r="Y48" s="173"/>
      <c r="Z48" s="7">
        <f t="shared" si="27"/>
        <v>0</v>
      </c>
      <c r="AA48" s="8">
        <f t="shared" si="15"/>
        <v>0</v>
      </c>
      <c r="AB48" s="8">
        <f t="shared" si="16"/>
        <v>0</v>
      </c>
      <c r="AC48" s="8">
        <f t="shared" si="17"/>
        <v>0</v>
      </c>
      <c r="AD48" s="267">
        <f t="shared" si="18"/>
        <v>0</v>
      </c>
      <c r="AE48" s="173"/>
      <c r="AF48" s="169">
        <f t="shared" si="28"/>
        <v>0</v>
      </c>
      <c r="AG48" s="109">
        <f t="shared" si="19"/>
        <v>0</v>
      </c>
      <c r="AH48" s="8">
        <f t="shared" si="29"/>
        <v>0</v>
      </c>
      <c r="AI48" s="8">
        <f t="shared" si="30"/>
        <v>0</v>
      </c>
      <c r="AJ48" s="173"/>
      <c r="AK48" s="106">
        <f t="shared" si="20"/>
        <v>0</v>
      </c>
      <c r="AL48" s="107">
        <f t="shared" si="31"/>
        <v>0</v>
      </c>
    </row>
    <row r="49" spans="1:38" ht="15.75" x14ac:dyDescent="0.25">
      <c r="A49" s="9"/>
      <c r="B49" s="9"/>
      <c r="C49" s="9"/>
      <c r="D49" s="9"/>
      <c r="E49" s="168"/>
      <c r="F49" s="196"/>
      <c r="G49" s="378">
        <f t="shared" si="9"/>
        <v>0</v>
      </c>
      <c r="H49" s="231"/>
      <c r="I49" s="232"/>
      <c r="J49" s="194"/>
      <c r="K49" s="167"/>
      <c r="L49" s="248"/>
      <c r="M49" s="171">
        <f t="shared" si="22"/>
        <v>0</v>
      </c>
      <c r="N49" s="16">
        <f t="shared" si="23"/>
        <v>0</v>
      </c>
      <c r="O49" s="16">
        <f t="shared" si="11"/>
        <v>0</v>
      </c>
      <c r="P49" s="17">
        <f t="shared" si="24"/>
        <v>0</v>
      </c>
      <c r="Q49" s="19">
        <f t="shared" si="25"/>
        <v>0</v>
      </c>
      <c r="R49" s="19">
        <f t="shared" si="12"/>
        <v>0</v>
      </c>
      <c r="S49" s="20">
        <f t="shared" si="13"/>
        <v>0</v>
      </c>
      <c r="T49" s="269"/>
      <c r="U49" s="264">
        <f t="shared" si="26"/>
        <v>0</v>
      </c>
      <c r="V49" s="176">
        <f t="shared" si="14"/>
        <v>1</v>
      </c>
      <c r="W49" s="380"/>
      <c r="X49" s="381">
        <f t="shared" si="4"/>
        <v>1</v>
      </c>
      <c r="Y49" s="173"/>
      <c r="Z49" s="7">
        <f t="shared" si="27"/>
        <v>0</v>
      </c>
      <c r="AA49" s="8">
        <f t="shared" si="15"/>
        <v>0</v>
      </c>
      <c r="AB49" s="8">
        <f t="shared" si="16"/>
        <v>0</v>
      </c>
      <c r="AC49" s="8">
        <f t="shared" si="17"/>
        <v>0</v>
      </c>
      <c r="AD49" s="267">
        <f t="shared" si="18"/>
        <v>0</v>
      </c>
      <c r="AE49" s="173"/>
      <c r="AF49" s="169">
        <f t="shared" si="28"/>
        <v>0</v>
      </c>
      <c r="AG49" s="109">
        <f t="shared" si="19"/>
        <v>0</v>
      </c>
      <c r="AH49" s="8">
        <f t="shared" si="29"/>
        <v>0</v>
      </c>
      <c r="AI49" s="8">
        <f t="shared" si="30"/>
        <v>0</v>
      </c>
      <c r="AJ49" s="173"/>
      <c r="AK49" s="106">
        <f t="shared" si="20"/>
        <v>0</v>
      </c>
      <c r="AL49" s="107">
        <f t="shared" si="31"/>
        <v>0</v>
      </c>
    </row>
    <row r="50" spans="1:38" ht="15.75" x14ac:dyDescent="0.25">
      <c r="A50" s="9"/>
      <c r="B50" s="9"/>
      <c r="C50" s="9"/>
      <c r="D50" s="9"/>
      <c r="E50" s="168"/>
      <c r="F50" s="196"/>
      <c r="G50" s="378">
        <f t="shared" si="9"/>
        <v>0</v>
      </c>
      <c r="H50" s="231"/>
      <c r="I50" s="232"/>
      <c r="J50" s="194"/>
      <c r="K50" s="167"/>
      <c r="L50" s="248"/>
      <c r="M50" s="171">
        <f t="shared" si="22"/>
        <v>0</v>
      </c>
      <c r="N50" s="16">
        <f t="shared" si="23"/>
        <v>0</v>
      </c>
      <c r="O50" s="16">
        <f t="shared" si="11"/>
        <v>0</v>
      </c>
      <c r="P50" s="17">
        <f t="shared" si="24"/>
        <v>0</v>
      </c>
      <c r="Q50" s="19">
        <f t="shared" si="25"/>
        <v>0</v>
      </c>
      <c r="R50" s="19">
        <f t="shared" si="12"/>
        <v>0</v>
      </c>
      <c r="S50" s="20">
        <f t="shared" si="13"/>
        <v>0</v>
      </c>
      <c r="T50" s="269"/>
      <c r="U50" s="264">
        <f t="shared" si="26"/>
        <v>0</v>
      </c>
      <c r="V50" s="176">
        <f t="shared" si="14"/>
        <v>1</v>
      </c>
      <c r="W50" s="380"/>
      <c r="X50" s="381">
        <f t="shared" si="4"/>
        <v>1</v>
      </c>
      <c r="Y50" s="173"/>
      <c r="Z50" s="7">
        <f t="shared" si="27"/>
        <v>0</v>
      </c>
      <c r="AA50" s="8">
        <f t="shared" si="15"/>
        <v>0</v>
      </c>
      <c r="AB50" s="8">
        <f t="shared" si="16"/>
        <v>0</v>
      </c>
      <c r="AC50" s="8">
        <f t="shared" si="17"/>
        <v>0</v>
      </c>
      <c r="AD50" s="267">
        <f t="shared" si="18"/>
        <v>0</v>
      </c>
      <c r="AE50" s="173"/>
      <c r="AF50" s="169">
        <f t="shared" si="28"/>
        <v>0</v>
      </c>
      <c r="AG50" s="109">
        <f t="shared" si="19"/>
        <v>0</v>
      </c>
      <c r="AH50" s="8">
        <f t="shared" si="29"/>
        <v>0</v>
      </c>
      <c r="AI50" s="8">
        <f t="shared" si="30"/>
        <v>0</v>
      </c>
      <c r="AJ50" s="173"/>
      <c r="AK50" s="106">
        <f t="shared" si="20"/>
        <v>0</v>
      </c>
      <c r="AL50" s="107">
        <f t="shared" si="31"/>
        <v>0</v>
      </c>
    </row>
    <row r="51" spans="1:38" ht="15.75" x14ac:dyDescent="0.25">
      <c r="A51" s="9"/>
      <c r="B51" s="9"/>
      <c r="C51" s="9"/>
      <c r="D51" s="9"/>
      <c r="E51" s="168"/>
      <c r="F51" s="196"/>
      <c r="G51" s="378">
        <f t="shared" si="9"/>
        <v>0</v>
      </c>
      <c r="H51" s="231"/>
      <c r="I51" s="232"/>
      <c r="J51" s="194"/>
      <c r="K51" s="167"/>
      <c r="L51" s="248"/>
      <c r="M51" s="171">
        <f t="shared" si="22"/>
        <v>0</v>
      </c>
      <c r="N51" s="16">
        <f t="shared" si="23"/>
        <v>0</v>
      </c>
      <c r="O51" s="16">
        <f t="shared" si="11"/>
        <v>0</v>
      </c>
      <c r="P51" s="17">
        <f t="shared" si="24"/>
        <v>0</v>
      </c>
      <c r="Q51" s="19">
        <f t="shared" si="25"/>
        <v>0</v>
      </c>
      <c r="R51" s="19">
        <f t="shared" si="12"/>
        <v>0</v>
      </c>
      <c r="S51" s="20">
        <f t="shared" si="13"/>
        <v>0</v>
      </c>
      <c r="T51" s="269"/>
      <c r="U51" s="264">
        <f t="shared" si="26"/>
        <v>0</v>
      </c>
      <c r="V51" s="176">
        <f t="shared" si="14"/>
        <v>1</v>
      </c>
      <c r="W51" s="380"/>
      <c r="X51" s="381">
        <f t="shared" si="4"/>
        <v>1</v>
      </c>
      <c r="Y51" s="173"/>
      <c r="Z51" s="7">
        <f t="shared" si="27"/>
        <v>0</v>
      </c>
      <c r="AA51" s="8">
        <f t="shared" si="15"/>
        <v>0</v>
      </c>
      <c r="AB51" s="8">
        <f t="shared" si="16"/>
        <v>0</v>
      </c>
      <c r="AC51" s="8">
        <f t="shared" si="17"/>
        <v>0</v>
      </c>
      <c r="AD51" s="267">
        <f t="shared" si="18"/>
        <v>0</v>
      </c>
      <c r="AE51" s="173"/>
      <c r="AF51" s="169">
        <f t="shared" si="28"/>
        <v>0</v>
      </c>
      <c r="AG51" s="109">
        <f t="shared" si="19"/>
        <v>0</v>
      </c>
      <c r="AH51" s="8">
        <f t="shared" si="29"/>
        <v>0</v>
      </c>
      <c r="AI51" s="8">
        <f t="shared" si="30"/>
        <v>0</v>
      </c>
      <c r="AJ51" s="173"/>
      <c r="AK51" s="106">
        <f t="shared" si="20"/>
        <v>0</v>
      </c>
      <c r="AL51" s="107">
        <f t="shared" si="31"/>
        <v>0</v>
      </c>
    </row>
    <row r="52" spans="1:38" ht="15.75" x14ac:dyDescent="0.25">
      <c r="A52" s="9"/>
      <c r="B52" s="9"/>
      <c r="C52" s="9"/>
      <c r="D52" s="9"/>
      <c r="E52" s="168"/>
      <c r="F52" s="196"/>
      <c r="G52" s="378">
        <f t="shared" si="9"/>
        <v>0</v>
      </c>
      <c r="H52" s="231"/>
      <c r="I52" s="232"/>
      <c r="J52" s="194"/>
      <c r="K52" s="167"/>
      <c r="L52" s="248"/>
      <c r="M52" s="171">
        <f t="shared" si="22"/>
        <v>0</v>
      </c>
      <c r="N52" s="16">
        <f t="shared" si="23"/>
        <v>0</v>
      </c>
      <c r="O52" s="16">
        <f t="shared" si="11"/>
        <v>0</v>
      </c>
      <c r="P52" s="17">
        <f t="shared" si="24"/>
        <v>0</v>
      </c>
      <c r="Q52" s="19">
        <f t="shared" si="25"/>
        <v>0</v>
      </c>
      <c r="R52" s="19">
        <f t="shared" si="12"/>
        <v>0</v>
      </c>
      <c r="S52" s="20">
        <f t="shared" si="13"/>
        <v>0</v>
      </c>
      <c r="T52" s="269"/>
      <c r="U52" s="264">
        <f t="shared" si="26"/>
        <v>0</v>
      </c>
      <c r="V52" s="176">
        <f t="shared" si="14"/>
        <v>1</v>
      </c>
      <c r="W52" s="380"/>
      <c r="X52" s="381">
        <f t="shared" si="4"/>
        <v>1</v>
      </c>
      <c r="Y52" s="173"/>
      <c r="Z52" s="7">
        <f t="shared" si="27"/>
        <v>0</v>
      </c>
      <c r="AA52" s="8">
        <f t="shared" si="15"/>
        <v>0</v>
      </c>
      <c r="AB52" s="8">
        <f t="shared" si="16"/>
        <v>0</v>
      </c>
      <c r="AC52" s="8">
        <f t="shared" si="17"/>
        <v>0</v>
      </c>
      <c r="AD52" s="267">
        <f t="shared" si="18"/>
        <v>0</v>
      </c>
      <c r="AE52" s="173"/>
      <c r="AF52" s="169">
        <f t="shared" si="28"/>
        <v>0</v>
      </c>
      <c r="AG52" s="109">
        <f t="shared" si="19"/>
        <v>0</v>
      </c>
      <c r="AH52" s="8">
        <f t="shared" si="29"/>
        <v>0</v>
      </c>
      <c r="AI52" s="8">
        <f t="shared" si="30"/>
        <v>0</v>
      </c>
      <c r="AJ52" s="173"/>
      <c r="AK52" s="106">
        <f t="shared" si="20"/>
        <v>0</v>
      </c>
      <c r="AL52" s="107">
        <f t="shared" si="31"/>
        <v>0</v>
      </c>
    </row>
    <row r="53" spans="1:38" ht="15.75" x14ac:dyDescent="0.25">
      <c r="A53" s="9"/>
      <c r="B53" s="9"/>
      <c r="C53" s="9"/>
      <c r="D53" s="9"/>
      <c r="E53" s="168"/>
      <c r="F53" s="196"/>
      <c r="G53" s="378">
        <f t="shared" si="9"/>
        <v>0</v>
      </c>
      <c r="H53" s="231"/>
      <c r="I53" s="232"/>
      <c r="J53" s="194"/>
      <c r="K53" s="167"/>
      <c r="L53" s="248"/>
      <c r="M53" s="171">
        <f t="shared" si="22"/>
        <v>0</v>
      </c>
      <c r="N53" s="16">
        <f t="shared" si="23"/>
        <v>0</v>
      </c>
      <c r="O53" s="16">
        <f t="shared" si="11"/>
        <v>0</v>
      </c>
      <c r="P53" s="17">
        <f t="shared" si="24"/>
        <v>0</v>
      </c>
      <c r="Q53" s="19">
        <f t="shared" si="25"/>
        <v>0</v>
      </c>
      <c r="R53" s="19">
        <f t="shared" si="12"/>
        <v>0</v>
      </c>
      <c r="S53" s="20">
        <f t="shared" si="13"/>
        <v>0</v>
      </c>
      <c r="T53" s="269"/>
      <c r="U53" s="264">
        <f t="shared" si="26"/>
        <v>0</v>
      </c>
      <c r="V53" s="176">
        <f t="shared" si="14"/>
        <v>1</v>
      </c>
      <c r="W53" s="380"/>
      <c r="X53" s="381">
        <f t="shared" si="4"/>
        <v>1</v>
      </c>
      <c r="Y53" s="173"/>
      <c r="Z53" s="7">
        <f t="shared" si="27"/>
        <v>0</v>
      </c>
      <c r="AA53" s="8">
        <f t="shared" si="15"/>
        <v>0</v>
      </c>
      <c r="AB53" s="8">
        <f t="shared" si="16"/>
        <v>0</v>
      </c>
      <c r="AC53" s="8">
        <f t="shared" si="17"/>
        <v>0</v>
      </c>
      <c r="AD53" s="267">
        <f t="shared" si="18"/>
        <v>0</v>
      </c>
      <c r="AE53" s="173"/>
      <c r="AF53" s="169">
        <f t="shared" si="28"/>
        <v>0</v>
      </c>
      <c r="AG53" s="109">
        <f t="shared" si="19"/>
        <v>0</v>
      </c>
      <c r="AH53" s="8">
        <f t="shared" si="29"/>
        <v>0</v>
      </c>
      <c r="AI53" s="8">
        <f t="shared" si="30"/>
        <v>0</v>
      </c>
      <c r="AJ53" s="173"/>
      <c r="AK53" s="106">
        <f t="shared" si="20"/>
        <v>0</v>
      </c>
      <c r="AL53" s="107">
        <f t="shared" si="31"/>
        <v>0</v>
      </c>
    </row>
    <row r="54" spans="1:38" ht="15.75" x14ac:dyDescent="0.25">
      <c r="A54" s="9"/>
      <c r="B54" s="9"/>
      <c r="C54" s="9"/>
      <c r="D54" s="9"/>
      <c r="E54" s="168"/>
      <c r="F54" s="196"/>
      <c r="G54" s="378">
        <f t="shared" si="9"/>
        <v>0</v>
      </c>
      <c r="H54" s="231"/>
      <c r="I54" s="232"/>
      <c r="J54" s="194"/>
      <c r="K54" s="167"/>
      <c r="L54" s="248"/>
      <c r="M54" s="171">
        <f t="shared" si="22"/>
        <v>0</v>
      </c>
      <c r="N54" s="16">
        <f t="shared" si="23"/>
        <v>0</v>
      </c>
      <c r="O54" s="16">
        <f t="shared" si="11"/>
        <v>0</v>
      </c>
      <c r="P54" s="17">
        <f t="shared" si="24"/>
        <v>0</v>
      </c>
      <c r="Q54" s="19">
        <f t="shared" si="25"/>
        <v>0</v>
      </c>
      <c r="R54" s="19">
        <f t="shared" si="12"/>
        <v>0</v>
      </c>
      <c r="S54" s="20">
        <f t="shared" si="13"/>
        <v>0</v>
      </c>
      <c r="T54" s="269"/>
      <c r="U54" s="264">
        <f t="shared" si="26"/>
        <v>0</v>
      </c>
      <c r="V54" s="176">
        <f t="shared" si="14"/>
        <v>1</v>
      </c>
      <c r="W54" s="380"/>
      <c r="X54" s="381">
        <f t="shared" si="4"/>
        <v>1</v>
      </c>
      <c r="Y54" s="173"/>
      <c r="Z54" s="7">
        <f t="shared" si="27"/>
        <v>0</v>
      </c>
      <c r="AA54" s="8">
        <f t="shared" si="15"/>
        <v>0</v>
      </c>
      <c r="AB54" s="8">
        <f t="shared" si="16"/>
        <v>0</v>
      </c>
      <c r="AC54" s="8">
        <f t="shared" si="17"/>
        <v>0</v>
      </c>
      <c r="AD54" s="267">
        <f t="shared" si="18"/>
        <v>0</v>
      </c>
      <c r="AE54" s="173"/>
      <c r="AF54" s="169">
        <f t="shared" si="28"/>
        <v>0</v>
      </c>
      <c r="AG54" s="109">
        <f t="shared" si="19"/>
        <v>0</v>
      </c>
      <c r="AH54" s="8">
        <f t="shared" si="29"/>
        <v>0</v>
      </c>
      <c r="AI54" s="8">
        <f t="shared" si="30"/>
        <v>0</v>
      </c>
      <c r="AJ54" s="173"/>
      <c r="AK54" s="106">
        <f t="shared" si="20"/>
        <v>0</v>
      </c>
      <c r="AL54" s="107">
        <f t="shared" si="31"/>
        <v>0</v>
      </c>
    </row>
    <row r="55" spans="1:38" ht="15.75" x14ac:dyDescent="0.25">
      <c r="A55" s="9"/>
      <c r="B55" s="9"/>
      <c r="C55" s="9"/>
      <c r="D55" s="9"/>
      <c r="E55" s="168"/>
      <c r="F55" s="196"/>
      <c r="G55" s="378">
        <f t="shared" si="9"/>
        <v>0</v>
      </c>
      <c r="H55" s="231"/>
      <c r="I55" s="232"/>
      <c r="J55" s="194"/>
      <c r="K55" s="167"/>
      <c r="L55" s="248"/>
      <c r="M55" s="171">
        <f t="shared" si="22"/>
        <v>0</v>
      </c>
      <c r="N55" s="16">
        <f t="shared" si="23"/>
        <v>0</v>
      </c>
      <c r="O55" s="16">
        <f t="shared" si="11"/>
        <v>0</v>
      </c>
      <c r="P55" s="17">
        <f t="shared" si="24"/>
        <v>0</v>
      </c>
      <c r="Q55" s="19">
        <f t="shared" si="25"/>
        <v>0</v>
      </c>
      <c r="R55" s="19">
        <f t="shared" si="12"/>
        <v>0</v>
      </c>
      <c r="S55" s="20">
        <f t="shared" si="13"/>
        <v>0</v>
      </c>
      <c r="T55" s="269"/>
      <c r="U55" s="264">
        <f t="shared" si="26"/>
        <v>0</v>
      </c>
      <c r="V55" s="176">
        <f t="shared" si="14"/>
        <v>1</v>
      </c>
      <c r="W55" s="380"/>
      <c r="X55" s="381">
        <f t="shared" si="4"/>
        <v>1</v>
      </c>
      <c r="Y55" s="173"/>
      <c r="Z55" s="7">
        <f t="shared" si="27"/>
        <v>0</v>
      </c>
      <c r="AA55" s="8">
        <f t="shared" si="15"/>
        <v>0</v>
      </c>
      <c r="AB55" s="8">
        <f t="shared" si="16"/>
        <v>0</v>
      </c>
      <c r="AC55" s="8">
        <f t="shared" si="17"/>
        <v>0</v>
      </c>
      <c r="AD55" s="267">
        <f t="shared" si="18"/>
        <v>0</v>
      </c>
      <c r="AE55" s="173"/>
      <c r="AF55" s="169">
        <f t="shared" si="28"/>
        <v>0</v>
      </c>
      <c r="AG55" s="109">
        <f t="shared" si="19"/>
        <v>0</v>
      </c>
      <c r="AH55" s="8">
        <f t="shared" si="29"/>
        <v>0</v>
      </c>
      <c r="AI55" s="8">
        <f t="shared" si="30"/>
        <v>0</v>
      </c>
      <c r="AJ55" s="173"/>
      <c r="AK55" s="106">
        <f t="shared" si="20"/>
        <v>0</v>
      </c>
      <c r="AL55" s="107">
        <f t="shared" si="31"/>
        <v>0</v>
      </c>
    </row>
    <row r="56" spans="1:38" ht="15.75" x14ac:dyDescent="0.25">
      <c r="A56" s="9"/>
      <c r="B56" s="9"/>
      <c r="C56" s="9"/>
      <c r="D56" s="9"/>
      <c r="E56" s="168"/>
      <c r="F56" s="196"/>
      <c r="G56" s="378">
        <f t="shared" si="9"/>
        <v>0</v>
      </c>
      <c r="H56" s="231"/>
      <c r="I56" s="232"/>
      <c r="J56" s="194"/>
      <c r="K56" s="167"/>
      <c r="L56" s="248"/>
      <c r="M56" s="171">
        <f t="shared" si="22"/>
        <v>0</v>
      </c>
      <c r="N56" s="16">
        <f t="shared" si="23"/>
        <v>0</v>
      </c>
      <c r="O56" s="16">
        <f t="shared" si="11"/>
        <v>0</v>
      </c>
      <c r="P56" s="17">
        <f t="shared" si="24"/>
        <v>0</v>
      </c>
      <c r="Q56" s="19">
        <f t="shared" si="25"/>
        <v>0</v>
      </c>
      <c r="R56" s="19">
        <f t="shared" si="12"/>
        <v>0</v>
      </c>
      <c r="S56" s="20">
        <f t="shared" si="13"/>
        <v>0</v>
      </c>
      <c r="T56" s="269"/>
      <c r="U56" s="264">
        <f t="shared" si="26"/>
        <v>0</v>
      </c>
      <c r="V56" s="176">
        <f t="shared" si="14"/>
        <v>1</v>
      </c>
      <c r="W56" s="380"/>
      <c r="X56" s="381">
        <f t="shared" si="4"/>
        <v>1</v>
      </c>
      <c r="Y56" s="173"/>
      <c r="Z56" s="7">
        <f t="shared" si="27"/>
        <v>0</v>
      </c>
      <c r="AA56" s="8">
        <f t="shared" si="15"/>
        <v>0</v>
      </c>
      <c r="AB56" s="8">
        <f t="shared" si="16"/>
        <v>0</v>
      </c>
      <c r="AC56" s="8">
        <f t="shared" si="17"/>
        <v>0</v>
      </c>
      <c r="AD56" s="267">
        <f t="shared" si="18"/>
        <v>0</v>
      </c>
      <c r="AE56" s="173"/>
      <c r="AF56" s="169">
        <f t="shared" si="28"/>
        <v>0</v>
      </c>
      <c r="AG56" s="109">
        <f t="shared" si="19"/>
        <v>0</v>
      </c>
      <c r="AH56" s="8">
        <f t="shared" si="29"/>
        <v>0</v>
      </c>
      <c r="AI56" s="8">
        <f t="shared" si="30"/>
        <v>0</v>
      </c>
      <c r="AJ56" s="173"/>
      <c r="AK56" s="106">
        <f t="shared" si="20"/>
        <v>0</v>
      </c>
      <c r="AL56" s="107">
        <f t="shared" si="31"/>
        <v>0</v>
      </c>
    </row>
    <row r="57" spans="1:38" ht="15.75" x14ac:dyDescent="0.25">
      <c r="A57" s="9"/>
      <c r="B57" s="9"/>
      <c r="C57" s="9"/>
      <c r="D57" s="9"/>
      <c r="E57" s="168"/>
      <c r="F57" s="196"/>
      <c r="G57" s="378">
        <f t="shared" si="9"/>
        <v>0</v>
      </c>
      <c r="H57" s="231"/>
      <c r="I57" s="232"/>
      <c r="J57" s="194"/>
      <c r="K57" s="167"/>
      <c r="L57" s="248"/>
      <c r="M57" s="171">
        <f t="shared" si="22"/>
        <v>0</v>
      </c>
      <c r="N57" s="16">
        <f t="shared" si="23"/>
        <v>0</v>
      </c>
      <c r="O57" s="16">
        <f t="shared" si="11"/>
        <v>0</v>
      </c>
      <c r="P57" s="17">
        <f t="shared" si="24"/>
        <v>0</v>
      </c>
      <c r="Q57" s="19">
        <f t="shared" si="25"/>
        <v>0</v>
      </c>
      <c r="R57" s="19">
        <f t="shared" si="12"/>
        <v>0</v>
      </c>
      <c r="S57" s="20">
        <f t="shared" si="13"/>
        <v>0</v>
      </c>
      <c r="T57" s="269"/>
      <c r="U57" s="264">
        <f t="shared" si="26"/>
        <v>0</v>
      </c>
      <c r="V57" s="176">
        <f t="shared" si="14"/>
        <v>1</v>
      </c>
      <c r="W57" s="380"/>
      <c r="X57" s="381">
        <f t="shared" si="4"/>
        <v>1</v>
      </c>
      <c r="Y57" s="173"/>
      <c r="Z57" s="7">
        <f t="shared" si="27"/>
        <v>0</v>
      </c>
      <c r="AA57" s="8">
        <f t="shared" si="15"/>
        <v>0</v>
      </c>
      <c r="AB57" s="8">
        <f t="shared" si="16"/>
        <v>0</v>
      </c>
      <c r="AC57" s="8">
        <f t="shared" si="17"/>
        <v>0</v>
      </c>
      <c r="AD57" s="267">
        <f t="shared" si="18"/>
        <v>0</v>
      </c>
      <c r="AE57" s="173"/>
      <c r="AF57" s="169">
        <f t="shared" si="28"/>
        <v>0</v>
      </c>
      <c r="AG57" s="109">
        <f t="shared" si="19"/>
        <v>0</v>
      </c>
      <c r="AH57" s="8">
        <f t="shared" si="29"/>
        <v>0</v>
      </c>
      <c r="AI57" s="8">
        <f t="shared" si="30"/>
        <v>0</v>
      </c>
      <c r="AJ57" s="173"/>
      <c r="AK57" s="106">
        <f t="shared" si="20"/>
        <v>0</v>
      </c>
      <c r="AL57" s="107">
        <f t="shared" si="31"/>
        <v>0</v>
      </c>
    </row>
    <row r="58" spans="1:38" ht="15.75" x14ac:dyDescent="0.25">
      <c r="A58" s="9"/>
      <c r="B58" s="9"/>
      <c r="C58" s="9"/>
      <c r="D58" s="9"/>
      <c r="E58" s="168"/>
      <c r="F58" s="196"/>
      <c r="G58" s="378">
        <f t="shared" si="9"/>
        <v>0</v>
      </c>
      <c r="H58" s="231"/>
      <c r="I58" s="232"/>
      <c r="J58" s="194"/>
      <c r="K58" s="167"/>
      <c r="L58" s="248"/>
      <c r="M58" s="171">
        <f t="shared" si="22"/>
        <v>0</v>
      </c>
      <c r="N58" s="16">
        <f t="shared" si="23"/>
        <v>0</v>
      </c>
      <c r="O58" s="16">
        <f t="shared" si="11"/>
        <v>0</v>
      </c>
      <c r="P58" s="17">
        <f t="shared" si="24"/>
        <v>0</v>
      </c>
      <c r="Q58" s="19">
        <f t="shared" si="25"/>
        <v>0</v>
      </c>
      <c r="R58" s="19">
        <f t="shared" si="12"/>
        <v>0</v>
      </c>
      <c r="S58" s="20">
        <f t="shared" si="13"/>
        <v>0</v>
      </c>
      <c r="T58" s="269"/>
      <c r="U58" s="264">
        <f t="shared" si="26"/>
        <v>0</v>
      </c>
      <c r="V58" s="176">
        <f t="shared" si="14"/>
        <v>1</v>
      </c>
      <c r="W58" s="380"/>
      <c r="X58" s="381">
        <f t="shared" si="4"/>
        <v>1</v>
      </c>
      <c r="Y58" s="173"/>
      <c r="Z58" s="7">
        <f t="shared" si="27"/>
        <v>0</v>
      </c>
      <c r="AA58" s="8">
        <f t="shared" si="15"/>
        <v>0</v>
      </c>
      <c r="AB58" s="8">
        <f t="shared" si="16"/>
        <v>0</v>
      </c>
      <c r="AC58" s="8">
        <f t="shared" si="17"/>
        <v>0</v>
      </c>
      <c r="AD58" s="267">
        <f t="shared" si="18"/>
        <v>0</v>
      </c>
      <c r="AE58" s="173"/>
      <c r="AF58" s="169">
        <f t="shared" si="28"/>
        <v>0</v>
      </c>
      <c r="AG58" s="109">
        <f t="shared" si="19"/>
        <v>0</v>
      </c>
      <c r="AH58" s="8">
        <f t="shared" si="29"/>
        <v>0</v>
      </c>
      <c r="AI58" s="8">
        <f t="shared" si="30"/>
        <v>0</v>
      </c>
      <c r="AJ58" s="173"/>
      <c r="AK58" s="106">
        <f t="shared" si="20"/>
        <v>0</v>
      </c>
      <c r="AL58" s="107">
        <f t="shared" si="31"/>
        <v>0</v>
      </c>
    </row>
    <row r="59" spans="1:38" ht="15.75" x14ac:dyDescent="0.25">
      <c r="A59" s="9"/>
      <c r="B59" s="9"/>
      <c r="C59" s="9"/>
      <c r="D59" s="9"/>
      <c r="E59" s="168"/>
      <c r="F59" s="196"/>
      <c r="G59" s="378">
        <f t="shared" si="9"/>
        <v>0</v>
      </c>
      <c r="H59" s="231"/>
      <c r="I59" s="232"/>
      <c r="J59" s="194"/>
      <c r="K59" s="167"/>
      <c r="L59" s="248"/>
      <c r="M59" s="171">
        <f t="shared" si="22"/>
        <v>0</v>
      </c>
      <c r="N59" s="16">
        <f t="shared" si="23"/>
        <v>0</v>
      </c>
      <c r="O59" s="16">
        <f t="shared" si="11"/>
        <v>0</v>
      </c>
      <c r="P59" s="17">
        <f t="shared" si="24"/>
        <v>0</v>
      </c>
      <c r="Q59" s="19">
        <f t="shared" si="25"/>
        <v>0</v>
      </c>
      <c r="R59" s="19">
        <f t="shared" si="12"/>
        <v>0</v>
      </c>
      <c r="S59" s="20">
        <f t="shared" si="13"/>
        <v>0</v>
      </c>
      <c r="T59" s="269"/>
      <c r="U59" s="264">
        <f t="shared" si="26"/>
        <v>0</v>
      </c>
      <c r="V59" s="176">
        <f t="shared" si="14"/>
        <v>1</v>
      </c>
      <c r="W59" s="380"/>
      <c r="X59" s="381">
        <f t="shared" si="4"/>
        <v>1</v>
      </c>
      <c r="Y59" s="173"/>
      <c r="Z59" s="7">
        <f t="shared" si="27"/>
        <v>0</v>
      </c>
      <c r="AA59" s="8">
        <f t="shared" si="15"/>
        <v>0</v>
      </c>
      <c r="AB59" s="8">
        <f t="shared" si="16"/>
        <v>0</v>
      </c>
      <c r="AC59" s="8">
        <f t="shared" si="17"/>
        <v>0</v>
      </c>
      <c r="AD59" s="267">
        <f t="shared" si="18"/>
        <v>0</v>
      </c>
      <c r="AE59" s="173"/>
      <c r="AF59" s="169">
        <f t="shared" si="28"/>
        <v>0</v>
      </c>
      <c r="AG59" s="109">
        <f t="shared" si="19"/>
        <v>0</v>
      </c>
      <c r="AH59" s="8">
        <f t="shared" si="29"/>
        <v>0</v>
      </c>
      <c r="AI59" s="8">
        <f t="shared" si="30"/>
        <v>0</v>
      </c>
      <c r="AJ59" s="173"/>
      <c r="AK59" s="106">
        <f t="shared" si="20"/>
        <v>0</v>
      </c>
      <c r="AL59" s="107">
        <f t="shared" si="31"/>
        <v>0</v>
      </c>
    </row>
    <row r="60" spans="1:38" ht="15.75" x14ac:dyDescent="0.25">
      <c r="A60" s="9"/>
      <c r="B60" s="9"/>
      <c r="C60" s="9"/>
      <c r="D60" s="9"/>
      <c r="E60" s="168"/>
      <c r="F60" s="196"/>
      <c r="G60" s="378">
        <f t="shared" si="9"/>
        <v>0</v>
      </c>
      <c r="H60" s="231"/>
      <c r="I60" s="232"/>
      <c r="J60" s="194"/>
      <c r="K60" s="167"/>
      <c r="L60" s="248"/>
      <c r="M60" s="171">
        <f t="shared" si="22"/>
        <v>0</v>
      </c>
      <c r="N60" s="16">
        <f t="shared" si="23"/>
        <v>0</v>
      </c>
      <c r="O60" s="16">
        <f t="shared" si="11"/>
        <v>0</v>
      </c>
      <c r="P60" s="17">
        <f t="shared" si="24"/>
        <v>0</v>
      </c>
      <c r="Q60" s="19">
        <f t="shared" si="25"/>
        <v>0</v>
      </c>
      <c r="R60" s="19">
        <f t="shared" si="12"/>
        <v>0</v>
      </c>
      <c r="S60" s="20">
        <f t="shared" si="13"/>
        <v>0</v>
      </c>
      <c r="T60" s="269"/>
      <c r="U60" s="264">
        <f t="shared" si="26"/>
        <v>0</v>
      </c>
      <c r="V60" s="176">
        <f t="shared" si="14"/>
        <v>1</v>
      </c>
      <c r="W60" s="380"/>
      <c r="X60" s="381">
        <f t="shared" si="4"/>
        <v>1</v>
      </c>
      <c r="Y60" s="173"/>
      <c r="Z60" s="7">
        <f t="shared" si="27"/>
        <v>0</v>
      </c>
      <c r="AA60" s="8">
        <f t="shared" si="15"/>
        <v>0</v>
      </c>
      <c r="AB60" s="8">
        <f t="shared" si="16"/>
        <v>0</v>
      </c>
      <c r="AC60" s="8">
        <f t="shared" si="17"/>
        <v>0</v>
      </c>
      <c r="AD60" s="267">
        <f t="shared" si="18"/>
        <v>0</v>
      </c>
      <c r="AE60" s="173"/>
      <c r="AF60" s="169">
        <f t="shared" si="28"/>
        <v>0</v>
      </c>
      <c r="AG60" s="109">
        <f t="shared" si="19"/>
        <v>0</v>
      </c>
      <c r="AH60" s="8">
        <f t="shared" si="29"/>
        <v>0</v>
      </c>
      <c r="AI60" s="8">
        <f t="shared" si="30"/>
        <v>0</v>
      </c>
      <c r="AJ60" s="173"/>
      <c r="AK60" s="106">
        <f t="shared" si="20"/>
        <v>0</v>
      </c>
      <c r="AL60" s="107">
        <f t="shared" si="31"/>
        <v>0</v>
      </c>
    </row>
    <row r="61" spans="1:38" ht="15.75" x14ac:dyDescent="0.25">
      <c r="A61" s="9"/>
      <c r="B61" s="9"/>
      <c r="C61" s="9"/>
      <c r="D61" s="9"/>
      <c r="E61" s="168"/>
      <c r="F61" s="196"/>
      <c r="G61" s="378">
        <f t="shared" si="9"/>
        <v>0</v>
      </c>
      <c r="H61" s="231"/>
      <c r="I61" s="232"/>
      <c r="J61" s="194"/>
      <c r="K61" s="167"/>
      <c r="L61" s="248"/>
      <c r="M61" s="171">
        <f t="shared" si="22"/>
        <v>0</v>
      </c>
      <c r="N61" s="16">
        <f t="shared" si="23"/>
        <v>0</v>
      </c>
      <c r="O61" s="16">
        <f t="shared" si="11"/>
        <v>0</v>
      </c>
      <c r="P61" s="17">
        <f t="shared" si="24"/>
        <v>0</v>
      </c>
      <c r="Q61" s="19">
        <f t="shared" si="25"/>
        <v>0</v>
      </c>
      <c r="R61" s="19">
        <f t="shared" si="12"/>
        <v>0</v>
      </c>
      <c r="S61" s="20">
        <f t="shared" si="13"/>
        <v>0</v>
      </c>
      <c r="T61" s="269"/>
      <c r="U61" s="264">
        <f t="shared" si="26"/>
        <v>0</v>
      </c>
      <c r="V61" s="176">
        <f t="shared" si="14"/>
        <v>1</v>
      </c>
      <c r="W61" s="380"/>
      <c r="X61" s="381">
        <f t="shared" si="4"/>
        <v>1</v>
      </c>
      <c r="Y61" s="173"/>
      <c r="Z61" s="7">
        <f t="shared" si="27"/>
        <v>0</v>
      </c>
      <c r="AA61" s="8">
        <f t="shared" si="15"/>
        <v>0</v>
      </c>
      <c r="AB61" s="8">
        <f t="shared" si="16"/>
        <v>0</v>
      </c>
      <c r="AC61" s="8">
        <f t="shared" si="17"/>
        <v>0</v>
      </c>
      <c r="AD61" s="267">
        <f t="shared" si="18"/>
        <v>0</v>
      </c>
      <c r="AE61" s="173"/>
      <c r="AF61" s="169">
        <f t="shared" si="28"/>
        <v>0</v>
      </c>
      <c r="AG61" s="109">
        <f t="shared" si="19"/>
        <v>0</v>
      </c>
      <c r="AH61" s="8">
        <f t="shared" si="29"/>
        <v>0</v>
      </c>
      <c r="AI61" s="8">
        <f t="shared" si="30"/>
        <v>0</v>
      </c>
      <c r="AJ61" s="173"/>
      <c r="AK61" s="106">
        <f t="shared" si="20"/>
        <v>0</v>
      </c>
      <c r="AL61" s="107">
        <f t="shared" si="31"/>
        <v>0</v>
      </c>
    </row>
    <row r="62" spans="1:38" ht="15.75" x14ac:dyDescent="0.25">
      <c r="A62" s="9"/>
      <c r="B62" s="9"/>
      <c r="C62" s="9"/>
      <c r="D62" s="9"/>
      <c r="E62" s="168"/>
      <c r="F62" s="196"/>
      <c r="G62" s="378">
        <f t="shared" si="9"/>
        <v>0</v>
      </c>
      <c r="H62" s="231"/>
      <c r="I62" s="232"/>
      <c r="J62" s="194"/>
      <c r="K62" s="167"/>
      <c r="L62" s="248"/>
      <c r="M62" s="171">
        <f t="shared" si="22"/>
        <v>0</v>
      </c>
      <c r="N62" s="16">
        <f t="shared" si="23"/>
        <v>0</v>
      </c>
      <c r="O62" s="16">
        <f t="shared" si="11"/>
        <v>0</v>
      </c>
      <c r="P62" s="17">
        <f t="shared" si="24"/>
        <v>0</v>
      </c>
      <c r="Q62" s="19">
        <f t="shared" si="25"/>
        <v>0</v>
      </c>
      <c r="R62" s="19">
        <f t="shared" si="12"/>
        <v>0</v>
      </c>
      <c r="S62" s="20">
        <f t="shared" si="13"/>
        <v>0</v>
      </c>
      <c r="T62" s="269"/>
      <c r="U62" s="264">
        <f t="shared" si="26"/>
        <v>0</v>
      </c>
      <c r="V62" s="176">
        <f t="shared" si="14"/>
        <v>1</v>
      </c>
      <c r="W62" s="380"/>
      <c r="X62" s="381">
        <f t="shared" si="4"/>
        <v>1</v>
      </c>
      <c r="Y62" s="173"/>
      <c r="Z62" s="7">
        <f t="shared" si="27"/>
        <v>0</v>
      </c>
      <c r="AA62" s="8">
        <f t="shared" si="15"/>
        <v>0</v>
      </c>
      <c r="AB62" s="8">
        <f t="shared" si="16"/>
        <v>0</v>
      </c>
      <c r="AC62" s="8">
        <f t="shared" si="17"/>
        <v>0</v>
      </c>
      <c r="AD62" s="267">
        <f t="shared" si="18"/>
        <v>0</v>
      </c>
      <c r="AE62" s="173"/>
      <c r="AF62" s="169">
        <f t="shared" si="28"/>
        <v>0</v>
      </c>
      <c r="AG62" s="109">
        <f t="shared" si="19"/>
        <v>0</v>
      </c>
      <c r="AH62" s="8">
        <f t="shared" si="29"/>
        <v>0</v>
      </c>
      <c r="AI62" s="8">
        <f t="shared" si="30"/>
        <v>0</v>
      </c>
      <c r="AJ62" s="173"/>
      <c r="AK62" s="106">
        <f t="shared" si="20"/>
        <v>0</v>
      </c>
      <c r="AL62" s="107">
        <f t="shared" si="31"/>
        <v>0</v>
      </c>
    </row>
    <row r="63" spans="1:38" ht="15.75" x14ac:dyDescent="0.25">
      <c r="A63" s="9"/>
      <c r="B63" s="9"/>
      <c r="C63" s="9"/>
      <c r="D63" s="9"/>
      <c r="E63" s="168"/>
      <c r="F63" s="196"/>
      <c r="G63" s="378">
        <f t="shared" si="9"/>
        <v>0</v>
      </c>
      <c r="H63" s="231"/>
      <c r="I63" s="232"/>
      <c r="J63" s="194"/>
      <c r="K63" s="167"/>
      <c r="L63" s="248"/>
      <c r="M63" s="171">
        <f t="shared" si="22"/>
        <v>0</v>
      </c>
      <c r="N63" s="16">
        <f t="shared" si="23"/>
        <v>0</v>
      </c>
      <c r="O63" s="16">
        <f t="shared" si="11"/>
        <v>0</v>
      </c>
      <c r="P63" s="17">
        <f t="shared" si="24"/>
        <v>0</v>
      </c>
      <c r="Q63" s="19">
        <f t="shared" si="25"/>
        <v>0</v>
      </c>
      <c r="R63" s="19">
        <f t="shared" si="12"/>
        <v>0</v>
      </c>
      <c r="S63" s="20">
        <f t="shared" si="13"/>
        <v>0</v>
      </c>
      <c r="T63" s="269"/>
      <c r="U63" s="264">
        <f t="shared" si="26"/>
        <v>0</v>
      </c>
      <c r="V63" s="176">
        <f t="shared" si="14"/>
        <v>1</v>
      </c>
      <c r="W63" s="380"/>
      <c r="X63" s="381">
        <f t="shared" si="4"/>
        <v>1</v>
      </c>
      <c r="Y63" s="173"/>
      <c r="Z63" s="7">
        <f t="shared" si="27"/>
        <v>0</v>
      </c>
      <c r="AA63" s="8">
        <f t="shared" si="15"/>
        <v>0</v>
      </c>
      <c r="AB63" s="8">
        <f t="shared" si="16"/>
        <v>0</v>
      </c>
      <c r="AC63" s="8">
        <f t="shared" si="17"/>
        <v>0</v>
      </c>
      <c r="AD63" s="267">
        <f t="shared" si="18"/>
        <v>0</v>
      </c>
      <c r="AE63" s="173"/>
      <c r="AF63" s="169">
        <f t="shared" si="28"/>
        <v>0</v>
      </c>
      <c r="AG63" s="109">
        <f t="shared" si="19"/>
        <v>0</v>
      </c>
      <c r="AH63" s="8">
        <f t="shared" si="29"/>
        <v>0</v>
      </c>
      <c r="AI63" s="8">
        <f t="shared" si="30"/>
        <v>0</v>
      </c>
      <c r="AJ63" s="173"/>
      <c r="AK63" s="106">
        <f t="shared" si="20"/>
        <v>0</v>
      </c>
      <c r="AL63" s="107">
        <f t="shared" si="31"/>
        <v>0</v>
      </c>
    </row>
    <row r="64" spans="1:38" ht="15.75" x14ac:dyDescent="0.25">
      <c r="A64" s="9"/>
      <c r="B64" s="9"/>
      <c r="C64" s="9"/>
      <c r="D64" s="9"/>
      <c r="E64" s="168"/>
      <c r="F64" s="196"/>
      <c r="G64" s="378">
        <f t="shared" si="9"/>
        <v>0</v>
      </c>
      <c r="H64" s="231"/>
      <c r="I64" s="232"/>
      <c r="J64" s="194"/>
      <c r="K64" s="167"/>
      <c r="L64" s="248"/>
      <c r="M64" s="171">
        <f t="shared" si="22"/>
        <v>0</v>
      </c>
      <c r="N64" s="16">
        <f t="shared" si="23"/>
        <v>0</v>
      </c>
      <c r="O64" s="16">
        <f t="shared" si="11"/>
        <v>0</v>
      </c>
      <c r="P64" s="17">
        <f t="shared" si="24"/>
        <v>0</v>
      </c>
      <c r="Q64" s="19">
        <f t="shared" si="25"/>
        <v>0</v>
      </c>
      <c r="R64" s="19">
        <f t="shared" si="12"/>
        <v>0</v>
      </c>
      <c r="S64" s="20">
        <f t="shared" si="13"/>
        <v>0</v>
      </c>
      <c r="T64" s="269"/>
      <c r="U64" s="264">
        <f t="shared" si="26"/>
        <v>0</v>
      </c>
      <c r="V64" s="176">
        <f t="shared" si="14"/>
        <v>1</v>
      </c>
      <c r="W64" s="380"/>
      <c r="X64" s="381">
        <f t="shared" si="4"/>
        <v>1</v>
      </c>
      <c r="Y64" s="173"/>
      <c r="Z64" s="7">
        <f t="shared" si="27"/>
        <v>0</v>
      </c>
      <c r="AA64" s="8">
        <f t="shared" si="15"/>
        <v>0</v>
      </c>
      <c r="AB64" s="8">
        <f t="shared" si="16"/>
        <v>0</v>
      </c>
      <c r="AC64" s="8">
        <f t="shared" si="17"/>
        <v>0</v>
      </c>
      <c r="AD64" s="267">
        <f t="shared" si="18"/>
        <v>0</v>
      </c>
      <c r="AE64" s="173"/>
      <c r="AF64" s="169">
        <f t="shared" si="28"/>
        <v>0</v>
      </c>
      <c r="AG64" s="109">
        <f t="shared" si="19"/>
        <v>0</v>
      </c>
      <c r="AH64" s="8">
        <f t="shared" si="29"/>
        <v>0</v>
      </c>
      <c r="AI64" s="8">
        <f t="shared" si="30"/>
        <v>0</v>
      </c>
      <c r="AJ64" s="173"/>
      <c r="AK64" s="106">
        <f t="shared" si="20"/>
        <v>0</v>
      </c>
      <c r="AL64" s="107">
        <f t="shared" si="31"/>
        <v>0</v>
      </c>
    </row>
    <row r="65" spans="1:38" ht="15.75" x14ac:dyDescent="0.25">
      <c r="A65" s="9"/>
      <c r="B65" s="9"/>
      <c r="C65" s="9"/>
      <c r="D65" s="9"/>
      <c r="E65" s="168"/>
      <c r="F65" s="196"/>
      <c r="G65" s="378">
        <f t="shared" si="9"/>
        <v>0</v>
      </c>
      <c r="H65" s="231"/>
      <c r="I65" s="232"/>
      <c r="J65" s="194"/>
      <c r="K65" s="167"/>
      <c r="L65" s="248"/>
      <c r="M65" s="171">
        <f t="shared" si="22"/>
        <v>0</v>
      </c>
      <c r="N65" s="16">
        <f t="shared" si="23"/>
        <v>0</v>
      </c>
      <c r="O65" s="16">
        <f t="shared" si="11"/>
        <v>0</v>
      </c>
      <c r="P65" s="17">
        <f t="shared" si="24"/>
        <v>0</v>
      </c>
      <c r="Q65" s="19">
        <f t="shared" si="25"/>
        <v>0</v>
      </c>
      <c r="R65" s="19">
        <f t="shared" si="12"/>
        <v>0</v>
      </c>
      <c r="S65" s="20">
        <f t="shared" si="13"/>
        <v>0</v>
      </c>
      <c r="T65" s="269"/>
      <c r="U65" s="264">
        <f t="shared" si="26"/>
        <v>0</v>
      </c>
      <c r="V65" s="176">
        <f t="shared" si="14"/>
        <v>1</v>
      </c>
      <c r="W65" s="380"/>
      <c r="X65" s="381">
        <f t="shared" si="4"/>
        <v>1</v>
      </c>
      <c r="Y65" s="173"/>
      <c r="Z65" s="7">
        <f t="shared" si="27"/>
        <v>0</v>
      </c>
      <c r="AA65" s="8">
        <f t="shared" si="15"/>
        <v>0</v>
      </c>
      <c r="AB65" s="8">
        <f t="shared" si="16"/>
        <v>0</v>
      </c>
      <c r="AC65" s="8">
        <f t="shared" si="17"/>
        <v>0</v>
      </c>
      <c r="AD65" s="267">
        <f t="shared" si="18"/>
        <v>0</v>
      </c>
      <c r="AE65" s="173"/>
      <c r="AF65" s="169">
        <f t="shared" si="28"/>
        <v>0</v>
      </c>
      <c r="AG65" s="109">
        <f t="shared" si="19"/>
        <v>0</v>
      </c>
      <c r="AH65" s="8">
        <f t="shared" si="29"/>
        <v>0</v>
      </c>
      <c r="AI65" s="8">
        <f t="shared" si="30"/>
        <v>0</v>
      </c>
      <c r="AJ65" s="173"/>
      <c r="AK65" s="106">
        <f t="shared" si="20"/>
        <v>0</v>
      </c>
      <c r="AL65" s="107">
        <f t="shared" si="31"/>
        <v>0</v>
      </c>
    </row>
    <row r="66" spans="1:38" ht="15.75" x14ac:dyDescent="0.25">
      <c r="A66" s="9"/>
      <c r="B66" s="9"/>
      <c r="C66" s="9"/>
      <c r="D66" s="9"/>
      <c r="E66" s="168"/>
      <c r="F66" s="196"/>
      <c r="G66" s="378">
        <f t="shared" si="9"/>
        <v>0</v>
      </c>
      <c r="H66" s="231"/>
      <c r="I66" s="232"/>
      <c r="J66" s="194"/>
      <c r="K66" s="167"/>
      <c r="L66" s="248"/>
      <c r="M66" s="171">
        <f t="shared" si="22"/>
        <v>0</v>
      </c>
      <c r="N66" s="16">
        <f t="shared" si="23"/>
        <v>0</v>
      </c>
      <c r="O66" s="16">
        <f t="shared" si="11"/>
        <v>0</v>
      </c>
      <c r="P66" s="17">
        <f t="shared" si="24"/>
        <v>0</v>
      </c>
      <c r="Q66" s="19">
        <f t="shared" si="25"/>
        <v>0</v>
      </c>
      <c r="R66" s="19">
        <f t="shared" si="12"/>
        <v>0</v>
      </c>
      <c r="S66" s="20">
        <f t="shared" si="13"/>
        <v>0</v>
      </c>
      <c r="T66" s="269"/>
      <c r="U66" s="264">
        <f t="shared" si="26"/>
        <v>0</v>
      </c>
      <c r="V66" s="176">
        <f t="shared" si="14"/>
        <v>1</v>
      </c>
      <c r="W66" s="380"/>
      <c r="X66" s="381">
        <f t="shared" si="4"/>
        <v>1</v>
      </c>
      <c r="Y66" s="173"/>
      <c r="Z66" s="7">
        <f t="shared" si="27"/>
        <v>0</v>
      </c>
      <c r="AA66" s="8">
        <f t="shared" si="15"/>
        <v>0</v>
      </c>
      <c r="AB66" s="8">
        <f t="shared" si="16"/>
        <v>0</v>
      </c>
      <c r="AC66" s="8">
        <f t="shared" si="17"/>
        <v>0</v>
      </c>
      <c r="AD66" s="267">
        <f t="shared" si="18"/>
        <v>0</v>
      </c>
      <c r="AE66" s="173"/>
      <c r="AF66" s="169">
        <f t="shared" si="28"/>
        <v>0</v>
      </c>
      <c r="AG66" s="109">
        <f t="shared" si="19"/>
        <v>0</v>
      </c>
      <c r="AH66" s="8">
        <f t="shared" si="29"/>
        <v>0</v>
      </c>
      <c r="AI66" s="8">
        <f t="shared" si="30"/>
        <v>0</v>
      </c>
      <c r="AJ66" s="173"/>
      <c r="AK66" s="106">
        <f t="shared" si="20"/>
        <v>0</v>
      </c>
      <c r="AL66" s="107">
        <f t="shared" si="31"/>
        <v>0</v>
      </c>
    </row>
    <row r="67" spans="1:38" ht="15.75" x14ac:dyDescent="0.25">
      <c r="A67" s="9"/>
      <c r="B67" s="9"/>
      <c r="C67" s="9"/>
      <c r="D67" s="9"/>
      <c r="E67" s="168"/>
      <c r="F67" s="196"/>
      <c r="G67" s="378">
        <f t="shared" si="9"/>
        <v>0</v>
      </c>
      <c r="H67" s="231"/>
      <c r="I67" s="232"/>
      <c r="J67" s="194"/>
      <c r="K67" s="167"/>
      <c r="L67" s="248"/>
      <c r="M67" s="171">
        <f t="shared" si="22"/>
        <v>0</v>
      </c>
      <c r="N67" s="16">
        <f t="shared" si="23"/>
        <v>0</v>
      </c>
      <c r="O67" s="16">
        <f t="shared" si="11"/>
        <v>0</v>
      </c>
      <c r="P67" s="17">
        <f t="shared" si="24"/>
        <v>0</v>
      </c>
      <c r="Q67" s="19">
        <f t="shared" si="25"/>
        <v>0</v>
      </c>
      <c r="R67" s="19">
        <f t="shared" si="12"/>
        <v>0</v>
      </c>
      <c r="S67" s="20">
        <f t="shared" si="13"/>
        <v>0</v>
      </c>
      <c r="T67" s="269"/>
      <c r="U67" s="264">
        <f t="shared" si="26"/>
        <v>0</v>
      </c>
      <c r="V67" s="176">
        <f t="shared" si="14"/>
        <v>1</v>
      </c>
      <c r="W67" s="380"/>
      <c r="X67" s="381">
        <f t="shared" si="4"/>
        <v>1</v>
      </c>
      <c r="Y67" s="173"/>
      <c r="Z67" s="7">
        <f t="shared" si="27"/>
        <v>0</v>
      </c>
      <c r="AA67" s="8">
        <f t="shared" si="15"/>
        <v>0</v>
      </c>
      <c r="AB67" s="8">
        <f t="shared" si="16"/>
        <v>0</v>
      </c>
      <c r="AC67" s="8">
        <f t="shared" si="17"/>
        <v>0</v>
      </c>
      <c r="AD67" s="267">
        <f t="shared" si="18"/>
        <v>0</v>
      </c>
      <c r="AE67" s="173"/>
      <c r="AF67" s="169">
        <f t="shared" si="28"/>
        <v>0</v>
      </c>
      <c r="AG67" s="109">
        <f t="shared" si="19"/>
        <v>0</v>
      </c>
      <c r="AH67" s="8">
        <f t="shared" si="29"/>
        <v>0</v>
      </c>
      <c r="AI67" s="8">
        <f t="shared" si="30"/>
        <v>0</v>
      </c>
      <c r="AJ67" s="173"/>
      <c r="AK67" s="106">
        <f t="shared" si="20"/>
        <v>0</v>
      </c>
      <c r="AL67" s="107">
        <f t="shared" si="31"/>
        <v>0</v>
      </c>
    </row>
    <row r="68" spans="1:38" ht="15.75" x14ac:dyDescent="0.25">
      <c r="A68" s="9"/>
      <c r="B68" s="9"/>
      <c r="C68" s="9"/>
      <c r="D68" s="9"/>
      <c r="E68" s="168"/>
      <c r="F68" s="196"/>
      <c r="G68" s="378">
        <f t="shared" si="9"/>
        <v>0</v>
      </c>
      <c r="H68" s="231"/>
      <c r="I68" s="232"/>
      <c r="J68" s="194"/>
      <c r="K68" s="167"/>
      <c r="L68" s="248"/>
      <c r="M68" s="171">
        <f t="shared" si="22"/>
        <v>0</v>
      </c>
      <c r="N68" s="16">
        <f t="shared" si="23"/>
        <v>0</v>
      </c>
      <c r="O68" s="16">
        <f t="shared" si="11"/>
        <v>0</v>
      </c>
      <c r="P68" s="17">
        <f t="shared" si="24"/>
        <v>0</v>
      </c>
      <c r="Q68" s="19">
        <f t="shared" si="25"/>
        <v>0</v>
      </c>
      <c r="R68" s="19">
        <f t="shared" si="12"/>
        <v>0</v>
      </c>
      <c r="S68" s="20">
        <f t="shared" si="13"/>
        <v>0</v>
      </c>
      <c r="T68" s="269"/>
      <c r="U68" s="264">
        <f t="shared" si="26"/>
        <v>0</v>
      </c>
      <c r="V68" s="176">
        <f t="shared" si="14"/>
        <v>1</v>
      </c>
      <c r="W68" s="380"/>
      <c r="X68" s="381">
        <f t="shared" si="4"/>
        <v>1</v>
      </c>
      <c r="Y68" s="173"/>
      <c r="Z68" s="7">
        <f t="shared" si="27"/>
        <v>0</v>
      </c>
      <c r="AA68" s="8">
        <f t="shared" si="15"/>
        <v>0</v>
      </c>
      <c r="AB68" s="8">
        <f t="shared" si="16"/>
        <v>0</v>
      </c>
      <c r="AC68" s="8">
        <f t="shared" si="17"/>
        <v>0</v>
      </c>
      <c r="AD68" s="267">
        <f t="shared" si="18"/>
        <v>0</v>
      </c>
      <c r="AE68" s="173"/>
      <c r="AF68" s="169">
        <f t="shared" si="28"/>
        <v>0</v>
      </c>
      <c r="AG68" s="109">
        <f t="shared" si="19"/>
        <v>0</v>
      </c>
      <c r="AH68" s="8">
        <f t="shared" si="29"/>
        <v>0</v>
      </c>
      <c r="AI68" s="8">
        <f t="shared" si="30"/>
        <v>0</v>
      </c>
      <c r="AJ68" s="173"/>
      <c r="AK68" s="106">
        <f t="shared" si="20"/>
        <v>0</v>
      </c>
      <c r="AL68" s="107">
        <f t="shared" si="31"/>
        <v>0</v>
      </c>
    </row>
    <row r="69" spans="1:38" ht="15.75" x14ac:dyDescent="0.25">
      <c r="A69" s="9"/>
      <c r="B69" s="9"/>
      <c r="C69" s="9"/>
      <c r="D69" s="9"/>
      <c r="E69" s="168"/>
      <c r="F69" s="196"/>
      <c r="G69" s="378">
        <f t="shared" si="9"/>
        <v>0</v>
      </c>
      <c r="H69" s="231"/>
      <c r="I69" s="232"/>
      <c r="J69" s="194"/>
      <c r="K69" s="167"/>
      <c r="L69" s="248"/>
      <c r="M69" s="171">
        <f t="shared" si="22"/>
        <v>0</v>
      </c>
      <c r="N69" s="16">
        <f t="shared" si="23"/>
        <v>0</v>
      </c>
      <c r="O69" s="16">
        <f t="shared" si="11"/>
        <v>0</v>
      </c>
      <c r="P69" s="17">
        <f t="shared" si="24"/>
        <v>0</v>
      </c>
      <c r="Q69" s="19">
        <f t="shared" si="25"/>
        <v>0</v>
      </c>
      <c r="R69" s="19">
        <f t="shared" si="12"/>
        <v>0</v>
      </c>
      <c r="S69" s="20">
        <f t="shared" si="13"/>
        <v>0</v>
      </c>
      <c r="T69" s="269"/>
      <c r="U69" s="264">
        <f t="shared" si="26"/>
        <v>0</v>
      </c>
      <c r="V69" s="176">
        <f t="shared" si="14"/>
        <v>1</v>
      </c>
      <c r="W69" s="380"/>
      <c r="X69" s="381">
        <f t="shared" si="4"/>
        <v>1</v>
      </c>
      <c r="Y69" s="173"/>
      <c r="Z69" s="7">
        <f t="shared" si="27"/>
        <v>0</v>
      </c>
      <c r="AA69" s="8">
        <f t="shared" si="15"/>
        <v>0</v>
      </c>
      <c r="AB69" s="8">
        <f t="shared" si="16"/>
        <v>0</v>
      </c>
      <c r="AC69" s="8">
        <f t="shared" si="17"/>
        <v>0</v>
      </c>
      <c r="AD69" s="267">
        <f t="shared" si="18"/>
        <v>0</v>
      </c>
      <c r="AE69" s="173"/>
      <c r="AF69" s="169">
        <f t="shared" si="28"/>
        <v>0</v>
      </c>
      <c r="AG69" s="109">
        <f t="shared" si="19"/>
        <v>0</v>
      </c>
      <c r="AH69" s="8">
        <f t="shared" si="29"/>
        <v>0</v>
      </c>
      <c r="AI69" s="8">
        <f t="shared" si="30"/>
        <v>0</v>
      </c>
      <c r="AJ69" s="173"/>
      <c r="AK69" s="106">
        <f t="shared" si="20"/>
        <v>0</v>
      </c>
      <c r="AL69" s="107">
        <f t="shared" si="31"/>
        <v>0</v>
      </c>
    </row>
    <row r="70" spans="1:38" ht="15.75" x14ac:dyDescent="0.25">
      <c r="A70" s="9"/>
      <c r="B70" s="9"/>
      <c r="C70" s="9"/>
      <c r="D70" s="9"/>
      <c r="E70" s="168"/>
      <c r="F70" s="196"/>
      <c r="G70" s="378">
        <f t="shared" si="9"/>
        <v>0</v>
      </c>
      <c r="H70" s="231"/>
      <c r="I70" s="232"/>
      <c r="J70" s="194"/>
      <c r="K70" s="167"/>
      <c r="L70" s="248"/>
      <c r="M70" s="171">
        <f t="shared" si="22"/>
        <v>0</v>
      </c>
      <c r="N70" s="16">
        <f t="shared" si="23"/>
        <v>0</v>
      </c>
      <c r="O70" s="16">
        <f t="shared" si="11"/>
        <v>0</v>
      </c>
      <c r="P70" s="17">
        <f t="shared" si="24"/>
        <v>0</v>
      </c>
      <c r="Q70" s="19">
        <f t="shared" si="25"/>
        <v>0</v>
      </c>
      <c r="R70" s="19">
        <f t="shared" si="12"/>
        <v>0</v>
      </c>
      <c r="S70" s="20">
        <f t="shared" si="13"/>
        <v>0</v>
      </c>
      <c r="T70" s="269"/>
      <c r="U70" s="264">
        <f t="shared" si="26"/>
        <v>0</v>
      </c>
      <c r="V70" s="176">
        <f t="shared" si="14"/>
        <v>1</v>
      </c>
      <c r="W70" s="380"/>
      <c r="X70" s="381">
        <f t="shared" si="4"/>
        <v>1</v>
      </c>
      <c r="Y70" s="173"/>
      <c r="Z70" s="7">
        <f t="shared" si="27"/>
        <v>0</v>
      </c>
      <c r="AA70" s="8">
        <f t="shared" si="15"/>
        <v>0</v>
      </c>
      <c r="AB70" s="8">
        <f t="shared" si="16"/>
        <v>0</v>
      </c>
      <c r="AC70" s="8">
        <f t="shared" si="17"/>
        <v>0</v>
      </c>
      <c r="AD70" s="267">
        <f t="shared" si="18"/>
        <v>0</v>
      </c>
      <c r="AE70" s="173"/>
      <c r="AF70" s="169">
        <f t="shared" si="28"/>
        <v>0</v>
      </c>
      <c r="AG70" s="109">
        <f t="shared" si="19"/>
        <v>0</v>
      </c>
      <c r="AH70" s="8">
        <f t="shared" si="29"/>
        <v>0</v>
      </c>
      <c r="AI70" s="8">
        <f t="shared" si="30"/>
        <v>0</v>
      </c>
      <c r="AJ70" s="173"/>
      <c r="AK70" s="106">
        <f t="shared" si="20"/>
        <v>0</v>
      </c>
      <c r="AL70" s="107">
        <f t="shared" si="31"/>
        <v>0</v>
      </c>
    </row>
    <row r="71" spans="1:38" ht="15.75" x14ac:dyDescent="0.25">
      <c r="A71" s="9"/>
      <c r="B71" s="9"/>
      <c r="C71" s="9"/>
      <c r="D71" s="9"/>
      <c r="E71" s="168"/>
      <c r="F71" s="196"/>
      <c r="G71" s="378">
        <f t="shared" si="9"/>
        <v>0</v>
      </c>
      <c r="H71" s="231"/>
      <c r="I71" s="232"/>
      <c r="J71" s="194"/>
      <c r="K71" s="167"/>
      <c r="L71" s="248"/>
      <c r="M71" s="171">
        <f t="shared" si="22"/>
        <v>0</v>
      </c>
      <c r="N71" s="16">
        <f t="shared" si="23"/>
        <v>0</v>
      </c>
      <c r="O71" s="16">
        <f t="shared" si="11"/>
        <v>0</v>
      </c>
      <c r="P71" s="17">
        <f t="shared" si="24"/>
        <v>0</v>
      </c>
      <c r="Q71" s="19">
        <f t="shared" si="25"/>
        <v>0</v>
      </c>
      <c r="R71" s="19">
        <f t="shared" si="12"/>
        <v>0</v>
      </c>
      <c r="S71" s="20">
        <f t="shared" si="13"/>
        <v>0</v>
      </c>
      <c r="T71" s="269"/>
      <c r="U71" s="264">
        <f t="shared" si="26"/>
        <v>0</v>
      </c>
      <c r="V71" s="176">
        <f t="shared" si="14"/>
        <v>1</v>
      </c>
      <c r="W71" s="380"/>
      <c r="X71" s="381">
        <f t="shared" si="4"/>
        <v>1</v>
      </c>
      <c r="Y71" s="173"/>
      <c r="Z71" s="7">
        <f t="shared" si="27"/>
        <v>0</v>
      </c>
      <c r="AA71" s="8">
        <f t="shared" si="15"/>
        <v>0</v>
      </c>
      <c r="AB71" s="8">
        <f t="shared" si="16"/>
        <v>0</v>
      </c>
      <c r="AC71" s="8">
        <f t="shared" si="17"/>
        <v>0</v>
      </c>
      <c r="AD71" s="267">
        <f t="shared" si="18"/>
        <v>0</v>
      </c>
      <c r="AE71" s="173"/>
      <c r="AF71" s="169">
        <f t="shared" si="28"/>
        <v>0</v>
      </c>
      <c r="AG71" s="109">
        <f t="shared" si="19"/>
        <v>0</v>
      </c>
      <c r="AH71" s="8">
        <f t="shared" si="29"/>
        <v>0</v>
      </c>
      <c r="AI71" s="8">
        <f t="shared" si="30"/>
        <v>0</v>
      </c>
      <c r="AJ71" s="173"/>
      <c r="AK71" s="106">
        <f t="shared" si="20"/>
        <v>0</v>
      </c>
      <c r="AL71" s="107">
        <f t="shared" si="31"/>
        <v>0</v>
      </c>
    </row>
    <row r="72" spans="1:38" ht="15.75" x14ac:dyDescent="0.25">
      <c r="A72" s="9"/>
      <c r="B72" s="9"/>
      <c r="C72" s="9"/>
      <c r="D72" s="9"/>
      <c r="E72" s="168"/>
      <c r="F72" s="196"/>
      <c r="G72" s="378">
        <f t="shared" si="9"/>
        <v>0</v>
      </c>
      <c r="H72" s="231"/>
      <c r="I72" s="232"/>
      <c r="J72" s="194"/>
      <c r="K72" s="167"/>
      <c r="L72" s="248"/>
      <c r="M72" s="171">
        <f t="shared" si="22"/>
        <v>0</v>
      </c>
      <c r="N72" s="16">
        <f t="shared" si="23"/>
        <v>0</v>
      </c>
      <c r="O72" s="16">
        <f t="shared" si="11"/>
        <v>0</v>
      </c>
      <c r="P72" s="17">
        <f t="shared" si="24"/>
        <v>0</v>
      </c>
      <c r="Q72" s="19">
        <f t="shared" si="25"/>
        <v>0</v>
      </c>
      <c r="R72" s="19">
        <f t="shared" si="12"/>
        <v>0</v>
      </c>
      <c r="S72" s="20">
        <f t="shared" si="13"/>
        <v>0</v>
      </c>
      <c r="T72" s="269"/>
      <c r="U72" s="264">
        <f t="shared" si="26"/>
        <v>0</v>
      </c>
      <c r="V72" s="176">
        <f t="shared" si="14"/>
        <v>1</v>
      </c>
      <c r="W72" s="380"/>
      <c r="X72" s="381">
        <f t="shared" si="4"/>
        <v>1</v>
      </c>
      <c r="Y72" s="173"/>
      <c r="Z72" s="7">
        <f t="shared" si="27"/>
        <v>0</v>
      </c>
      <c r="AA72" s="8">
        <f t="shared" si="15"/>
        <v>0</v>
      </c>
      <c r="AB72" s="8">
        <f t="shared" si="16"/>
        <v>0</v>
      </c>
      <c r="AC72" s="8">
        <f t="shared" si="17"/>
        <v>0</v>
      </c>
      <c r="AD72" s="267">
        <f t="shared" si="18"/>
        <v>0</v>
      </c>
      <c r="AE72" s="173"/>
      <c r="AF72" s="169">
        <f t="shared" si="28"/>
        <v>0</v>
      </c>
      <c r="AG72" s="109">
        <f t="shared" si="19"/>
        <v>0</v>
      </c>
      <c r="AH72" s="8">
        <f t="shared" si="29"/>
        <v>0</v>
      </c>
      <c r="AI72" s="8">
        <f t="shared" si="30"/>
        <v>0</v>
      </c>
      <c r="AJ72" s="173"/>
      <c r="AK72" s="106">
        <f t="shared" si="20"/>
        <v>0</v>
      </c>
      <c r="AL72" s="107">
        <f t="shared" si="31"/>
        <v>0</v>
      </c>
    </row>
    <row r="73" spans="1:38" ht="15.75" x14ac:dyDescent="0.25">
      <c r="A73" s="9"/>
      <c r="B73" s="9"/>
      <c r="C73" s="9"/>
      <c r="D73" s="9"/>
      <c r="E73" s="168"/>
      <c r="F73" s="196"/>
      <c r="G73" s="378">
        <f t="shared" si="9"/>
        <v>0</v>
      </c>
      <c r="H73" s="231"/>
      <c r="I73" s="232"/>
      <c r="J73" s="194"/>
      <c r="K73" s="167"/>
      <c r="L73" s="248"/>
      <c r="M73" s="171">
        <f t="shared" si="22"/>
        <v>0</v>
      </c>
      <c r="N73" s="16">
        <f t="shared" si="23"/>
        <v>0</v>
      </c>
      <c r="O73" s="16">
        <f t="shared" si="11"/>
        <v>0</v>
      </c>
      <c r="P73" s="17">
        <f t="shared" si="24"/>
        <v>0</v>
      </c>
      <c r="Q73" s="19">
        <f t="shared" si="25"/>
        <v>0</v>
      </c>
      <c r="R73" s="19">
        <f t="shared" si="12"/>
        <v>0</v>
      </c>
      <c r="S73" s="20">
        <f t="shared" si="13"/>
        <v>0</v>
      </c>
      <c r="T73" s="269"/>
      <c r="U73" s="264">
        <f t="shared" si="26"/>
        <v>0</v>
      </c>
      <c r="V73" s="176">
        <f t="shared" si="14"/>
        <v>1</v>
      </c>
      <c r="W73" s="380"/>
      <c r="X73" s="381">
        <f t="shared" si="4"/>
        <v>1</v>
      </c>
      <c r="Y73" s="173"/>
      <c r="Z73" s="7">
        <f t="shared" si="27"/>
        <v>0</v>
      </c>
      <c r="AA73" s="8">
        <f t="shared" si="15"/>
        <v>0</v>
      </c>
      <c r="AB73" s="8">
        <f t="shared" si="16"/>
        <v>0</v>
      </c>
      <c r="AC73" s="8">
        <f t="shared" si="17"/>
        <v>0</v>
      </c>
      <c r="AD73" s="267">
        <f t="shared" si="18"/>
        <v>0</v>
      </c>
      <c r="AE73" s="173"/>
      <c r="AF73" s="169">
        <f t="shared" si="28"/>
        <v>0</v>
      </c>
      <c r="AG73" s="109">
        <f t="shared" si="19"/>
        <v>0</v>
      </c>
      <c r="AH73" s="8">
        <f t="shared" si="29"/>
        <v>0</v>
      </c>
      <c r="AI73" s="8">
        <f t="shared" si="30"/>
        <v>0</v>
      </c>
      <c r="AJ73" s="173"/>
      <c r="AK73" s="106">
        <f t="shared" si="20"/>
        <v>0</v>
      </c>
      <c r="AL73" s="107">
        <f t="shared" si="31"/>
        <v>0</v>
      </c>
    </row>
    <row r="74" spans="1:38" ht="15.75" x14ac:dyDescent="0.25">
      <c r="A74" s="9"/>
      <c r="B74" s="9"/>
      <c r="C74" s="9"/>
      <c r="D74" s="9"/>
      <c r="E74" s="168"/>
      <c r="F74" s="196"/>
      <c r="G74" s="378">
        <f t="shared" si="9"/>
        <v>0</v>
      </c>
      <c r="H74" s="231"/>
      <c r="I74" s="232"/>
      <c r="J74" s="194"/>
      <c r="K74" s="167"/>
      <c r="L74" s="248"/>
      <c r="M74" s="171">
        <f t="shared" si="22"/>
        <v>0</v>
      </c>
      <c r="N74" s="16">
        <f t="shared" si="23"/>
        <v>0</v>
      </c>
      <c r="O74" s="16">
        <f t="shared" si="11"/>
        <v>0</v>
      </c>
      <c r="P74" s="17">
        <f t="shared" si="24"/>
        <v>0</v>
      </c>
      <c r="Q74" s="19">
        <f t="shared" si="25"/>
        <v>0</v>
      </c>
      <c r="R74" s="19">
        <f t="shared" si="12"/>
        <v>0</v>
      </c>
      <c r="S74" s="20">
        <f t="shared" si="13"/>
        <v>0</v>
      </c>
      <c r="T74" s="269"/>
      <c r="U74" s="264">
        <f t="shared" si="26"/>
        <v>0</v>
      </c>
      <c r="V74" s="176">
        <f t="shared" si="14"/>
        <v>1</v>
      </c>
      <c r="W74" s="380"/>
      <c r="X74" s="381">
        <f t="shared" si="4"/>
        <v>1</v>
      </c>
      <c r="Y74" s="173"/>
      <c r="Z74" s="7">
        <f t="shared" si="27"/>
        <v>0</v>
      </c>
      <c r="AA74" s="8">
        <f t="shared" si="15"/>
        <v>0</v>
      </c>
      <c r="AB74" s="8">
        <f t="shared" si="16"/>
        <v>0</v>
      </c>
      <c r="AC74" s="8">
        <f t="shared" si="17"/>
        <v>0</v>
      </c>
      <c r="AD74" s="267">
        <f t="shared" si="18"/>
        <v>0</v>
      </c>
      <c r="AE74" s="173"/>
      <c r="AF74" s="169">
        <f t="shared" si="28"/>
        <v>0</v>
      </c>
      <c r="AG74" s="109">
        <f t="shared" si="19"/>
        <v>0</v>
      </c>
      <c r="AH74" s="8">
        <f t="shared" si="29"/>
        <v>0</v>
      </c>
      <c r="AI74" s="8">
        <f t="shared" si="30"/>
        <v>0</v>
      </c>
      <c r="AJ74" s="173"/>
      <c r="AK74" s="106">
        <f t="shared" si="20"/>
        <v>0</v>
      </c>
      <c r="AL74" s="107">
        <f t="shared" si="31"/>
        <v>0</v>
      </c>
    </row>
    <row r="75" spans="1:38" ht="15.75" x14ac:dyDescent="0.25">
      <c r="A75" s="9"/>
      <c r="B75" s="9"/>
      <c r="C75" s="9"/>
      <c r="D75" s="9"/>
      <c r="E75" s="168"/>
      <c r="F75" s="196"/>
      <c r="G75" s="378">
        <f t="shared" si="9"/>
        <v>0</v>
      </c>
      <c r="H75" s="231"/>
      <c r="I75" s="232"/>
      <c r="J75" s="194"/>
      <c r="K75" s="167"/>
      <c r="L75" s="248"/>
      <c r="M75" s="171">
        <f t="shared" ref="M75:M109" si="32">J75</f>
        <v>0</v>
      </c>
      <c r="N75" s="16">
        <f t="shared" ref="N75:N109" si="33">K75</f>
        <v>0</v>
      </c>
      <c r="O75" s="16">
        <f t="shared" si="11"/>
        <v>0</v>
      </c>
      <c r="P75" s="17">
        <f t="shared" ref="P75:P106" si="34">O75*Z75</f>
        <v>0</v>
      </c>
      <c r="Q75" s="19">
        <f t="shared" ref="Q75:Q109" si="35">(AF75*Z75)*O75</f>
        <v>0</v>
      </c>
      <c r="R75" s="19">
        <f t="shared" si="12"/>
        <v>0</v>
      </c>
      <c r="S75" s="20">
        <f t="shared" si="13"/>
        <v>0</v>
      </c>
      <c r="T75" s="269"/>
      <c r="U75" s="264">
        <f t="shared" ref="U75:U109" si="36">SUM(K75,J75)</f>
        <v>0</v>
      </c>
      <c r="V75" s="176">
        <f t="shared" si="14"/>
        <v>1</v>
      </c>
      <c r="W75" s="380"/>
      <c r="X75" s="381">
        <f t="shared" si="4"/>
        <v>1</v>
      </c>
      <c r="Y75" s="173"/>
      <c r="Z75" s="7">
        <f t="shared" ref="Z75:Z109" si="37">H75</f>
        <v>0</v>
      </c>
      <c r="AA75" s="8">
        <f t="shared" ref="AA75:AA106" si="38">ROUND(SUM(Z75*V75),0)</f>
        <v>0</v>
      </c>
      <c r="AB75" s="8">
        <f t="shared" si="16"/>
        <v>0</v>
      </c>
      <c r="AC75" s="8">
        <f t="shared" si="17"/>
        <v>0</v>
      </c>
      <c r="AD75" s="267">
        <f t="shared" si="18"/>
        <v>0</v>
      </c>
      <c r="AE75" s="173"/>
      <c r="AF75" s="169">
        <f t="shared" ref="AF75:AF109" si="39">I75</f>
        <v>0</v>
      </c>
      <c r="AG75" s="109">
        <f t="shared" si="19"/>
        <v>0</v>
      </c>
      <c r="AH75" s="8">
        <f t="shared" ref="AH75:AH106" si="40">(W75)*(AG75)</f>
        <v>0</v>
      </c>
      <c r="AI75" s="8">
        <f t="shared" ref="AI75:AI109" si="41">(X75)*(AG75)</f>
        <v>0</v>
      </c>
      <c r="AJ75" s="173"/>
      <c r="AK75" s="106">
        <f t="shared" si="20"/>
        <v>0</v>
      </c>
      <c r="AL75" s="107">
        <f t="shared" ref="AL75:AL109" si="42">SUM(S75)</f>
        <v>0</v>
      </c>
    </row>
    <row r="76" spans="1:38" ht="15.75" x14ac:dyDescent="0.25">
      <c r="A76" s="9"/>
      <c r="B76" s="9"/>
      <c r="C76" s="9"/>
      <c r="D76" s="9"/>
      <c r="E76" s="168"/>
      <c r="F76" s="196"/>
      <c r="G76" s="378">
        <f t="shared" ref="G76:G109" si="43">SUM(J76+K76)</f>
        <v>0</v>
      </c>
      <c r="H76" s="231"/>
      <c r="I76" s="232"/>
      <c r="J76" s="194"/>
      <c r="K76" s="167"/>
      <c r="L76" s="248"/>
      <c r="M76" s="171">
        <f t="shared" si="32"/>
        <v>0</v>
      </c>
      <c r="N76" s="16">
        <f t="shared" si="33"/>
        <v>0</v>
      </c>
      <c r="O76" s="16">
        <f t="shared" ref="O76:O109" si="44">M76+N76</f>
        <v>0</v>
      </c>
      <c r="P76" s="17">
        <f t="shared" si="34"/>
        <v>0</v>
      </c>
      <c r="Q76" s="19">
        <f t="shared" si="35"/>
        <v>0</v>
      </c>
      <c r="R76" s="19">
        <f t="shared" ref="R76:R109" si="45">P76+Q76</f>
        <v>0</v>
      </c>
      <c r="S76" s="20">
        <f t="shared" ref="S76:S109" si="46">R76</f>
        <v>0</v>
      </c>
      <c r="T76" s="269"/>
      <c r="U76" s="264">
        <f t="shared" si="36"/>
        <v>0</v>
      </c>
      <c r="V76" s="176">
        <f t="shared" ref="V76:V109" si="47">W76+X76</f>
        <v>1</v>
      </c>
      <c r="W76" s="380"/>
      <c r="X76" s="381">
        <f t="shared" ref="X76:X109" si="48">1-W76</f>
        <v>1</v>
      </c>
      <c r="Y76" s="173"/>
      <c r="Z76" s="7">
        <f t="shared" si="37"/>
        <v>0</v>
      </c>
      <c r="AA76" s="8">
        <f t="shared" si="38"/>
        <v>0</v>
      </c>
      <c r="AB76" s="8">
        <f t="shared" ref="AB76:AB109" si="49">Z76*W76</f>
        <v>0</v>
      </c>
      <c r="AC76" s="8">
        <f t="shared" ref="AC76:AC109" si="50">Z76*X76</f>
        <v>0</v>
      </c>
      <c r="AD76" s="267">
        <f t="shared" ref="AD76:AD109" si="51">AA76-AC76</f>
        <v>0</v>
      </c>
      <c r="AE76" s="173"/>
      <c r="AF76" s="169">
        <f t="shared" si="39"/>
        <v>0</v>
      </c>
      <c r="AG76" s="109">
        <f t="shared" ref="AG76:AG109" si="52">Z76*AF76</f>
        <v>0</v>
      </c>
      <c r="AH76" s="8">
        <f t="shared" si="40"/>
        <v>0</v>
      </c>
      <c r="AI76" s="8">
        <f t="shared" si="41"/>
        <v>0</v>
      </c>
      <c r="AJ76" s="173"/>
      <c r="AK76" s="106">
        <f t="shared" ref="AK76:AK109" si="53">ROUND(SUM(AC76+AI76),0)</f>
        <v>0</v>
      </c>
      <c r="AL76" s="107">
        <f t="shared" si="42"/>
        <v>0</v>
      </c>
    </row>
    <row r="77" spans="1:38" ht="15.75" x14ac:dyDescent="0.25">
      <c r="A77" s="9"/>
      <c r="B77" s="9"/>
      <c r="C77" s="9"/>
      <c r="D77" s="9"/>
      <c r="E77" s="168"/>
      <c r="F77" s="196"/>
      <c r="G77" s="378">
        <f t="shared" si="43"/>
        <v>0</v>
      </c>
      <c r="H77" s="231"/>
      <c r="I77" s="232"/>
      <c r="J77" s="194"/>
      <c r="K77" s="167"/>
      <c r="L77" s="248"/>
      <c r="M77" s="171">
        <f t="shared" si="32"/>
        <v>0</v>
      </c>
      <c r="N77" s="16">
        <f t="shared" si="33"/>
        <v>0</v>
      </c>
      <c r="O77" s="16">
        <f t="shared" si="44"/>
        <v>0</v>
      </c>
      <c r="P77" s="17">
        <f t="shared" si="34"/>
        <v>0</v>
      </c>
      <c r="Q77" s="19">
        <f t="shared" si="35"/>
        <v>0</v>
      </c>
      <c r="R77" s="19">
        <f t="shared" si="45"/>
        <v>0</v>
      </c>
      <c r="S77" s="20">
        <f t="shared" si="46"/>
        <v>0</v>
      </c>
      <c r="T77" s="269"/>
      <c r="U77" s="264">
        <f t="shared" si="36"/>
        <v>0</v>
      </c>
      <c r="V77" s="176">
        <f t="shared" si="47"/>
        <v>1</v>
      </c>
      <c r="W77" s="380"/>
      <c r="X77" s="381">
        <f t="shared" si="48"/>
        <v>1</v>
      </c>
      <c r="Y77" s="173"/>
      <c r="Z77" s="7">
        <f t="shared" si="37"/>
        <v>0</v>
      </c>
      <c r="AA77" s="8">
        <f t="shared" si="38"/>
        <v>0</v>
      </c>
      <c r="AB77" s="8">
        <f t="shared" si="49"/>
        <v>0</v>
      </c>
      <c r="AC77" s="8">
        <f t="shared" si="50"/>
        <v>0</v>
      </c>
      <c r="AD77" s="267">
        <f t="shared" si="51"/>
        <v>0</v>
      </c>
      <c r="AE77" s="173"/>
      <c r="AF77" s="169">
        <f t="shared" si="39"/>
        <v>0</v>
      </c>
      <c r="AG77" s="109">
        <f t="shared" si="52"/>
        <v>0</v>
      </c>
      <c r="AH77" s="8">
        <f t="shared" si="40"/>
        <v>0</v>
      </c>
      <c r="AI77" s="8">
        <f t="shared" si="41"/>
        <v>0</v>
      </c>
      <c r="AJ77" s="173"/>
      <c r="AK77" s="106">
        <f t="shared" si="53"/>
        <v>0</v>
      </c>
      <c r="AL77" s="107">
        <f t="shared" si="42"/>
        <v>0</v>
      </c>
    </row>
    <row r="78" spans="1:38" ht="15.75" x14ac:dyDescent="0.25">
      <c r="A78" s="9"/>
      <c r="B78" s="9"/>
      <c r="C78" s="9"/>
      <c r="D78" s="9"/>
      <c r="E78" s="168"/>
      <c r="F78" s="196"/>
      <c r="G78" s="378">
        <f t="shared" si="43"/>
        <v>0</v>
      </c>
      <c r="H78" s="231"/>
      <c r="I78" s="232"/>
      <c r="J78" s="194"/>
      <c r="K78" s="167"/>
      <c r="L78" s="248"/>
      <c r="M78" s="171">
        <f t="shared" si="32"/>
        <v>0</v>
      </c>
      <c r="N78" s="16">
        <f t="shared" si="33"/>
        <v>0</v>
      </c>
      <c r="O78" s="16">
        <f t="shared" si="44"/>
        <v>0</v>
      </c>
      <c r="P78" s="17">
        <f t="shared" si="34"/>
        <v>0</v>
      </c>
      <c r="Q78" s="19">
        <f t="shared" si="35"/>
        <v>0</v>
      </c>
      <c r="R78" s="19">
        <f t="shared" si="45"/>
        <v>0</v>
      </c>
      <c r="S78" s="20">
        <f t="shared" si="46"/>
        <v>0</v>
      </c>
      <c r="T78" s="269"/>
      <c r="U78" s="264">
        <f t="shared" si="36"/>
        <v>0</v>
      </c>
      <c r="V78" s="176">
        <f t="shared" si="47"/>
        <v>1</v>
      </c>
      <c r="W78" s="380"/>
      <c r="X78" s="381">
        <f t="shared" si="48"/>
        <v>1</v>
      </c>
      <c r="Y78" s="173"/>
      <c r="Z78" s="7">
        <f t="shared" si="37"/>
        <v>0</v>
      </c>
      <c r="AA78" s="8">
        <f t="shared" si="38"/>
        <v>0</v>
      </c>
      <c r="AB78" s="8">
        <f t="shared" si="49"/>
        <v>0</v>
      </c>
      <c r="AC78" s="8">
        <f t="shared" si="50"/>
        <v>0</v>
      </c>
      <c r="AD78" s="267">
        <f t="shared" si="51"/>
        <v>0</v>
      </c>
      <c r="AE78" s="173"/>
      <c r="AF78" s="169">
        <f t="shared" si="39"/>
        <v>0</v>
      </c>
      <c r="AG78" s="109">
        <f t="shared" si="52"/>
        <v>0</v>
      </c>
      <c r="AH78" s="8">
        <f t="shared" si="40"/>
        <v>0</v>
      </c>
      <c r="AI78" s="8">
        <f t="shared" si="41"/>
        <v>0</v>
      </c>
      <c r="AJ78" s="173"/>
      <c r="AK78" s="106">
        <f t="shared" si="53"/>
        <v>0</v>
      </c>
      <c r="AL78" s="107">
        <f t="shared" si="42"/>
        <v>0</v>
      </c>
    </row>
    <row r="79" spans="1:38" ht="15.75" x14ac:dyDescent="0.25">
      <c r="A79" s="9"/>
      <c r="B79" s="9"/>
      <c r="C79" s="9"/>
      <c r="D79" s="9"/>
      <c r="E79" s="168"/>
      <c r="F79" s="196"/>
      <c r="G79" s="378">
        <f t="shared" si="43"/>
        <v>0</v>
      </c>
      <c r="H79" s="231"/>
      <c r="I79" s="232"/>
      <c r="J79" s="194"/>
      <c r="K79" s="167"/>
      <c r="L79" s="248"/>
      <c r="M79" s="171">
        <f t="shared" si="32"/>
        <v>0</v>
      </c>
      <c r="N79" s="16">
        <f t="shared" si="33"/>
        <v>0</v>
      </c>
      <c r="O79" s="16">
        <f t="shared" si="44"/>
        <v>0</v>
      </c>
      <c r="P79" s="17">
        <f t="shared" si="34"/>
        <v>0</v>
      </c>
      <c r="Q79" s="19">
        <f t="shared" si="35"/>
        <v>0</v>
      </c>
      <c r="R79" s="19">
        <f t="shared" si="45"/>
        <v>0</v>
      </c>
      <c r="S79" s="20">
        <f t="shared" si="46"/>
        <v>0</v>
      </c>
      <c r="T79" s="269"/>
      <c r="U79" s="264">
        <f t="shared" si="36"/>
        <v>0</v>
      </c>
      <c r="V79" s="176">
        <f t="shared" si="47"/>
        <v>1</v>
      </c>
      <c r="W79" s="380"/>
      <c r="X79" s="381">
        <f t="shared" si="48"/>
        <v>1</v>
      </c>
      <c r="Y79" s="173"/>
      <c r="Z79" s="7">
        <f t="shared" si="37"/>
        <v>0</v>
      </c>
      <c r="AA79" s="8">
        <f t="shared" si="38"/>
        <v>0</v>
      </c>
      <c r="AB79" s="8">
        <f t="shared" si="49"/>
        <v>0</v>
      </c>
      <c r="AC79" s="8">
        <f t="shared" si="50"/>
        <v>0</v>
      </c>
      <c r="AD79" s="267">
        <f t="shared" si="51"/>
        <v>0</v>
      </c>
      <c r="AE79" s="173"/>
      <c r="AF79" s="169">
        <f t="shared" si="39"/>
        <v>0</v>
      </c>
      <c r="AG79" s="109">
        <f t="shared" si="52"/>
        <v>0</v>
      </c>
      <c r="AH79" s="8">
        <f t="shared" si="40"/>
        <v>0</v>
      </c>
      <c r="AI79" s="8">
        <f t="shared" si="41"/>
        <v>0</v>
      </c>
      <c r="AJ79" s="173"/>
      <c r="AK79" s="106">
        <f t="shared" si="53"/>
        <v>0</v>
      </c>
      <c r="AL79" s="107">
        <f t="shared" si="42"/>
        <v>0</v>
      </c>
    </row>
    <row r="80" spans="1:38" ht="15.75" x14ac:dyDescent="0.25">
      <c r="A80" s="9"/>
      <c r="B80" s="9"/>
      <c r="C80" s="9"/>
      <c r="D80" s="9"/>
      <c r="E80" s="168"/>
      <c r="F80" s="196"/>
      <c r="G80" s="378">
        <f t="shared" si="43"/>
        <v>0</v>
      </c>
      <c r="H80" s="231"/>
      <c r="I80" s="232"/>
      <c r="J80" s="194"/>
      <c r="K80" s="167"/>
      <c r="L80" s="248"/>
      <c r="M80" s="171">
        <f t="shared" si="32"/>
        <v>0</v>
      </c>
      <c r="N80" s="16">
        <f t="shared" si="33"/>
        <v>0</v>
      </c>
      <c r="O80" s="16">
        <f t="shared" si="44"/>
        <v>0</v>
      </c>
      <c r="P80" s="17">
        <f t="shared" si="34"/>
        <v>0</v>
      </c>
      <c r="Q80" s="19">
        <f t="shared" si="35"/>
        <v>0</v>
      </c>
      <c r="R80" s="19">
        <f t="shared" si="45"/>
        <v>0</v>
      </c>
      <c r="S80" s="20">
        <f t="shared" si="46"/>
        <v>0</v>
      </c>
      <c r="T80" s="269"/>
      <c r="U80" s="264">
        <f t="shared" si="36"/>
        <v>0</v>
      </c>
      <c r="V80" s="176">
        <f t="shared" si="47"/>
        <v>1</v>
      </c>
      <c r="W80" s="380"/>
      <c r="X80" s="381">
        <f t="shared" si="48"/>
        <v>1</v>
      </c>
      <c r="Y80" s="173"/>
      <c r="Z80" s="7">
        <f t="shared" si="37"/>
        <v>0</v>
      </c>
      <c r="AA80" s="8">
        <f t="shared" si="38"/>
        <v>0</v>
      </c>
      <c r="AB80" s="8">
        <f t="shared" si="49"/>
        <v>0</v>
      </c>
      <c r="AC80" s="8">
        <f t="shared" si="50"/>
        <v>0</v>
      </c>
      <c r="AD80" s="267">
        <f t="shared" si="51"/>
        <v>0</v>
      </c>
      <c r="AE80" s="173"/>
      <c r="AF80" s="169">
        <f t="shared" si="39"/>
        <v>0</v>
      </c>
      <c r="AG80" s="109">
        <f t="shared" si="52"/>
        <v>0</v>
      </c>
      <c r="AH80" s="8">
        <f t="shared" si="40"/>
        <v>0</v>
      </c>
      <c r="AI80" s="8">
        <f t="shared" si="41"/>
        <v>0</v>
      </c>
      <c r="AJ80" s="173"/>
      <c r="AK80" s="106">
        <f t="shared" si="53"/>
        <v>0</v>
      </c>
      <c r="AL80" s="107">
        <f t="shared" si="42"/>
        <v>0</v>
      </c>
    </row>
    <row r="81" spans="1:38" ht="15.75" x14ac:dyDescent="0.25">
      <c r="A81" s="9"/>
      <c r="B81" s="9"/>
      <c r="C81" s="9"/>
      <c r="D81" s="9"/>
      <c r="E81" s="168"/>
      <c r="F81" s="196"/>
      <c r="G81" s="378">
        <f t="shared" si="43"/>
        <v>0</v>
      </c>
      <c r="H81" s="231"/>
      <c r="I81" s="232"/>
      <c r="J81" s="194"/>
      <c r="K81" s="167"/>
      <c r="L81" s="248"/>
      <c r="M81" s="171">
        <f t="shared" si="32"/>
        <v>0</v>
      </c>
      <c r="N81" s="16">
        <f t="shared" si="33"/>
        <v>0</v>
      </c>
      <c r="O81" s="16">
        <f t="shared" si="44"/>
        <v>0</v>
      </c>
      <c r="P81" s="17">
        <f t="shared" si="34"/>
        <v>0</v>
      </c>
      <c r="Q81" s="19">
        <f t="shared" si="35"/>
        <v>0</v>
      </c>
      <c r="R81" s="19">
        <f t="shared" si="45"/>
        <v>0</v>
      </c>
      <c r="S81" s="20">
        <f t="shared" si="46"/>
        <v>0</v>
      </c>
      <c r="T81" s="269"/>
      <c r="U81" s="264">
        <f t="shared" si="36"/>
        <v>0</v>
      </c>
      <c r="V81" s="176">
        <f t="shared" si="47"/>
        <v>1</v>
      </c>
      <c r="W81" s="380"/>
      <c r="X81" s="381">
        <f t="shared" si="48"/>
        <v>1</v>
      </c>
      <c r="Y81" s="173"/>
      <c r="Z81" s="7">
        <f t="shared" si="37"/>
        <v>0</v>
      </c>
      <c r="AA81" s="8">
        <f t="shared" si="38"/>
        <v>0</v>
      </c>
      <c r="AB81" s="8">
        <f t="shared" si="49"/>
        <v>0</v>
      </c>
      <c r="AC81" s="8">
        <f t="shared" si="50"/>
        <v>0</v>
      </c>
      <c r="AD81" s="267">
        <f t="shared" si="51"/>
        <v>0</v>
      </c>
      <c r="AE81" s="173"/>
      <c r="AF81" s="169">
        <f t="shared" si="39"/>
        <v>0</v>
      </c>
      <c r="AG81" s="109">
        <f t="shared" si="52"/>
        <v>0</v>
      </c>
      <c r="AH81" s="8">
        <f t="shared" si="40"/>
        <v>0</v>
      </c>
      <c r="AI81" s="8">
        <f t="shared" si="41"/>
        <v>0</v>
      </c>
      <c r="AJ81" s="173"/>
      <c r="AK81" s="106">
        <f t="shared" si="53"/>
        <v>0</v>
      </c>
      <c r="AL81" s="107">
        <f t="shared" si="42"/>
        <v>0</v>
      </c>
    </row>
    <row r="82" spans="1:38" ht="15.75" x14ac:dyDescent="0.25">
      <c r="A82" s="9"/>
      <c r="B82" s="9"/>
      <c r="C82" s="9"/>
      <c r="D82" s="9"/>
      <c r="E82" s="168"/>
      <c r="F82" s="196"/>
      <c r="G82" s="378">
        <f t="shared" si="43"/>
        <v>0</v>
      </c>
      <c r="H82" s="231"/>
      <c r="I82" s="232"/>
      <c r="J82" s="194"/>
      <c r="K82" s="167"/>
      <c r="L82" s="248"/>
      <c r="M82" s="171">
        <f t="shared" si="32"/>
        <v>0</v>
      </c>
      <c r="N82" s="16">
        <f t="shared" si="33"/>
        <v>0</v>
      </c>
      <c r="O82" s="16">
        <f t="shared" si="44"/>
        <v>0</v>
      </c>
      <c r="P82" s="17">
        <f t="shared" si="34"/>
        <v>0</v>
      </c>
      <c r="Q82" s="19">
        <f t="shared" si="35"/>
        <v>0</v>
      </c>
      <c r="R82" s="19">
        <f t="shared" si="45"/>
        <v>0</v>
      </c>
      <c r="S82" s="20">
        <f t="shared" si="46"/>
        <v>0</v>
      </c>
      <c r="T82" s="269"/>
      <c r="U82" s="264">
        <f t="shared" si="36"/>
        <v>0</v>
      </c>
      <c r="V82" s="176">
        <f t="shared" si="47"/>
        <v>1</v>
      </c>
      <c r="W82" s="380"/>
      <c r="X82" s="381">
        <f t="shared" si="48"/>
        <v>1</v>
      </c>
      <c r="Y82" s="173"/>
      <c r="Z82" s="7">
        <f t="shared" si="37"/>
        <v>0</v>
      </c>
      <c r="AA82" s="8">
        <f t="shared" si="38"/>
        <v>0</v>
      </c>
      <c r="AB82" s="8">
        <f t="shared" si="49"/>
        <v>0</v>
      </c>
      <c r="AC82" s="8">
        <f t="shared" si="50"/>
        <v>0</v>
      </c>
      <c r="AD82" s="267">
        <f t="shared" si="51"/>
        <v>0</v>
      </c>
      <c r="AE82" s="173"/>
      <c r="AF82" s="169">
        <f t="shared" si="39"/>
        <v>0</v>
      </c>
      <c r="AG82" s="109">
        <f t="shared" si="52"/>
        <v>0</v>
      </c>
      <c r="AH82" s="8">
        <f t="shared" si="40"/>
        <v>0</v>
      </c>
      <c r="AI82" s="8">
        <f t="shared" si="41"/>
        <v>0</v>
      </c>
      <c r="AJ82" s="173"/>
      <c r="AK82" s="106">
        <f t="shared" si="53"/>
        <v>0</v>
      </c>
      <c r="AL82" s="107">
        <f t="shared" si="42"/>
        <v>0</v>
      </c>
    </row>
    <row r="83" spans="1:38" ht="15.75" x14ac:dyDescent="0.25">
      <c r="A83" s="9"/>
      <c r="B83" s="9"/>
      <c r="C83" s="9"/>
      <c r="D83" s="9"/>
      <c r="E83" s="168"/>
      <c r="F83" s="196"/>
      <c r="G83" s="378">
        <f t="shared" si="43"/>
        <v>0</v>
      </c>
      <c r="H83" s="231"/>
      <c r="I83" s="232"/>
      <c r="J83" s="194"/>
      <c r="K83" s="167"/>
      <c r="L83" s="248"/>
      <c r="M83" s="171">
        <f t="shared" si="32"/>
        <v>0</v>
      </c>
      <c r="N83" s="16">
        <f t="shared" si="33"/>
        <v>0</v>
      </c>
      <c r="O83" s="16">
        <f t="shared" si="44"/>
        <v>0</v>
      </c>
      <c r="P83" s="17">
        <f t="shared" si="34"/>
        <v>0</v>
      </c>
      <c r="Q83" s="19">
        <f t="shared" si="35"/>
        <v>0</v>
      </c>
      <c r="R83" s="19">
        <f t="shared" si="45"/>
        <v>0</v>
      </c>
      <c r="S83" s="20">
        <f t="shared" si="46"/>
        <v>0</v>
      </c>
      <c r="T83" s="269"/>
      <c r="U83" s="264">
        <f t="shared" si="36"/>
        <v>0</v>
      </c>
      <c r="V83" s="176">
        <f t="shared" si="47"/>
        <v>1</v>
      </c>
      <c r="W83" s="380"/>
      <c r="X83" s="381">
        <f t="shared" si="48"/>
        <v>1</v>
      </c>
      <c r="Y83" s="173"/>
      <c r="Z83" s="7">
        <f t="shared" si="37"/>
        <v>0</v>
      </c>
      <c r="AA83" s="8">
        <f t="shared" si="38"/>
        <v>0</v>
      </c>
      <c r="AB83" s="8">
        <f t="shared" si="49"/>
        <v>0</v>
      </c>
      <c r="AC83" s="8">
        <f t="shared" si="50"/>
        <v>0</v>
      </c>
      <c r="AD83" s="267">
        <f t="shared" si="51"/>
        <v>0</v>
      </c>
      <c r="AE83" s="173"/>
      <c r="AF83" s="169">
        <f t="shared" si="39"/>
        <v>0</v>
      </c>
      <c r="AG83" s="109">
        <f t="shared" si="52"/>
        <v>0</v>
      </c>
      <c r="AH83" s="8">
        <f t="shared" si="40"/>
        <v>0</v>
      </c>
      <c r="AI83" s="8">
        <f t="shared" si="41"/>
        <v>0</v>
      </c>
      <c r="AJ83" s="173"/>
      <c r="AK83" s="106">
        <f t="shared" si="53"/>
        <v>0</v>
      </c>
      <c r="AL83" s="107">
        <f t="shared" si="42"/>
        <v>0</v>
      </c>
    </row>
    <row r="84" spans="1:38" ht="15.75" x14ac:dyDescent="0.25">
      <c r="A84" s="9"/>
      <c r="B84" s="9"/>
      <c r="C84" s="9"/>
      <c r="D84" s="9"/>
      <c r="E84" s="168"/>
      <c r="F84" s="196"/>
      <c r="G84" s="378">
        <f t="shared" si="43"/>
        <v>0</v>
      </c>
      <c r="H84" s="231"/>
      <c r="I84" s="232"/>
      <c r="J84" s="194"/>
      <c r="K84" s="167"/>
      <c r="L84" s="248"/>
      <c r="M84" s="171">
        <f t="shared" si="32"/>
        <v>0</v>
      </c>
      <c r="N84" s="16">
        <f t="shared" si="33"/>
        <v>0</v>
      </c>
      <c r="O84" s="16">
        <f t="shared" si="44"/>
        <v>0</v>
      </c>
      <c r="P84" s="17">
        <f t="shared" si="34"/>
        <v>0</v>
      </c>
      <c r="Q84" s="19">
        <f t="shared" si="35"/>
        <v>0</v>
      </c>
      <c r="R84" s="19">
        <f t="shared" si="45"/>
        <v>0</v>
      </c>
      <c r="S84" s="20">
        <f t="shared" si="46"/>
        <v>0</v>
      </c>
      <c r="T84" s="269"/>
      <c r="U84" s="264">
        <f t="shared" si="36"/>
        <v>0</v>
      </c>
      <c r="V84" s="176">
        <f t="shared" si="47"/>
        <v>1</v>
      </c>
      <c r="W84" s="380"/>
      <c r="X84" s="381">
        <f t="shared" si="48"/>
        <v>1</v>
      </c>
      <c r="Y84" s="173"/>
      <c r="Z84" s="7">
        <f t="shared" si="37"/>
        <v>0</v>
      </c>
      <c r="AA84" s="8">
        <f t="shared" si="38"/>
        <v>0</v>
      </c>
      <c r="AB84" s="8">
        <f t="shared" si="49"/>
        <v>0</v>
      </c>
      <c r="AC84" s="8">
        <f t="shared" si="50"/>
        <v>0</v>
      </c>
      <c r="AD84" s="267">
        <f t="shared" si="51"/>
        <v>0</v>
      </c>
      <c r="AE84" s="173"/>
      <c r="AF84" s="169">
        <f t="shared" si="39"/>
        <v>0</v>
      </c>
      <c r="AG84" s="109">
        <f t="shared" si="52"/>
        <v>0</v>
      </c>
      <c r="AH84" s="8">
        <f t="shared" si="40"/>
        <v>0</v>
      </c>
      <c r="AI84" s="8">
        <f t="shared" si="41"/>
        <v>0</v>
      </c>
      <c r="AJ84" s="173"/>
      <c r="AK84" s="106">
        <f t="shared" si="53"/>
        <v>0</v>
      </c>
      <c r="AL84" s="107">
        <f t="shared" si="42"/>
        <v>0</v>
      </c>
    </row>
    <row r="85" spans="1:38" ht="15.75" x14ac:dyDescent="0.25">
      <c r="A85" s="9"/>
      <c r="B85" s="9"/>
      <c r="C85" s="9"/>
      <c r="D85" s="9"/>
      <c r="E85" s="168"/>
      <c r="F85" s="196"/>
      <c r="G85" s="378">
        <f t="shared" si="43"/>
        <v>0</v>
      </c>
      <c r="H85" s="231"/>
      <c r="I85" s="232"/>
      <c r="J85" s="194"/>
      <c r="K85" s="167"/>
      <c r="L85" s="248"/>
      <c r="M85" s="171">
        <f t="shared" si="32"/>
        <v>0</v>
      </c>
      <c r="N85" s="16">
        <f t="shared" si="33"/>
        <v>0</v>
      </c>
      <c r="O85" s="16">
        <f t="shared" si="44"/>
        <v>0</v>
      </c>
      <c r="P85" s="17">
        <f t="shared" si="34"/>
        <v>0</v>
      </c>
      <c r="Q85" s="19">
        <f t="shared" si="35"/>
        <v>0</v>
      </c>
      <c r="R85" s="19">
        <f t="shared" si="45"/>
        <v>0</v>
      </c>
      <c r="S85" s="20">
        <f t="shared" si="46"/>
        <v>0</v>
      </c>
      <c r="T85" s="269"/>
      <c r="U85" s="264">
        <f t="shared" si="36"/>
        <v>0</v>
      </c>
      <c r="V85" s="176">
        <f t="shared" si="47"/>
        <v>1</v>
      </c>
      <c r="W85" s="380"/>
      <c r="X85" s="381">
        <f t="shared" si="48"/>
        <v>1</v>
      </c>
      <c r="Y85" s="173"/>
      <c r="Z85" s="7">
        <f t="shared" si="37"/>
        <v>0</v>
      </c>
      <c r="AA85" s="8">
        <f t="shared" si="38"/>
        <v>0</v>
      </c>
      <c r="AB85" s="8">
        <f t="shared" si="49"/>
        <v>0</v>
      </c>
      <c r="AC85" s="8">
        <f t="shared" si="50"/>
        <v>0</v>
      </c>
      <c r="AD85" s="267">
        <f t="shared" si="51"/>
        <v>0</v>
      </c>
      <c r="AE85" s="173"/>
      <c r="AF85" s="169">
        <f t="shared" si="39"/>
        <v>0</v>
      </c>
      <c r="AG85" s="109">
        <f t="shared" si="52"/>
        <v>0</v>
      </c>
      <c r="AH85" s="8">
        <f t="shared" si="40"/>
        <v>0</v>
      </c>
      <c r="AI85" s="8">
        <f t="shared" si="41"/>
        <v>0</v>
      </c>
      <c r="AJ85" s="173"/>
      <c r="AK85" s="106">
        <f t="shared" si="53"/>
        <v>0</v>
      </c>
      <c r="AL85" s="107">
        <f t="shared" si="42"/>
        <v>0</v>
      </c>
    </row>
    <row r="86" spans="1:38" ht="15.75" x14ac:dyDescent="0.25">
      <c r="A86" s="9"/>
      <c r="B86" s="9"/>
      <c r="C86" s="9"/>
      <c r="D86" s="9"/>
      <c r="E86" s="168"/>
      <c r="F86" s="196"/>
      <c r="G86" s="378">
        <f t="shared" si="43"/>
        <v>0</v>
      </c>
      <c r="H86" s="231"/>
      <c r="I86" s="232"/>
      <c r="J86" s="194"/>
      <c r="K86" s="167"/>
      <c r="L86" s="248"/>
      <c r="M86" s="171">
        <f t="shared" si="32"/>
        <v>0</v>
      </c>
      <c r="N86" s="16">
        <f t="shared" si="33"/>
        <v>0</v>
      </c>
      <c r="O86" s="16">
        <f t="shared" si="44"/>
        <v>0</v>
      </c>
      <c r="P86" s="17">
        <f t="shared" si="34"/>
        <v>0</v>
      </c>
      <c r="Q86" s="19">
        <f t="shared" si="35"/>
        <v>0</v>
      </c>
      <c r="R86" s="19">
        <f t="shared" si="45"/>
        <v>0</v>
      </c>
      <c r="S86" s="20">
        <f t="shared" si="46"/>
        <v>0</v>
      </c>
      <c r="T86" s="269"/>
      <c r="U86" s="264">
        <f t="shared" si="36"/>
        <v>0</v>
      </c>
      <c r="V86" s="176">
        <f t="shared" si="47"/>
        <v>1</v>
      </c>
      <c r="W86" s="380"/>
      <c r="X86" s="381">
        <f t="shared" si="48"/>
        <v>1</v>
      </c>
      <c r="Y86" s="173"/>
      <c r="Z86" s="7">
        <f t="shared" si="37"/>
        <v>0</v>
      </c>
      <c r="AA86" s="8">
        <f t="shared" si="38"/>
        <v>0</v>
      </c>
      <c r="AB86" s="8">
        <f t="shared" si="49"/>
        <v>0</v>
      </c>
      <c r="AC86" s="8">
        <f t="shared" si="50"/>
        <v>0</v>
      </c>
      <c r="AD86" s="267">
        <f t="shared" si="51"/>
        <v>0</v>
      </c>
      <c r="AE86" s="173"/>
      <c r="AF86" s="169">
        <f t="shared" si="39"/>
        <v>0</v>
      </c>
      <c r="AG86" s="109">
        <f t="shared" si="52"/>
        <v>0</v>
      </c>
      <c r="AH86" s="8">
        <f t="shared" si="40"/>
        <v>0</v>
      </c>
      <c r="AI86" s="8">
        <f t="shared" si="41"/>
        <v>0</v>
      </c>
      <c r="AJ86" s="173"/>
      <c r="AK86" s="106">
        <f t="shared" si="53"/>
        <v>0</v>
      </c>
      <c r="AL86" s="107">
        <f t="shared" si="42"/>
        <v>0</v>
      </c>
    </row>
    <row r="87" spans="1:38" ht="15.75" x14ac:dyDescent="0.25">
      <c r="A87" s="9"/>
      <c r="B87" s="9"/>
      <c r="C87" s="9"/>
      <c r="D87" s="9"/>
      <c r="E87" s="168"/>
      <c r="F87" s="196"/>
      <c r="G87" s="378">
        <f t="shared" si="43"/>
        <v>0</v>
      </c>
      <c r="H87" s="231"/>
      <c r="I87" s="232"/>
      <c r="J87" s="194"/>
      <c r="K87" s="167"/>
      <c r="L87" s="248"/>
      <c r="M87" s="171">
        <f t="shared" si="32"/>
        <v>0</v>
      </c>
      <c r="N87" s="16">
        <f t="shared" si="33"/>
        <v>0</v>
      </c>
      <c r="O87" s="16">
        <f t="shared" si="44"/>
        <v>0</v>
      </c>
      <c r="P87" s="17">
        <f t="shared" si="34"/>
        <v>0</v>
      </c>
      <c r="Q87" s="19">
        <f t="shared" si="35"/>
        <v>0</v>
      </c>
      <c r="R87" s="19">
        <f t="shared" si="45"/>
        <v>0</v>
      </c>
      <c r="S87" s="20">
        <f t="shared" si="46"/>
        <v>0</v>
      </c>
      <c r="T87" s="269"/>
      <c r="U87" s="264">
        <f t="shared" si="36"/>
        <v>0</v>
      </c>
      <c r="V87" s="176">
        <f t="shared" si="47"/>
        <v>1</v>
      </c>
      <c r="W87" s="380"/>
      <c r="X87" s="381">
        <f t="shared" si="48"/>
        <v>1</v>
      </c>
      <c r="Y87" s="173"/>
      <c r="Z87" s="7">
        <f t="shared" si="37"/>
        <v>0</v>
      </c>
      <c r="AA87" s="8">
        <f t="shared" si="38"/>
        <v>0</v>
      </c>
      <c r="AB87" s="8">
        <f t="shared" si="49"/>
        <v>0</v>
      </c>
      <c r="AC87" s="8">
        <f t="shared" si="50"/>
        <v>0</v>
      </c>
      <c r="AD87" s="267">
        <f t="shared" si="51"/>
        <v>0</v>
      </c>
      <c r="AE87" s="173"/>
      <c r="AF87" s="169">
        <f t="shared" si="39"/>
        <v>0</v>
      </c>
      <c r="AG87" s="109">
        <f t="shared" si="52"/>
        <v>0</v>
      </c>
      <c r="AH87" s="8">
        <f t="shared" si="40"/>
        <v>0</v>
      </c>
      <c r="AI87" s="8">
        <f t="shared" si="41"/>
        <v>0</v>
      </c>
      <c r="AJ87" s="173"/>
      <c r="AK87" s="106">
        <f t="shared" si="53"/>
        <v>0</v>
      </c>
      <c r="AL87" s="107">
        <f t="shared" si="42"/>
        <v>0</v>
      </c>
    </row>
    <row r="88" spans="1:38" ht="15.75" x14ac:dyDescent="0.25">
      <c r="A88" s="9"/>
      <c r="B88" s="9"/>
      <c r="C88" s="9"/>
      <c r="D88" s="9"/>
      <c r="E88" s="168"/>
      <c r="F88" s="196"/>
      <c r="G88" s="378">
        <f t="shared" si="43"/>
        <v>0</v>
      </c>
      <c r="H88" s="231"/>
      <c r="I88" s="232"/>
      <c r="J88" s="194"/>
      <c r="K88" s="167"/>
      <c r="L88" s="248"/>
      <c r="M88" s="171">
        <f t="shared" si="32"/>
        <v>0</v>
      </c>
      <c r="N88" s="16">
        <f t="shared" si="33"/>
        <v>0</v>
      </c>
      <c r="O88" s="16">
        <f t="shared" si="44"/>
        <v>0</v>
      </c>
      <c r="P88" s="17">
        <f t="shared" si="34"/>
        <v>0</v>
      </c>
      <c r="Q88" s="19">
        <f t="shared" si="35"/>
        <v>0</v>
      </c>
      <c r="R88" s="19">
        <f t="shared" si="45"/>
        <v>0</v>
      </c>
      <c r="S88" s="20">
        <f t="shared" si="46"/>
        <v>0</v>
      </c>
      <c r="T88" s="269"/>
      <c r="U88" s="264">
        <f t="shared" si="36"/>
        <v>0</v>
      </c>
      <c r="V88" s="176">
        <f t="shared" si="47"/>
        <v>1</v>
      </c>
      <c r="W88" s="380"/>
      <c r="X88" s="381">
        <f t="shared" si="48"/>
        <v>1</v>
      </c>
      <c r="Y88" s="173"/>
      <c r="Z88" s="7">
        <f t="shared" si="37"/>
        <v>0</v>
      </c>
      <c r="AA88" s="8">
        <f t="shared" si="38"/>
        <v>0</v>
      </c>
      <c r="AB88" s="8">
        <f t="shared" si="49"/>
        <v>0</v>
      </c>
      <c r="AC88" s="8">
        <f t="shared" si="50"/>
        <v>0</v>
      </c>
      <c r="AD88" s="267">
        <f t="shared" si="51"/>
        <v>0</v>
      </c>
      <c r="AE88" s="173"/>
      <c r="AF88" s="169">
        <f t="shared" si="39"/>
        <v>0</v>
      </c>
      <c r="AG88" s="109">
        <f t="shared" si="52"/>
        <v>0</v>
      </c>
      <c r="AH88" s="8">
        <f t="shared" si="40"/>
        <v>0</v>
      </c>
      <c r="AI88" s="8">
        <f t="shared" si="41"/>
        <v>0</v>
      </c>
      <c r="AJ88" s="173"/>
      <c r="AK88" s="106">
        <f t="shared" si="53"/>
        <v>0</v>
      </c>
      <c r="AL88" s="107">
        <f t="shared" si="42"/>
        <v>0</v>
      </c>
    </row>
    <row r="89" spans="1:38" ht="15.75" x14ac:dyDescent="0.25">
      <c r="A89" s="9"/>
      <c r="B89" s="9"/>
      <c r="C89" s="9"/>
      <c r="D89" s="9"/>
      <c r="E89" s="168"/>
      <c r="F89" s="196"/>
      <c r="G89" s="378">
        <f t="shared" si="43"/>
        <v>0</v>
      </c>
      <c r="H89" s="231"/>
      <c r="I89" s="232"/>
      <c r="J89" s="194"/>
      <c r="K89" s="167"/>
      <c r="L89" s="248"/>
      <c r="M89" s="171">
        <f t="shared" si="32"/>
        <v>0</v>
      </c>
      <c r="N89" s="16">
        <f t="shared" si="33"/>
        <v>0</v>
      </c>
      <c r="O89" s="16">
        <f t="shared" si="44"/>
        <v>0</v>
      </c>
      <c r="P89" s="17">
        <f t="shared" si="34"/>
        <v>0</v>
      </c>
      <c r="Q89" s="19">
        <f t="shared" si="35"/>
        <v>0</v>
      </c>
      <c r="R89" s="19">
        <f t="shared" si="45"/>
        <v>0</v>
      </c>
      <c r="S89" s="20">
        <f t="shared" si="46"/>
        <v>0</v>
      </c>
      <c r="T89" s="269"/>
      <c r="U89" s="264">
        <f t="shared" si="36"/>
        <v>0</v>
      </c>
      <c r="V89" s="176">
        <f t="shared" si="47"/>
        <v>1</v>
      </c>
      <c r="W89" s="380"/>
      <c r="X89" s="381">
        <f t="shared" si="48"/>
        <v>1</v>
      </c>
      <c r="Y89" s="173"/>
      <c r="Z89" s="7">
        <f t="shared" si="37"/>
        <v>0</v>
      </c>
      <c r="AA89" s="8">
        <f t="shared" si="38"/>
        <v>0</v>
      </c>
      <c r="AB89" s="8">
        <f t="shared" si="49"/>
        <v>0</v>
      </c>
      <c r="AC89" s="8">
        <f t="shared" si="50"/>
        <v>0</v>
      </c>
      <c r="AD89" s="267">
        <f t="shared" si="51"/>
        <v>0</v>
      </c>
      <c r="AE89" s="173"/>
      <c r="AF89" s="169">
        <f t="shared" si="39"/>
        <v>0</v>
      </c>
      <c r="AG89" s="109">
        <f t="shared" si="52"/>
        <v>0</v>
      </c>
      <c r="AH89" s="8">
        <f t="shared" si="40"/>
        <v>0</v>
      </c>
      <c r="AI89" s="8">
        <f t="shared" si="41"/>
        <v>0</v>
      </c>
      <c r="AJ89" s="173"/>
      <c r="AK89" s="106">
        <f t="shared" si="53"/>
        <v>0</v>
      </c>
      <c r="AL89" s="107">
        <f t="shared" si="42"/>
        <v>0</v>
      </c>
    </row>
    <row r="90" spans="1:38" ht="15.75" x14ac:dyDescent="0.25">
      <c r="A90" s="9"/>
      <c r="B90" s="9"/>
      <c r="C90" s="9"/>
      <c r="D90" s="9"/>
      <c r="E90" s="168"/>
      <c r="F90" s="196"/>
      <c r="G90" s="378">
        <f t="shared" si="43"/>
        <v>0</v>
      </c>
      <c r="H90" s="231"/>
      <c r="I90" s="232"/>
      <c r="J90" s="194"/>
      <c r="K90" s="167"/>
      <c r="L90" s="248"/>
      <c r="M90" s="171">
        <f t="shared" si="32"/>
        <v>0</v>
      </c>
      <c r="N90" s="16">
        <f t="shared" si="33"/>
        <v>0</v>
      </c>
      <c r="O90" s="16">
        <f t="shared" si="44"/>
        <v>0</v>
      </c>
      <c r="P90" s="17">
        <f t="shared" si="34"/>
        <v>0</v>
      </c>
      <c r="Q90" s="19">
        <f t="shared" si="35"/>
        <v>0</v>
      </c>
      <c r="R90" s="19">
        <f t="shared" si="45"/>
        <v>0</v>
      </c>
      <c r="S90" s="20">
        <f t="shared" si="46"/>
        <v>0</v>
      </c>
      <c r="T90" s="269"/>
      <c r="U90" s="264">
        <f t="shared" si="36"/>
        <v>0</v>
      </c>
      <c r="V90" s="176">
        <f t="shared" si="47"/>
        <v>1</v>
      </c>
      <c r="W90" s="380"/>
      <c r="X90" s="381">
        <f t="shared" si="48"/>
        <v>1</v>
      </c>
      <c r="Y90" s="173"/>
      <c r="Z90" s="7">
        <f t="shared" si="37"/>
        <v>0</v>
      </c>
      <c r="AA90" s="8">
        <f t="shared" si="38"/>
        <v>0</v>
      </c>
      <c r="AB90" s="8">
        <f t="shared" si="49"/>
        <v>0</v>
      </c>
      <c r="AC90" s="8">
        <f t="shared" si="50"/>
        <v>0</v>
      </c>
      <c r="AD90" s="267">
        <f t="shared" si="51"/>
        <v>0</v>
      </c>
      <c r="AE90" s="173"/>
      <c r="AF90" s="169">
        <f t="shared" si="39"/>
        <v>0</v>
      </c>
      <c r="AG90" s="109">
        <f t="shared" si="52"/>
        <v>0</v>
      </c>
      <c r="AH90" s="8">
        <f t="shared" si="40"/>
        <v>0</v>
      </c>
      <c r="AI90" s="8">
        <f t="shared" si="41"/>
        <v>0</v>
      </c>
      <c r="AJ90" s="173"/>
      <c r="AK90" s="106">
        <f t="shared" si="53"/>
        <v>0</v>
      </c>
      <c r="AL90" s="107">
        <f t="shared" si="42"/>
        <v>0</v>
      </c>
    </row>
    <row r="91" spans="1:38" ht="15.75" x14ac:dyDescent="0.25">
      <c r="A91" s="9"/>
      <c r="B91" s="9"/>
      <c r="C91" s="9"/>
      <c r="D91" s="9"/>
      <c r="E91" s="168"/>
      <c r="F91" s="196"/>
      <c r="G91" s="378">
        <f t="shared" si="43"/>
        <v>0</v>
      </c>
      <c r="H91" s="231"/>
      <c r="I91" s="232"/>
      <c r="J91" s="194"/>
      <c r="K91" s="167"/>
      <c r="L91" s="248"/>
      <c r="M91" s="171">
        <f t="shared" si="32"/>
        <v>0</v>
      </c>
      <c r="N91" s="16">
        <f t="shared" si="33"/>
        <v>0</v>
      </c>
      <c r="O91" s="16">
        <f t="shared" si="44"/>
        <v>0</v>
      </c>
      <c r="P91" s="17">
        <f t="shared" si="34"/>
        <v>0</v>
      </c>
      <c r="Q91" s="19">
        <f t="shared" si="35"/>
        <v>0</v>
      </c>
      <c r="R91" s="19">
        <f t="shared" si="45"/>
        <v>0</v>
      </c>
      <c r="S91" s="20">
        <f t="shared" si="46"/>
        <v>0</v>
      </c>
      <c r="T91" s="269"/>
      <c r="U91" s="264">
        <f t="shared" si="36"/>
        <v>0</v>
      </c>
      <c r="V91" s="176">
        <f t="shared" si="47"/>
        <v>1</v>
      </c>
      <c r="W91" s="380"/>
      <c r="X91" s="381">
        <f t="shared" si="48"/>
        <v>1</v>
      </c>
      <c r="Y91" s="173"/>
      <c r="Z91" s="7">
        <f t="shared" si="37"/>
        <v>0</v>
      </c>
      <c r="AA91" s="8">
        <f t="shared" si="38"/>
        <v>0</v>
      </c>
      <c r="AB91" s="8">
        <f t="shared" si="49"/>
        <v>0</v>
      </c>
      <c r="AC91" s="8">
        <f t="shared" si="50"/>
        <v>0</v>
      </c>
      <c r="AD91" s="267">
        <f t="shared" si="51"/>
        <v>0</v>
      </c>
      <c r="AE91" s="173"/>
      <c r="AF91" s="169">
        <f t="shared" si="39"/>
        <v>0</v>
      </c>
      <c r="AG91" s="109">
        <f t="shared" si="52"/>
        <v>0</v>
      </c>
      <c r="AH91" s="8">
        <f t="shared" si="40"/>
        <v>0</v>
      </c>
      <c r="AI91" s="8">
        <f t="shared" si="41"/>
        <v>0</v>
      </c>
      <c r="AJ91" s="173"/>
      <c r="AK91" s="106">
        <f t="shared" si="53"/>
        <v>0</v>
      </c>
      <c r="AL91" s="107">
        <f t="shared" si="42"/>
        <v>0</v>
      </c>
    </row>
    <row r="92" spans="1:38" ht="15.75" x14ac:dyDescent="0.25">
      <c r="A92" s="9"/>
      <c r="B92" s="9"/>
      <c r="C92" s="9"/>
      <c r="D92" s="9"/>
      <c r="E92" s="168"/>
      <c r="F92" s="196"/>
      <c r="G92" s="378">
        <f t="shared" si="43"/>
        <v>0</v>
      </c>
      <c r="H92" s="231"/>
      <c r="I92" s="232"/>
      <c r="J92" s="194"/>
      <c r="K92" s="167"/>
      <c r="L92" s="248"/>
      <c r="M92" s="171">
        <f t="shared" si="32"/>
        <v>0</v>
      </c>
      <c r="N92" s="16">
        <f t="shared" si="33"/>
        <v>0</v>
      </c>
      <c r="O92" s="16">
        <f t="shared" si="44"/>
        <v>0</v>
      </c>
      <c r="P92" s="17">
        <f t="shared" si="34"/>
        <v>0</v>
      </c>
      <c r="Q92" s="19">
        <f t="shared" si="35"/>
        <v>0</v>
      </c>
      <c r="R92" s="19">
        <f t="shared" si="45"/>
        <v>0</v>
      </c>
      <c r="S92" s="20">
        <f t="shared" si="46"/>
        <v>0</v>
      </c>
      <c r="T92" s="269"/>
      <c r="U92" s="264">
        <f t="shared" si="36"/>
        <v>0</v>
      </c>
      <c r="V92" s="176">
        <f t="shared" si="47"/>
        <v>1</v>
      </c>
      <c r="W92" s="380"/>
      <c r="X92" s="381">
        <f t="shared" si="48"/>
        <v>1</v>
      </c>
      <c r="Y92" s="173"/>
      <c r="Z92" s="7">
        <f t="shared" si="37"/>
        <v>0</v>
      </c>
      <c r="AA92" s="8">
        <f t="shared" si="38"/>
        <v>0</v>
      </c>
      <c r="AB92" s="8">
        <f t="shared" si="49"/>
        <v>0</v>
      </c>
      <c r="AC92" s="8">
        <f t="shared" si="50"/>
        <v>0</v>
      </c>
      <c r="AD92" s="267">
        <f t="shared" si="51"/>
        <v>0</v>
      </c>
      <c r="AE92" s="173"/>
      <c r="AF92" s="169">
        <f t="shared" si="39"/>
        <v>0</v>
      </c>
      <c r="AG92" s="109">
        <f t="shared" si="52"/>
        <v>0</v>
      </c>
      <c r="AH92" s="8">
        <f t="shared" si="40"/>
        <v>0</v>
      </c>
      <c r="AI92" s="8">
        <f t="shared" si="41"/>
        <v>0</v>
      </c>
      <c r="AJ92" s="173"/>
      <c r="AK92" s="106">
        <f t="shared" si="53"/>
        <v>0</v>
      </c>
      <c r="AL92" s="107">
        <f t="shared" si="42"/>
        <v>0</v>
      </c>
    </row>
    <row r="93" spans="1:38" ht="15.75" x14ac:dyDescent="0.25">
      <c r="A93" s="9"/>
      <c r="B93" s="9"/>
      <c r="C93" s="9"/>
      <c r="D93" s="9"/>
      <c r="E93" s="168"/>
      <c r="F93" s="196"/>
      <c r="G93" s="378">
        <f t="shared" si="43"/>
        <v>0</v>
      </c>
      <c r="H93" s="231"/>
      <c r="I93" s="232"/>
      <c r="J93" s="194"/>
      <c r="K93" s="167"/>
      <c r="L93" s="248"/>
      <c r="M93" s="171">
        <f t="shared" si="32"/>
        <v>0</v>
      </c>
      <c r="N93" s="16">
        <f t="shared" si="33"/>
        <v>0</v>
      </c>
      <c r="O93" s="16">
        <f t="shared" si="44"/>
        <v>0</v>
      </c>
      <c r="P93" s="17">
        <f t="shared" si="34"/>
        <v>0</v>
      </c>
      <c r="Q93" s="19">
        <f t="shared" si="35"/>
        <v>0</v>
      </c>
      <c r="R93" s="19">
        <f t="shared" si="45"/>
        <v>0</v>
      </c>
      <c r="S93" s="20">
        <f t="shared" si="46"/>
        <v>0</v>
      </c>
      <c r="T93" s="269"/>
      <c r="U93" s="264">
        <f t="shared" si="36"/>
        <v>0</v>
      </c>
      <c r="V93" s="176">
        <f t="shared" si="47"/>
        <v>1</v>
      </c>
      <c r="W93" s="380"/>
      <c r="X93" s="381">
        <f t="shared" si="48"/>
        <v>1</v>
      </c>
      <c r="Y93" s="173"/>
      <c r="Z93" s="7">
        <f t="shared" si="37"/>
        <v>0</v>
      </c>
      <c r="AA93" s="8">
        <f t="shared" si="38"/>
        <v>0</v>
      </c>
      <c r="AB93" s="8">
        <f t="shared" si="49"/>
        <v>0</v>
      </c>
      <c r="AC93" s="8">
        <f t="shared" si="50"/>
        <v>0</v>
      </c>
      <c r="AD93" s="267">
        <f t="shared" si="51"/>
        <v>0</v>
      </c>
      <c r="AE93" s="173"/>
      <c r="AF93" s="169">
        <f t="shared" si="39"/>
        <v>0</v>
      </c>
      <c r="AG93" s="109">
        <f t="shared" si="52"/>
        <v>0</v>
      </c>
      <c r="AH93" s="8">
        <f t="shared" si="40"/>
        <v>0</v>
      </c>
      <c r="AI93" s="8">
        <f t="shared" si="41"/>
        <v>0</v>
      </c>
      <c r="AJ93" s="173"/>
      <c r="AK93" s="106">
        <f t="shared" si="53"/>
        <v>0</v>
      </c>
      <c r="AL93" s="107">
        <f t="shared" si="42"/>
        <v>0</v>
      </c>
    </row>
    <row r="94" spans="1:38" ht="15.75" x14ac:dyDescent="0.25">
      <c r="A94" s="9"/>
      <c r="B94" s="9"/>
      <c r="C94" s="9"/>
      <c r="D94" s="9"/>
      <c r="E94" s="168"/>
      <c r="F94" s="196"/>
      <c r="G94" s="378">
        <f t="shared" si="43"/>
        <v>0</v>
      </c>
      <c r="H94" s="231"/>
      <c r="I94" s="232"/>
      <c r="J94" s="194"/>
      <c r="K94" s="167"/>
      <c r="L94" s="248"/>
      <c r="M94" s="171">
        <f t="shared" si="32"/>
        <v>0</v>
      </c>
      <c r="N94" s="16">
        <f t="shared" si="33"/>
        <v>0</v>
      </c>
      <c r="O94" s="16">
        <f t="shared" si="44"/>
        <v>0</v>
      </c>
      <c r="P94" s="17">
        <f t="shared" si="34"/>
        <v>0</v>
      </c>
      <c r="Q94" s="19">
        <f t="shared" si="35"/>
        <v>0</v>
      </c>
      <c r="R94" s="19">
        <f t="shared" si="45"/>
        <v>0</v>
      </c>
      <c r="S94" s="20">
        <f t="shared" si="46"/>
        <v>0</v>
      </c>
      <c r="T94" s="269"/>
      <c r="U94" s="264">
        <f t="shared" si="36"/>
        <v>0</v>
      </c>
      <c r="V94" s="176">
        <f t="shared" si="47"/>
        <v>1</v>
      </c>
      <c r="W94" s="380"/>
      <c r="X94" s="381">
        <f t="shared" si="48"/>
        <v>1</v>
      </c>
      <c r="Y94" s="173"/>
      <c r="Z94" s="7">
        <f t="shared" si="37"/>
        <v>0</v>
      </c>
      <c r="AA94" s="8">
        <f t="shared" si="38"/>
        <v>0</v>
      </c>
      <c r="AB94" s="8">
        <f t="shared" si="49"/>
        <v>0</v>
      </c>
      <c r="AC94" s="8">
        <f t="shared" si="50"/>
        <v>0</v>
      </c>
      <c r="AD94" s="267">
        <f t="shared" si="51"/>
        <v>0</v>
      </c>
      <c r="AE94" s="173"/>
      <c r="AF94" s="169">
        <f t="shared" si="39"/>
        <v>0</v>
      </c>
      <c r="AG94" s="109">
        <f t="shared" si="52"/>
        <v>0</v>
      </c>
      <c r="AH94" s="8">
        <f t="shared" si="40"/>
        <v>0</v>
      </c>
      <c r="AI94" s="8">
        <f t="shared" si="41"/>
        <v>0</v>
      </c>
      <c r="AJ94" s="173"/>
      <c r="AK94" s="106">
        <f t="shared" si="53"/>
        <v>0</v>
      </c>
      <c r="AL94" s="107">
        <f t="shared" si="42"/>
        <v>0</v>
      </c>
    </row>
    <row r="95" spans="1:38" ht="15.75" x14ac:dyDescent="0.25">
      <c r="A95" s="9"/>
      <c r="B95" s="9"/>
      <c r="C95" s="9"/>
      <c r="D95" s="9"/>
      <c r="E95" s="168"/>
      <c r="F95" s="196"/>
      <c r="G95" s="378">
        <f t="shared" si="43"/>
        <v>0</v>
      </c>
      <c r="H95" s="231"/>
      <c r="I95" s="232"/>
      <c r="J95" s="194"/>
      <c r="K95" s="167"/>
      <c r="L95" s="248"/>
      <c r="M95" s="171">
        <f t="shared" si="32"/>
        <v>0</v>
      </c>
      <c r="N95" s="16">
        <f t="shared" si="33"/>
        <v>0</v>
      </c>
      <c r="O95" s="16">
        <f t="shared" si="44"/>
        <v>0</v>
      </c>
      <c r="P95" s="17">
        <f t="shared" si="34"/>
        <v>0</v>
      </c>
      <c r="Q95" s="19">
        <f t="shared" si="35"/>
        <v>0</v>
      </c>
      <c r="R95" s="19">
        <f t="shared" si="45"/>
        <v>0</v>
      </c>
      <c r="S95" s="20">
        <f t="shared" si="46"/>
        <v>0</v>
      </c>
      <c r="T95" s="269"/>
      <c r="U95" s="264">
        <f t="shared" si="36"/>
        <v>0</v>
      </c>
      <c r="V95" s="176">
        <f t="shared" si="47"/>
        <v>1</v>
      </c>
      <c r="W95" s="380"/>
      <c r="X95" s="381">
        <f t="shared" si="48"/>
        <v>1</v>
      </c>
      <c r="Y95" s="173"/>
      <c r="Z95" s="7">
        <f t="shared" si="37"/>
        <v>0</v>
      </c>
      <c r="AA95" s="8">
        <f t="shared" si="38"/>
        <v>0</v>
      </c>
      <c r="AB95" s="8">
        <f t="shared" si="49"/>
        <v>0</v>
      </c>
      <c r="AC95" s="8">
        <f t="shared" si="50"/>
        <v>0</v>
      </c>
      <c r="AD95" s="267">
        <f t="shared" si="51"/>
        <v>0</v>
      </c>
      <c r="AE95" s="173"/>
      <c r="AF95" s="169">
        <f t="shared" si="39"/>
        <v>0</v>
      </c>
      <c r="AG95" s="109">
        <f t="shared" si="52"/>
        <v>0</v>
      </c>
      <c r="AH95" s="8">
        <f t="shared" si="40"/>
        <v>0</v>
      </c>
      <c r="AI95" s="8">
        <f t="shared" si="41"/>
        <v>0</v>
      </c>
      <c r="AJ95" s="173"/>
      <c r="AK95" s="106">
        <f t="shared" si="53"/>
        <v>0</v>
      </c>
      <c r="AL95" s="107">
        <f t="shared" si="42"/>
        <v>0</v>
      </c>
    </row>
    <row r="96" spans="1:38" ht="15.75" x14ac:dyDescent="0.25">
      <c r="A96" s="9"/>
      <c r="B96" s="9"/>
      <c r="C96" s="9"/>
      <c r="D96" s="9"/>
      <c r="E96" s="168"/>
      <c r="F96" s="196"/>
      <c r="G96" s="378">
        <f t="shared" si="43"/>
        <v>0</v>
      </c>
      <c r="H96" s="231"/>
      <c r="I96" s="232"/>
      <c r="J96" s="194"/>
      <c r="K96" s="167"/>
      <c r="L96" s="248"/>
      <c r="M96" s="171">
        <f t="shared" si="32"/>
        <v>0</v>
      </c>
      <c r="N96" s="16">
        <f t="shared" si="33"/>
        <v>0</v>
      </c>
      <c r="O96" s="16">
        <f t="shared" si="44"/>
        <v>0</v>
      </c>
      <c r="P96" s="17">
        <f t="shared" si="34"/>
        <v>0</v>
      </c>
      <c r="Q96" s="19">
        <f t="shared" si="35"/>
        <v>0</v>
      </c>
      <c r="R96" s="19">
        <f t="shared" si="45"/>
        <v>0</v>
      </c>
      <c r="S96" s="20">
        <f t="shared" si="46"/>
        <v>0</v>
      </c>
      <c r="T96" s="269"/>
      <c r="U96" s="264">
        <f t="shared" si="36"/>
        <v>0</v>
      </c>
      <c r="V96" s="176">
        <f t="shared" si="47"/>
        <v>1</v>
      </c>
      <c r="W96" s="380"/>
      <c r="X96" s="381">
        <f t="shared" si="48"/>
        <v>1</v>
      </c>
      <c r="Y96" s="173"/>
      <c r="Z96" s="7">
        <f t="shared" si="37"/>
        <v>0</v>
      </c>
      <c r="AA96" s="8">
        <f t="shared" si="38"/>
        <v>0</v>
      </c>
      <c r="AB96" s="8">
        <f t="shared" si="49"/>
        <v>0</v>
      </c>
      <c r="AC96" s="8">
        <f t="shared" si="50"/>
        <v>0</v>
      </c>
      <c r="AD96" s="267">
        <f t="shared" si="51"/>
        <v>0</v>
      </c>
      <c r="AE96" s="173"/>
      <c r="AF96" s="169">
        <f t="shared" si="39"/>
        <v>0</v>
      </c>
      <c r="AG96" s="109">
        <f t="shared" si="52"/>
        <v>0</v>
      </c>
      <c r="AH96" s="8">
        <f t="shared" si="40"/>
        <v>0</v>
      </c>
      <c r="AI96" s="8">
        <f t="shared" si="41"/>
        <v>0</v>
      </c>
      <c r="AJ96" s="173"/>
      <c r="AK96" s="106">
        <f t="shared" si="53"/>
        <v>0</v>
      </c>
      <c r="AL96" s="107">
        <f t="shared" si="42"/>
        <v>0</v>
      </c>
    </row>
    <row r="97" spans="1:38" ht="15.75" x14ac:dyDescent="0.25">
      <c r="A97" s="9"/>
      <c r="B97" s="9"/>
      <c r="C97" s="9"/>
      <c r="D97" s="9"/>
      <c r="E97" s="168"/>
      <c r="F97" s="196"/>
      <c r="G97" s="378">
        <f t="shared" si="43"/>
        <v>0</v>
      </c>
      <c r="H97" s="231"/>
      <c r="I97" s="232"/>
      <c r="J97" s="194"/>
      <c r="K97" s="167"/>
      <c r="L97" s="248"/>
      <c r="M97" s="171">
        <f t="shared" si="32"/>
        <v>0</v>
      </c>
      <c r="N97" s="16">
        <f t="shared" si="33"/>
        <v>0</v>
      </c>
      <c r="O97" s="16">
        <f t="shared" si="44"/>
        <v>0</v>
      </c>
      <c r="P97" s="17">
        <f t="shared" si="34"/>
        <v>0</v>
      </c>
      <c r="Q97" s="19">
        <f t="shared" si="35"/>
        <v>0</v>
      </c>
      <c r="R97" s="19">
        <f t="shared" si="45"/>
        <v>0</v>
      </c>
      <c r="S97" s="20">
        <f t="shared" si="46"/>
        <v>0</v>
      </c>
      <c r="T97" s="269"/>
      <c r="U97" s="264">
        <f t="shared" si="36"/>
        <v>0</v>
      </c>
      <c r="V97" s="176">
        <f t="shared" si="47"/>
        <v>1</v>
      </c>
      <c r="W97" s="380"/>
      <c r="X97" s="381">
        <f t="shared" si="48"/>
        <v>1</v>
      </c>
      <c r="Y97" s="173"/>
      <c r="Z97" s="7">
        <f t="shared" si="37"/>
        <v>0</v>
      </c>
      <c r="AA97" s="8">
        <f t="shared" si="38"/>
        <v>0</v>
      </c>
      <c r="AB97" s="8">
        <f t="shared" si="49"/>
        <v>0</v>
      </c>
      <c r="AC97" s="8">
        <f t="shared" si="50"/>
        <v>0</v>
      </c>
      <c r="AD97" s="267">
        <f t="shared" si="51"/>
        <v>0</v>
      </c>
      <c r="AE97" s="173"/>
      <c r="AF97" s="169">
        <f t="shared" si="39"/>
        <v>0</v>
      </c>
      <c r="AG97" s="109">
        <f t="shared" si="52"/>
        <v>0</v>
      </c>
      <c r="AH97" s="8">
        <f t="shared" si="40"/>
        <v>0</v>
      </c>
      <c r="AI97" s="8">
        <f t="shared" si="41"/>
        <v>0</v>
      </c>
      <c r="AJ97" s="173"/>
      <c r="AK97" s="106">
        <f t="shared" si="53"/>
        <v>0</v>
      </c>
      <c r="AL97" s="107">
        <f t="shared" si="42"/>
        <v>0</v>
      </c>
    </row>
    <row r="98" spans="1:38" ht="15.75" x14ac:dyDescent="0.25">
      <c r="A98" s="9"/>
      <c r="B98" s="9"/>
      <c r="C98" s="9"/>
      <c r="D98" s="9"/>
      <c r="E98" s="168"/>
      <c r="F98" s="196"/>
      <c r="G98" s="378">
        <f t="shared" si="43"/>
        <v>0</v>
      </c>
      <c r="H98" s="231"/>
      <c r="I98" s="232"/>
      <c r="J98" s="194"/>
      <c r="K98" s="167"/>
      <c r="L98" s="248"/>
      <c r="M98" s="171">
        <f t="shared" si="32"/>
        <v>0</v>
      </c>
      <c r="N98" s="16">
        <f t="shared" si="33"/>
        <v>0</v>
      </c>
      <c r="O98" s="16">
        <f t="shared" si="44"/>
        <v>0</v>
      </c>
      <c r="P98" s="17">
        <f t="shared" si="34"/>
        <v>0</v>
      </c>
      <c r="Q98" s="19">
        <f t="shared" si="35"/>
        <v>0</v>
      </c>
      <c r="R98" s="19">
        <f t="shared" si="45"/>
        <v>0</v>
      </c>
      <c r="S98" s="20">
        <f t="shared" si="46"/>
        <v>0</v>
      </c>
      <c r="T98" s="269"/>
      <c r="U98" s="264">
        <f t="shared" si="36"/>
        <v>0</v>
      </c>
      <c r="V98" s="176">
        <f t="shared" si="47"/>
        <v>1</v>
      </c>
      <c r="W98" s="380"/>
      <c r="X98" s="381">
        <f t="shared" si="48"/>
        <v>1</v>
      </c>
      <c r="Y98" s="173"/>
      <c r="Z98" s="7">
        <f t="shared" si="37"/>
        <v>0</v>
      </c>
      <c r="AA98" s="8">
        <f t="shared" si="38"/>
        <v>0</v>
      </c>
      <c r="AB98" s="8">
        <f t="shared" si="49"/>
        <v>0</v>
      </c>
      <c r="AC98" s="8">
        <f t="shared" si="50"/>
        <v>0</v>
      </c>
      <c r="AD98" s="267">
        <f t="shared" si="51"/>
        <v>0</v>
      </c>
      <c r="AE98" s="173"/>
      <c r="AF98" s="169">
        <f t="shared" si="39"/>
        <v>0</v>
      </c>
      <c r="AG98" s="109">
        <f t="shared" si="52"/>
        <v>0</v>
      </c>
      <c r="AH98" s="8">
        <f t="shared" si="40"/>
        <v>0</v>
      </c>
      <c r="AI98" s="8">
        <f t="shared" si="41"/>
        <v>0</v>
      </c>
      <c r="AJ98" s="173"/>
      <c r="AK98" s="106">
        <f t="shared" si="53"/>
        <v>0</v>
      </c>
      <c r="AL98" s="107">
        <f t="shared" si="42"/>
        <v>0</v>
      </c>
    </row>
    <row r="99" spans="1:38" ht="15.75" x14ac:dyDescent="0.25">
      <c r="A99" s="9"/>
      <c r="B99" s="9"/>
      <c r="C99" s="9"/>
      <c r="D99" s="9"/>
      <c r="E99" s="168"/>
      <c r="F99" s="196"/>
      <c r="G99" s="378">
        <f t="shared" si="43"/>
        <v>0</v>
      </c>
      <c r="H99" s="231"/>
      <c r="I99" s="232"/>
      <c r="J99" s="194"/>
      <c r="K99" s="167"/>
      <c r="L99" s="248"/>
      <c r="M99" s="171">
        <f t="shared" si="32"/>
        <v>0</v>
      </c>
      <c r="N99" s="16">
        <f t="shared" si="33"/>
        <v>0</v>
      </c>
      <c r="O99" s="16">
        <f t="shared" si="44"/>
        <v>0</v>
      </c>
      <c r="P99" s="17">
        <f t="shared" si="34"/>
        <v>0</v>
      </c>
      <c r="Q99" s="19">
        <f t="shared" si="35"/>
        <v>0</v>
      </c>
      <c r="R99" s="19">
        <f t="shared" si="45"/>
        <v>0</v>
      </c>
      <c r="S99" s="20">
        <f t="shared" si="46"/>
        <v>0</v>
      </c>
      <c r="T99" s="269"/>
      <c r="U99" s="264">
        <f t="shared" si="36"/>
        <v>0</v>
      </c>
      <c r="V99" s="176">
        <f t="shared" si="47"/>
        <v>1</v>
      </c>
      <c r="W99" s="380"/>
      <c r="X99" s="381">
        <f t="shared" si="48"/>
        <v>1</v>
      </c>
      <c r="Y99" s="173"/>
      <c r="Z99" s="7">
        <f t="shared" si="37"/>
        <v>0</v>
      </c>
      <c r="AA99" s="8">
        <f t="shared" si="38"/>
        <v>0</v>
      </c>
      <c r="AB99" s="8">
        <f t="shared" si="49"/>
        <v>0</v>
      </c>
      <c r="AC99" s="8">
        <f t="shared" si="50"/>
        <v>0</v>
      </c>
      <c r="AD99" s="267">
        <f t="shared" si="51"/>
        <v>0</v>
      </c>
      <c r="AE99" s="173"/>
      <c r="AF99" s="169">
        <f t="shared" si="39"/>
        <v>0</v>
      </c>
      <c r="AG99" s="109">
        <f t="shared" si="52"/>
        <v>0</v>
      </c>
      <c r="AH99" s="8">
        <f t="shared" si="40"/>
        <v>0</v>
      </c>
      <c r="AI99" s="8">
        <f t="shared" si="41"/>
        <v>0</v>
      </c>
      <c r="AJ99" s="173"/>
      <c r="AK99" s="106">
        <f t="shared" si="53"/>
        <v>0</v>
      </c>
      <c r="AL99" s="107">
        <f t="shared" si="42"/>
        <v>0</v>
      </c>
    </row>
    <row r="100" spans="1:38" ht="15.75" x14ac:dyDescent="0.25">
      <c r="A100" s="9"/>
      <c r="B100" s="9"/>
      <c r="C100" s="9"/>
      <c r="D100" s="9"/>
      <c r="E100" s="168"/>
      <c r="F100" s="196"/>
      <c r="G100" s="378">
        <f t="shared" si="43"/>
        <v>0</v>
      </c>
      <c r="H100" s="231"/>
      <c r="I100" s="232"/>
      <c r="J100" s="194"/>
      <c r="K100" s="167"/>
      <c r="L100" s="248"/>
      <c r="M100" s="171">
        <f t="shared" si="32"/>
        <v>0</v>
      </c>
      <c r="N100" s="16">
        <f t="shared" si="33"/>
        <v>0</v>
      </c>
      <c r="O100" s="16">
        <f t="shared" si="44"/>
        <v>0</v>
      </c>
      <c r="P100" s="17">
        <f t="shared" si="34"/>
        <v>0</v>
      </c>
      <c r="Q100" s="19">
        <f t="shared" si="35"/>
        <v>0</v>
      </c>
      <c r="R100" s="19">
        <f t="shared" si="45"/>
        <v>0</v>
      </c>
      <c r="S100" s="20">
        <f t="shared" si="46"/>
        <v>0</v>
      </c>
      <c r="T100" s="269"/>
      <c r="U100" s="264">
        <f t="shared" si="36"/>
        <v>0</v>
      </c>
      <c r="V100" s="176">
        <f t="shared" si="47"/>
        <v>1</v>
      </c>
      <c r="W100" s="380"/>
      <c r="X100" s="381">
        <f t="shared" si="48"/>
        <v>1</v>
      </c>
      <c r="Y100" s="173"/>
      <c r="Z100" s="7">
        <f t="shared" si="37"/>
        <v>0</v>
      </c>
      <c r="AA100" s="8">
        <f t="shared" si="38"/>
        <v>0</v>
      </c>
      <c r="AB100" s="8">
        <f t="shared" si="49"/>
        <v>0</v>
      </c>
      <c r="AC100" s="8">
        <f t="shared" si="50"/>
        <v>0</v>
      </c>
      <c r="AD100" s="267">
        <f t="shared" si="51"/>
        <v>0</v>
      </c>
      <c r="AE100" s="173"/>
      <c r="AF100" s="169">
        <f t="shared" si="39"/>
        <v>0</v>
      </c>
      <c r="AG100" s="109">
        <f t="shared" si="52"/>
        <v>0</v>
      </c>
      <c r="AH100" s="8">
        <f t="shared" si="40"/>
        <v>0</v>
      </c>
      <c r="AI100" s="8">
        <f t="shared" si="41"/>
        <v>0</v>
      </c>
      <c r="AJ100" s="173"/>
      <c r="AK100" s="106">
        <f t="shared" si="53"/>
        <v>0</v>
      </c>
      <c r="AL100" s="107">
        <f t="shared" si="42"/>
        <v>0</v>
      </c>
    </row>
    <row r="101" spans="1:38" ht="15.75" x14ac:dyDescent="0.25">
      <c r="A101" s="9"/>
      <c r="B101" s="9"/>
      <c r="C101" s="9"/>
      <c r="D101" s="9"/>
      <c r="E101" s="168"/>
      <c r="F101" s="196"/>
      <c r="G101" s="378">
        <f t="shared" si="43"/>
        <v>0</v>
      </c>
      <c r="H101" s="231"/>
      <c r="I101" s="232"/>
      <c r="J101" s="194"/>
      <c r="K101" s="167"/>
      <c r="L101" s="248"/>
      <c r="M101" s="171">
        <f t="shared" si="32"/>
        <v>0</v>
      </c>
      <c r="N101" s="16">
        <f t="shared" si="33"/>
        <v>0</v>
      </c>
      <c r="O101" s="16">
        <f t="shared" si="44"/>
        <v>0</v>
      </c>
      <c r="P101" s="17">
        <f t="shared" si="34"/>
        <v>0</v>
      </c>
      <c r="Q101" s="19">
        <f t="shared" si="35"/>
        <v>0</v>
      </c>
      <c r="R101" s="19">
        <f t="shared" si="45"/>
        <v>0</v>
      </c>
      <c r="S101" s="20">
        <f t="shared" si="46"/>
        <v>0</v>
      </c>
      <c r="T101" s="269"/>
      <c r="U101" s="264">
        <f t="shared" si="36"/>
        <v>0</v>
      </c>
      <c r="V101" s="176">
        <f t="shared" si="47"/>
        <v>1</v>
      </c>
      <c r="W101" s="380"/>
      <c r="X101" s="381">
        <f t="shared" si="48"/>
        <v>1</v>
      </c>
      <c r="Y101" s="173"/>
      <c r="Z101" s="7">
        <f t="shared" si="37"/>
        <v>0</v>
      </c>
      <c r="AA101" s="8">
        <f t="shared" si="38"/>
        <v>0</v>
      </c>
      <c r="AB101" s="8">
        <f t="shared" si="49"/>
        <v>0</v>
      </c>
      <c r="AC101" s="8">
        <f t="shared" si="50"/>
        <v>0</v>
      </c>
      <c r="AD101" s="267">
        <f t="shared" si="51"/>
        <v>0</v>
      </c>
      <c r="AE101" s="173"/>
      <c r="AF101" s="169">
        <f t="shared" si="39"/>
        <v>0</v>
      </c>
      <c r="AG101" s="109">
        <f t="shared" si="52"/>
        <v>0</v>
      </c>
      <c r="AH101" s="8">
        <f t="shared" si="40"/>
        <v>0</v>
      </c>
      <c r="AI101" s="8">
        <f t="shared" si="41"/>
        <v>0</v>
      </c>
      <c r="AJ101" s="173"/>
      <c r="AK101" s="106">
        <f t="shared" si="53"/>
        <v>0</v>
      </c>
      <c r="AL101" s="107">
        <f t="shared" si="42"/>
        <v>0</v>
      </c>
    </row>
    <row r="102" spans="1:38" ht="15.75" x14ac:dyDescent="0.25">
      <c r="A102" s="9"/>
      <c r="B102" s="9"/>
      <c r="C102" s="9"/>
      <c r="D102" s="9"/>
      <c r="E102" s="168"/>
      <c r="F102" s="196"/>
      <c r="G102" s="378">
        <f t="shared" si="43"/>
        <v>0</v>
      </c>
      <c r="H102" s="231"/>
      <c r="I102" s="232"/>
      <c r="J102" s="194"/>
      <c r="K102" s="167"/>
      <c r="L102" s="248"/>
      <c r="M102" s="171">
        <f t="shared" si="32"/>
        <v>0</v>
      </c>
      <c r="N102" s="16">
        <f t="shared" si="33"/>
        <v>0</v>
      </c>
      <c r="O102" s="16">
        <f t="shared" si="44"/>
        <v>0</v>
      </c>
      <c r="P102" s="17">
        <f t="shared" si="34"/>
        <v>0</v>
      </c>
      <c r="Q102" s="19">
        <f t="shared" si="35"/>
        <v>0</v>
      </c>
      <c r="R102" s="19">
        <f t="shared" si="45"/>
        <v>0</v>
      </c>
      <c r="S102" s="20">
        <f t="shared" si="46"/>
        <v>0</v>
      </c>
      <c r="T102" s="269"/>
      <c r="U102" s="264">
        <f t="shared" si="36"/>
        <v>0</v>
      </c>
      <c r="V102" s="176">
        <f t="shared" si="47"/>
        <v>1</v>
      </c>
      <c r="W102" s="380"/>
      <c r="X102" s="381">
        <f t="shared" si="48"/>
        <v>1</v>
      </c>
      <c r="Y102" s="173"/>
      <c r="Z102" s="7">
        <f t="shared" si="37"/>
        <v>0</v>
      </c>
      <c r="AA102" s="8">
        <f t="shared" si="38"/>
        <v>0</v>
      </c>
      <c r="AB102" s="8">
        <f t="shared" si="49"/>
        <v>0</v>
      </c>
      <c r="AC102" s="8">
        <f t="shared" si="50"/>
        <v>0</v>
      </c>
      <c r="AD102" s="267">
        <f t="shared" si="51"/>
        <v>0</v>
      </c>
      <c r="AE102" s="173"/>
      <c r="AF102" s="169">
        <f t="shared" si="39"/>
        <v>0</v>
      </c>
      <c r="AG102" s="109">
        <f t="shared" si="52"/>
        <v>0</v>
      </c>
      <c r="AH102" s="8">
        <f t="shared" si="40"/>
        <v>0</v>
      </c>
      <c r="AI102" s="8">
        <f t="shared" si="41"/>
        <v>0</v>
      </c>
      <c r="AJ102" s="173"/>
      <c r="AK102" s="106">
        <f t="shared" si="53"/>
        <v>0</v>
      </c>
      <c r="AL102" s="107">
        <f t="shared" si="42"/>
        <v>0</v>
      </c>
    </row>
    <row r="103" spans="1:38" ht="15.75" x14ac:dyDescent="0.25">
      <c r="A103" s="9"/>
      <c r="B103" s="9"/>
      <c r="C103" s="9"/>
      <c r="D103" s="9"/>
      <c r="E103" s="168"/>
      <c r="F103" s="196"/>
      <c r="G103" s="378">
        <f t="shared" si="43"/>
        <v>0</v>
      </c>
      <c r="H103" s="231"/>
      <c r="I103" s="232"/>
      <c r="J103" s="194"/>
      <c r="K103" s="167"/>
      <c r="L103" s="248"/>
      <c r="M103" s="171">
        <f t="shared" si="32"/>
        <v>0</v>
      </c>
      <c r="N103" s="16">
        <f t="shared" si="33"/>
        <v>0</v>
      </c>
      <c r="O103" s="16">
        <f t="shared" si="44"/>
        <v>0</v>
      </c>
      <c r="P103" s="17">
        <f t="shared" si="34"/>
        <v>0</v>
      </c>
      <c r="Q103" s="19">
        <f t="shared" si="35"/>
        <v>0</v>
      </c>
      <c r="R103" s="19">
        <f t="shared" si="45"/>
        <v>0</v>
      </c>
      <c r="S103" s="20">
        <f t="shared" si="46"/>
        <v>0</v>
      </c>
      <c r="T103" s="269"/>
      <c r="U103" s="264">
        <f t="shared" si="36"/>
        <v>0</v>
      </c>
      <c r="V103" s="176">
        <f t="shared" si="47"/>
        <v>1</v>
      </c>
      <c r="W103" s="380"/>
      <c r="X103" s="381">
        <f t="shared" si="48"/>
        <v>1</v>
      </c>
      <c r="Y103" s="173"/>
      <c r="Z103" s="7">
        <f t="shared" si="37"/>
        <v>0</v>
      </c>
      <c r="AA103" s="8">
        <f t="shared" si="38"/>
        <v>0</v>
      </c>
      <c r="AB103" s="8">
        <f t="shared" si="49"/>
        <v>0</v>
      </c>
      <c r="AC103" s="8">
        <f t="shared" si="50"/>
        <v>0</v>
      </c>
      <c r="AD103" s="267">
        <f t="shared" si="51"/>
        <v>0</v>
      </c>
      <c r="AE103" s="173"/>
      <c r="AF103" s="169">
        <f t="shared" si="39"/>
        <v>0</v>
      </c>
      <c r="AG103" s="109">
        <f t="shared" si="52"/>
        <v>0</v>
      </c>
      <c r="AH103" s="8">
        <f t="shared" si="40"/>
        <v>0</v>
      </c>
      <c r="AI103" s="8">
        <f t="shared" si="41"/>
        <v>0</v>
      </c>
      <c r="AJ103" s="173"/>
      <c r="AK103" s="106">
        <f t="shared" si="53"/>
        <v>0</v>
      </c>
      <c r="AL103" s="107">
        <f t="shared" si="42"/>
        <v>0</v>
      </c>
    </row>
    <row r="104" spans="1:38" ht="15.75" x14ac:dyDescent="0.25">
      <c r="A104" s="9"/>
      <c r="B104" s="9"/>
      <c r="C104" s="9"/>
      <c r="D104" s="9"/>
      <c r="E104" s="168"/>
      <c r="F104" s="196"/>
      <c r="G104" s="378">
        <f t="shared" si="43"/>
        <v>0</v>
      </c>
      <c r="H104" s="231"/>
      <c r="I104" s="232"/>
      <c r="J104" s="194"/>
      <c r="K104" s="167"/>
      <c r="L104" s="248"/>
      <c r="M104" s="171">
        <f t="shared" si="32"/>
        <v>0</v>
      </c>
      <c r="N104" s="16">
        <f t="shared" si="33"/>
        <v>0</v>
      </c>
      <c r="O104" s="16">
        <f t="shared" si="44"/>
        <v>0</v>
      </c>
      <c r="P104" s="17">
        <f t="shared" si="34"/>
        <v>0</v>
      </c>
      <c r="Q104" s="19">
        <f t="shared" si="35"/>
        <v>0</v>
      </c>
      <c r="R104" s="19">
        <f t="shared" si="45"/>
        <v>0</v>
      </c>
      <c r="S104" s="20">
        <f t="shared" si="46"/>
        <v>0</v>
      </c>
      <c r="T104" s="269"/>
      <c r="U104" s="264">
        <f t="shared" si="36"/>
        <v>0</v>
      </c>
      <c r="V104" s="176">
        <f t="shared" si="47"/>
        <v>1</v>
      </c>
      <c r="W104" s="380"/>
      <c r="X104" s="381">
        <f t="shared" si="48"/>
        <v>1</v>
      </c>
      <c r="Y104" s="173"/>
      <c r="Z104" s="7">
        <f t="shared" si="37"/>
        <v>0</v>
      </c>
      <c r="AA104" s="8">
        <f t="shared" si="38"/>
        <v>0</v>
      </c>
      <c r="AB104" s="8">
        <f t="shared" si="49"/>
        <v>0</v>
      </c>
      <c r="AC104" s="8">
        <f t="shared" si="50"/>
        <v>0</v>
      </c>
      <c r="AD104" s="267">
        <f t="shared" si="51"/>
        <v>0</v>
      </c>
      <c r="AE104" s="173"/>
      <c r="AF104" s="169">
        <f t="shared" si="39"/>
        <v>0</v>
      </c>
      <c r="AG104" s="109">
        <f t="shared" si="52"/>
        <v>0</v>
      </c>
      <c r="AH104" s="8">
        <f t="shared" si="40"/>
        <v>0</v>
      </c>
      <c r="AI104" s="8">
        <f t="shared" si="41"/>
        <v>0</v>
      </c>
      <c r="AJ104" s="173"/>
      <c r="AK104" s="106">
        <f t="shared" si="53"/>
        <v>0</v>
      </c>
      <c r="AL104" s="107">
        <f t="shared" si="42"/>
        <v>0</v>
      </c>
    </row>
    <row r="105" spans="1:38" ht="15.75" x14ac:dyDescent="0.25">
      <c r="A105" s="9"/>
      <c r="B105" s="9"/>
      <c r="C105" s="9"/>
      <c r="D105" s="9"/>
      <c r="E105" s="168"/>
      <c r="F105" s="196"/>
      <c r="G105" s="378">
        <f t="shared" si="43"/>
        <v>0</v>
      </c>
      <c r="H105" s="231"/>
      <c r="I105" s="232"/>
      <c r="J105" s="194"/>
      <c r="K105" s="167"/>
      <c r="L105" s="248"/>
      <c r="M105" s="171">
        <f t="shared" si="32"/>
        <v>0</v>
      </c>
      <c r="N105" s="16">
        <f t="shared" si="33"/>
        <v>0</v>
      </c>
      <c r="O105" s="16">
        <f t="shared" si="44"/>
        <v>0</v>
      </c>
      <c r="P105" s="17">
        <f t="shared" si="34"/>
        <v>0</v>
      </c>
      <c r="Q105" s="19">
        <f t="shared" si="35"/>
        <v>0</v>
      </c>
      <c r="R105" s="19">
        <f t="shared" si="45"/>
        <v>0</v>
      </c>
      <c r="S105" s="20">
        <f t="shared" si="46"/>
        <v>0</v>
      </c>
      <c r="T105" s="269"/>
      <c r="U105" s="264">
        <f t="shared" si="36"/>
        <v>0</v>
      </c>
      <c r="V105" s="176">
        <f t="shared" si="47"/>
        <v>1</v>
      </c>
      <c r="W105" s="380"/>
      <c r="X105" s="381">
        <f t="shared" si="48"/>
        <v>1</v>
      </c>
      <c r="Y105" s="173"/>
      <c r="Z105" s="7">
        <f t="shared" si="37"/>
        <v>0</v>
      </c>
      <c r="AA105" s="8">
        <f t="shared" si="38"/>
        <v>0</v>
      </c>
      <c r="AB105" s="8">
        <f t="shared" si="49"/>
        <v>0</v>
      </c>
      <c r="AC105" s="8">
        <f t="shared" si="50"/>
        <v>0</v>
      </c>
      <c r="AD105" s="267">
        <f t="shared" si="51"/>
        <v>0</v>
      </c>
      <c r="AE105" s="173"/>
      <c r="AF105" s="169">
        <f t="shared" si="39"/>
        <v>0</v>
      </c>
      <c r="AG105" s="109">
        <f t="shared" si="52"/>
        <v>0</v>
      </c>
      <c r="AH105" s="8">
        <f t="shared" si="40"/>
        <v>0</v>
      </c>
      <c r="AI105" s="8">
        <f t="shared" si="41"/>
        <v>0</v>
      </c>
      <c r="AJ105" s="173"/>
      <c r="AK105" s="106">
        <f t="shared" si="53"/>
        <v>0</v>
      </c>
      <c r="AL105" s="107">
        <f t="shared" si="42"/>
        <v>0</v>
      </c>
    </row>
    <row r="106" spans="1:38" ht="15.75" x14ac:dyDescent="0.25">
      <c r="A106" s="9"/>
      <c r="B106" s="9"/>
      <c r="C106" s="9"/>
      <c r="D106" s="9"/>
      <c r="E106" s="168"/>
      <c r="F106" s="196"/>
      <c r="G106" s="378">
        <f t="shared" si="43"/>
        <v>0</v>
      </c>
      <c r="H106" s="231"/>
      <c r="I106" s="232"/>
      <c r="J106" s="194"/>
      <c r="K106" s="167"/>
      <c r="L106" s="248"/>
      <c r="M106" s="171">
        <f t="shared" si="32"/>
        <v>0</v>
      </c>
      <c r="N106" s="16">
        <f t="shared" si="33"/>
        <v>0</v>
      </c>
      <c r="O106" s="16">
        <f t="shared" si="44"/>
        <v>0</v>
      </c>
      <c r="P106" s="17">
        <f t="shared" si="34"/>
        <v>0</v>
      </c>
      <c r="Q106" s="19">
        <f t="shared" si="35"/>
        <v>0</v>
      </c>
      <c r="R106" s="19">
        <f t="shared" si="45"/>
        <v>0</v>
      </c>
      <c r="S106" s="20">
        <f t="shared" si="46"/>
        <v>0</v>
      </c>
      <c r="T106" s="269"/>
      <c r="U106" s="264">
        <f t="shared" si="36"/>
        <v>0</v>
      </c>
      <c r="V106" s="176">
        <f t="shared" si="47"/>
        <v>1</v>
      </c>
      <c r="W106" s="380"/>
      <c r="X106" s="381">
        <f t="shared" si="48"/>
        <v>1</v>
      </c>
      <c r="Y106" s="173"/>
      <c r="Z106" s="7">
        <f t="shared" si="37"/>
        <v>0</v>
      </c>
      <c r="AA106" s="8">
        <f t="shared" si="38"/>
        <v>0</v>
      </c>
      <c r="AB106" s="8">
        <f t="shared" si="49"/>
        <v>0</v>
      </c>
      <c r="AC106" s="8">
        <f t="shared" si="50"/>
        <v>0</v>
      </c>
      <c r="AD106" s="267">
        <f t="shared" si="51"/>
        <v>0</v>
      </c>
      <c r="AE106" s="173"/>
      <c r="AF106" s="169">
        <f t="shared" si="39"/>
        <v>0</v>
      </c>
      <c r="AG106" s="109">
        <f t="shared" si="52"/>
        <v>0</v>
      </c>
      <c r="AH106" s="8">
        <f t="shared" si="40"/>
        <v>0</v>
      </c>
      <c r="AI106" s="8">
        <f t="shared" si="41"/>
        <v>0</v>
      </c>
      <c r="AJ106" s="173"/>
      <c r="AK106" s="106">
        <f t="shared" si="53"/>
        <v>0</v>
      </c>
      <c r="AL106" s="107">
        <f t="shared" si="42"/>
        <v>0</v>
      </c>
    </row>
    <row r="107" spans="1:38" ht="15.75" x14ac:dyDescent="0.25">
      <c r="A107" s="9"/>
      <c r="B107" s="9"/>
      <c r="C107" s="9"/>
      <c r="D107" s="9"/>
      <c r="E107" s="168"/>
      <c r="F107" s="196"/>
      <c r="G107" s="378">
        <f t="shared" si="43"/>
        <v>0</v>
      </c>
      <c r="H107" s="231"/>
      <c r="I107" s="232"/>
      <c r="J107" s="194"/>
      <c r="K107" s="167"/>
      <c r="L107" s="248"/>
      <c r="M107" s="171">
        <f t="shared" si="32"/>
        <v>0</v>
      </c>
      <c r="N107" s="16">
        <f t="shared" si="33"/>
        <v>0</v>
      </c>
      <c r="O107" s="16">
        <f t="shared" si="44"/>
        <v>0</v>
      </c>
      <c r="P107" s="17">
        <f t="shared" ref="P107:P109" si="54">O107*Z107</f>
        <v>0</v>
      </c>
      <c r="Q107" s="19">
        <f t="shared" si="35"/>
        <v>0</v>
      </c>
      <c r="R107" s="19">
        <f t="shared" si="45"/>
        <v>0</v>
      </c>
      <c r="S107" s="20">
        <f t="shared" si="46"/>
        <v>0</v>
      </c>
      <c r="T107" s="269"/>
      <c r="U107" s="264">
        <f t="shared" si="36"/>
        <v>0</v>
      </c>
      <c r="V107" s="176">
        <f t="shared" si="47"/>
        <v>1</v>
      </c>
      <c r="W107" s="380"/>
      <c r="X107" s="381">
        <f t="shared" si="48"/>
        <v>1</v>
      </c>
      <c r="Y107" s="173"/>
      <c r="Z107" s="7">
        <f t="shared" si="37"/>
        <v>0</v>
      </c>
      <c r="AA107" s="8">
        <f t="shared" ref="AA107:AA109" si="55">ROUND(SUM(Z107*V107),0)</f>
        <v>0</v>
      </c>
      <c r="AB107" s="8">
        <f t="shared" si="49"/>
        <v>0</v>
      </c>
      <c r="AC107" s="8">
        <f t="shared" si="50"/>
        <v>0</v>
      </c>
      <c r="AD107" s="267">
        <f t="shared" si="51"/>
        <v>0</v>
      </c>
      <c r="AE107" s="173"/>
      <c r="AF107" s="169">
        <f t="shared" si="39"/>
        <v>0</v>
      </c>
      <c r="AG107" s="109">
        <f t="shared" si="52"/>
        <v>0</v>
      </c>
      <c r="AH107" s="8">
        <f t="shared" ref="AH107:AH109" si="56">(W107)*(AG107)</f>
        <v>0</v>
      </c>
      <c r="AI107" s="8">
        <f t="shared" si="41"/>
        <v>0</v>
      </c>
      <c r="AJ107" s="173"/>
      <c r="AK107" s="106">
        <f t="shared" si="53"/>
        <v>0</v>
      </c>
      <c r="AL107" s="107">
        <f t="shared" si="42"/>
        <v>0</v>
      </c>
    </row>
    <row r="108" spans="1:38" ht="15.75" x14ac:dyDescent="0.25">
      <c r="A108" s="9"/>
      <c r="B108" s="9"/>
      <c r="C108" s="9"/>
      <c r="D108" s="9"/>
      <c r="E108" s="168"/>
      <c r="F108" s="196"/>
      <c r="G108" s="378">
        <f t="shared" si="43"/>
        <v>0</v>
      </c>
      <c r="H108" s="231"/>
      <c r="I108" s="232"/>
      <c r="J108" s="194"/>
      <c r="K108" s="167"/>
      <c r="L108" s="248"/>
      <c r="M108" s="171">
        <f t="shared" si="32"/>
        <v>0</v>
      </c>
      <c r="N108" s="16">
        <f t="shared" si="33"/>
        <v>0</v>
      </c>
      <c r="O108" s="16">
        <f t="shared" si="44"/>
        <v>0</v>
      </c>
      <c r="P108" s="17">
        <f t="shared" si="54"/>
        <v>0</v>
      </c>
      <c r="Q108" s="19">
        <f t="shared" si="35"/>
        <v>0</v>
      </c>
      <c r="R108" s="19">
        <f t="shared" si="45"/>
        <v>0</v>
      </c>
      <c r="S108" s="20">
        <f t="shared" si="46"/>
        <v>0</v>
      </c>
      <c r="T108" s="269"/>
      <c r="U108" s="264">
        <f t="shared" si="36"/>
        <v>0</v>
      </c>
      <c r="V108" s="176">
        <f t="shared" si="47"/>
        <v>1</v>
      </c>
      <c r="W108" s="380"/>
      <c r="X108" s="381">
        <f t="shared" si="48"/>
        <v>1</v>
      </c>
      <c r="Y108" s="173"/>
      <c r="Z108" s="7">
        <f t="shared" si="37"/>
        <v>0</v>
      </c>
      <c r="AA108" s="8">
        <f t="shared" si="55"/>
        <v>0</v>
      </c>
      <c r="AB108" s="8">
        <f t="shared" si="49"/>
        <v>0</v>
      </c>
      <c r="AC108" s="8">
        <f t="shared" si="50"/>
        <v>0</v>
      </c>
      <c r="AD108" s="267">
        <f t="shared" si="51"/>
        <v>0</v>
      </c>
      <c r="AE108" s="173"/>
      <c r="AF108" s="169">
        <f t="shared" si="39"/>
        <v>0</v>
      </c>
      <c r="AG108" s="109">
        <f t="shared" si="52"/>
        <v>0</v>
      </c>
      <c r="AH108" s="8">
        <f t="shared" si="56"/>
        <v>0</v>
      </c>
      <c r="AI108" s="8">
        <f t="shared" si="41"/>
        <v>0</v>
      </c>
      <c r="AJ108" s="173"/>
      <c r="AK108" s="106">
        <f t="shared" si="53"/>
        <v>0</v>
      </c>
      <c r="AL108" s="107">
        <f t="shared" si="42"/>
        <v>0</v>
      </c>
    </row>
    <row r="109" spans="1:38" ht="16.5" thickBot="1" x14ac:dyDescent="0.3">
      <c r="A109" s="9"/>
      <c r="B109" s="9"/>
      <c r="C109" s="9"/>
      <c r="D109" s="9"/>
      <c r="E109" s="168"/>
      <c r="F109" s="196"/>
      <c r="G109" s="378">
        <f t="shared" si="43"/>
        <v>0</v>
      </c>
      <c r="H109" s="231"/>
      <c r="I109" s="232"/>
      <c r="J109" s="194"/>
      <c r="K109" s="167"/>
      <c r="L109" s="248"/>
      <c r="M109" s="171">
        <f t="shared" si="32"/>
        <v>0</v>
      </c>
      <c r="N109" s="16">
        <f t="shared" si="33"/>
        <v>0</v>
      </c>
      <c r="O109" s="16">
        <f t="shared" si="44"/>
        <v>0</v>
      </c>
      <c r="P109" s="17">
        <f t="shared" si="54"/>
        <v>0</v>
      </c>
      <c r="Q109" s="19">
        <f t="shared" si="35"/>
        <v>0</v>
      </c>
      <c r="R109" s="19">
        <f t="shared" si="45"/>
        <v>0</v>
      </c>
      <c r="S109" s="268">
        <f t="shared" si="46"/>
        <v>0</v>
      </c>
      <c r="T109" s="269"/>
      <c r="U109" s="264">
        <f t="shared" si="36"/>
        <v>0</v>
      </c>
      <c r="V109" s="176">
        <f t="shared" si="47"/>
        <v>1</v>
      </c>
      <c r="W109" s="380"/>
      <c r="X109" s="381">
        <f t="shared" si="48"/>
        <v>1</v>
      </c>
      <c r="Y109" s="173"/>
      <c r="Z109" s="7">
        <f t="shared" si="37"/>
        <v>0</v>
      </c>
      <c r="AA109" s="8">
        <f t="shared" si="55"/>
        <v>0</v>
      </c>
      <c r="AB109" s="8">
        <f t="shared" si="49"/>
        <v>0</v>
      </c>
      <c r="AC109" s="8">
        <f t="shared" si="50"/>
        <v>0</v>
      </c>
      <c r="AD109" s="267">
        <f t="shared" si="51"/>
        <v>0</v>
      </c>
      <c r="AE109" s="173"/>
      <c r="AF109" s="169">
        <f t="shared" si="39"/>
        <v>0</v>
      </c>
      <c r="AG109" s="109">
        <f t="shared" si="52"/>
        <v>0</v>
      </c>
      <c r="AH109" s="8">
        <f t="shared" si="56"/>
        <v>0</v>
      </c>
      <c r="AI109" s="8">
        <f t="shared" si="41"/>
        <v>0</v>
      </c>
      <c r="AJ109" s="173"/>
      <c r="AK109" s="106">
        <f t="shared" si="53"/>
        <v>0</v>
      </c>
      <c r="AL109" s="107">
        <f t="shared" si="42"/>
        <v>0</v>
      </c>
    </row>
    <row r="110" spans="1:38" ht="33.6" customHeight="1" thickBot="1" x14ac:dyDescent="0.3">
      <c r="A110" s="460" t="s">
        <v>109</v>
      </c>
      <c r="B110" s="461"/>
      <c r="C110" s="461"/>
      <c r="D110" s="461"/>
      <c r="E110" s="461"/>
      <c r="F110" s="461"/>
      <c r="G110" s="234"/>
      <c r="H110" s="233">
        <f>SUM(H11:H109)</f>
        <v>0</v>
      </c>
      <c r="I110" s="234"/>
      <c r="J110" s="234"/>
      <c r="K110" s="234"/>
      <c r="L110" s="223"/>
      <c r="M110" s="192"/>
      <c r="N110" s="192"/>
      <c r="O110" s="192"/>
      <c r="P110" s="110">
        <f>SUM(P11:P109)</f>
        <v>0</v>
      </c>
      <c r="Q110" s="110">
        <f>SUM(Q11:Q109)</f>
        <v>0</v>
      </c>
      <c r="R110" s="110">
        <f>SUM(R11:R109)</f>
        <v>0</v>
      </c>
      <c r="S110" s="110">
        <f t="shared" ref="S110" si="57">SUM(S11:S109)</f>
        <v>0</v>
      </c>
      <c r="T110" s="270"/>
      <c r="U110" s="265"/>
      <c r="V110" s="192"/>
      <c r="W110" s="192"/>
      <c r="X110" s="192"/>
      <c r="Y110" s="174"/>
      <c r="Z110" s="110">
        <f>SUM(Z11:Z109)</f>
        <v>0</v>
      </c>
      <c r="AA110" s="110">
        <f>SUM(AA11:AA109)</f>
        <v>0</v>
      </c>
      <c r="AB110" s="110">
        <f>SUM(AB11:AB109)</f>
        <v>0</v>
      </c>
      <c r="AC110" s="110">
        <f>SUM(AC11:AC109)</f>
        <v>0</v>
      </c>
      <c r="AD110" s="110">
        <f>SUM(AD11:AD109)</f>
        <v>0</v>
      </c>
      <c r="AE110" s="174"/>
      <c r="AF110" s="193"/>
      <c r="AG110" s="110">
        <f>SUM(AG11:AG109)</f>
        <v>0</v>
      </c>
      <c r="AH110" s="110">
        <f>SUM(AH11:AH109)</f>
        <v>0</v>
      </c>
      <c r="AI110" s="110">
        <f>SUM(AI11:AI109)</f>
        <v>0</v>
      </c>
      <c r="AJ110" s="174"/>
      <c r="AK110" s="110">
        <f>SUM(AK11:AK109)</f>
        <v>0</v>
      </c>
      <c r="AL110" s="110">
        <f>SUM(AL11:AL109)</f>
        <v>0</v>
      </c>
    </row>
  </sheetData>
  <sheetProtection algorithmName="SHA-512" hashValue="dxK7mlavzJsVEJnpby2Dbejv7IXRSAwZmoDxLtZNurkOVPgA2mor7IKgPGGl9A1E0U6knJlR70sgrjrWqRBMxQ==" saltValue="j0ckNbWKB6jAy1MEh24VFQ==" spinCount="100000" sheet="1" formatCells="0" formatColumns="0" formatRows="0" selectLockedCells="1"/>
  <mergeCells count="46">
    <mergeCell ref="X8:X10"/>
    <mergeCell ref="AC8:AC10"/>
    <mergeCell ref="AD8:AD10"/>
    <mergeCell ref="AK8:AK10"/>
    <mergeCell ref="AL8:AL10"/>
    <mergeCell ref="AF8:AF10"/>
    <mergeCell ref="AG8:AG10"/>
    <mergeCell ref="AH8:AH10"/>
    <mergeCell ref="AI8:AI10"/>
    <mergeCell ref="E8:E10"/>
    <mergeCell ref="W8:W10"/>
    <mergeCell ref="M8:S8"/>
    <mergeCell ref="S9:S10"/>
    <mergeCell ref="V8:V10"/>
    <mergeCell ref="A110:F110"/>
    <mergeCell ref="F8:F10"/>
    <mergeCell ref="K9:K10"/>
    <mergeCell ref="L9:L10"/>
    <mergeCell ref="U8:U10"/>
    <mergeCell ref="M9:M10"/>
    <mergeCell ref="N9:N10"/>
    <mergeCell ref="O9:O10"/>
    <mergeCell ref="P9:P10"/>
    <mergeCell ref="Q9:Q10"/>
    <mergeCell ref="R9:R10"/>
    <mergeCell ref="I9:I10"/>
    <mergeCell ref="H9:H10"/>
    <mergeCell ref="J8:K8"/>
    <mergeCell ref="J9:J10"/>
    <mergeCell ref="A8:A10"/>
    <mergeCell ref="A4:F4"/>
    <mergeCell ref="AK7:AL7"/>
    <mergeCell ref="M7:S7"/>
    <mergeCell ref="G8:I8"/>
    <mergeCell ref="G9:G10"/>
    <mergeCell ref="Z8:Z10"/>
    <mergeCell ref="AA8:AA10"/>
    <mergeCell ref="AB8:AB10"/>
    <mergeCell ref="U7:X7"/>
    <mergeCell ref="AF6:AJ6"/>
    <mergeCell ref="A7:F7"/>
    <mergeCell ref="Z7:AD7"/>
    <mergeCell ref="AF7:AI7"/>
    <mergeCell ref="B8:B10"/>
    <mergeCell ref="C8:C10"/>
    <mergeCell ref="D8:D10"/>
  </mergeCells>
  <conditionalFormatting sqref="S11:S109">
    <cfRule type="cellIs" dxfId="139" priority="11" stopIfTrue="1" operator="notEqual">
      <formula>R11</formula>
    </cfRule>
  </conditionalFormatting>
  <conditionalFormatting sqref="AL11:AL109">
    <cfRule type="cellIs" dxfId="138" priority="5" operator="notEqual">
      <formula>AH11+AB11</formula>
    </cfRule>
  </conditionalFormatting>
  <conditionalFormatting sqref="G11:G109">
    <cfRule type="cellIs" dxfId="137" priority="3" operator="greaterThan">
      <formula>1</formula>
    </cfRule>
  </conditionalFormatting>
  <conditionalFormatting sqref="AK11:AK109">
    <cfRule type="cellIs" dxfId="136" priority="1" operator="lessThan">
      <formula>0</formula>
    </cfRule>
  </conditionalFormatting>
  <dataValidations disablePrompts="1" count="1">
    <dataValidation type="whole" allowBlank="1" showInputMessage="1" showErrorMessage="1" sqref="Z11:Z109" xr:uid="{D24140C0-CDDC-441B-BFE9-EDCFA2E2691A}">
      <formula1>0</formula1>
      <formula2>60000000</formula2>
    </dataValidation>
  </dataValidations>
  <pageMargins left="0.5" right="0.5" top="0.75" bottom="0.5" header="0.5" footer="0.5"/>
  <pageSetup scale="10" orientation="landscape" r:id="rId1"/>
  <headerFooter alignWithMargins="0">
    <oddFooter>&amp;RRevised: 7/6/2009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9707A-C842-40A4-9CAB-EEC93284D9E8}">
  <sheetPr codeName="Sheet5">
    <tabColor theme="0"/>
    <pageSetUpPr fitToPage="1"/>
  </sheetPr>
  <dimension ref="A1:Q162"/>
  <sheetViews>
    <sheetView showGridLines="0" zoomScale="90" zoomScaleNormal="90" workbookViewId="0">
      <selection activeCell="A14" sqref="A14:E14"/>
    </sheetView>
  </sheetViews>
  <sheetFormatPr defaultColWidth="9.140625" defaultRowHeight="15" x14ac:dyDescent="0.25"/>
  <cols>
    <col min="1" max="1" width="33" style="86" customWidth="1"/>
    <col min="2" max="2" width="15.28515625" style="86" customWidth="1"/>
    <col min="3" max="3" width="20.28515625" style="86" customWidth="1"/>
    <col min="4" max="4" width="20.85546875" style="86" customWidth="1"/>
    <col min="5" max="5" width="13.5703125" style="86" customWidth="1"/>
    <col min="6" max="6" width="19.85546875" style="86" customWidth="1"/>
    <col min="7" max="7" width="22.7109375" style="86" customWidth="1"/>
    <col min="8" max="10" width="15.140625" style="86" customWidth="1"/>
    <col min="11" max="11" width="21.85546875" style="86" bestFit="1" customWidth="1"/>
    <col min="12" max="12" width="17.42578125" style="86" customWidth="1"/>
    <col min="13" max="13" width="1.85546875" style="86" customWidth="1"/>
    <col min="14" max="16384" width="9.140625" style="86"/>
  </cols>
  <sheetData>
    <row r="1" spans="1:17" s="393" customFormat="1" ht="16.5" thickBot="1" x14ac:dyDescent="0.3">
      <c r="A1" s="414" t="str">
        <f>'BUDGET SUMMARY 1'!$A$1</f>
        <v>RFA HHS0015831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295"/>
    </row>
    <row r="2" spans="1:17" s="393" customFormat="1" ht="32.25" thickBot="1" x14ac:dyDescent="0.3">
      <c r="A2" s="406" t="str">
        <f>'BUDGET SUMMARY 1'!$A$2</f>
        <v>Attachment to Addendum 8 - Revision 3 Exhibit E, Expenditure Proposal</v>
      </c>
      <c r="K2" s="416" t="s">
        <v>110</v>
      </c>
      <c r="L2" s="417" t="s">
        <v>111</v>
      </c>
    </row>
    <row r="3" spans="1:17" s="393" customFormat="1" ht="16.5" thickBot="1" x14ac:dyDescent="0.3">
      <c r="A3" s="521" t="s">
        <v>112</v>
      </c>
      <c r="B3" s="522"/>
      <c r="C3" s="522"/>
      <c r="D3" s="522"/>
      <c r="E3" s="522"/>
      <c r="K3" s="418" t="s">
        <v>113</v>
      </c>
      <c r="L3" s="294">
        <f>SUM(I19,I34,I49,I64,I79,I94,I109,I124,I139,I154)</f>
        <v>0</v>
      </c>
    </row>
    <row r="4" spans="1:17" s="393" customFormat="1" ht="16.5" thickBot="1" x14ac:dyDescent="0.3">
      <c r="A4" s="521"/>
      <c r="B4" s="522"/>
      <c r="C4" s="522"/>
      <c r="D4" s="522"/>
      <c r="E4" s="522"/>
      <c r="K4" s="419" t="s">
        <v>114</v>
      </c>
      <c r="L4" s="294">
        <f>SUM(I20,I35,I50,I65,I80,I95,I110,I125,I140,I155)</f>
        <v>0</v>
      </c>
      <c r="M4" s="420"/>
      <c r="N4" s="420"/>
      <c r="O4" s="420"/>
      <c r="P4" s="420"/>
      <c r="Q4" s="420"/>
    </row>
    <row r="5" spans="1:17" s="393" customFormat="1" ht="16.5" thickBot="1" x14ac:dyDescent="0.3">
      <c r="A5" s="421" t="s">
        <v>70</v>
      </c>
      <c r="B5" s="422">
        <f>'BUDGET SUMMARY 1'!D3</f>
        <v>0</v>
      </c>
      <c r="C5" s="422"/>
      <c r="D5" s="422"/>
      <c r="E5" s="422"/>
      <c r="K5" s="419" t="s">
        <v>115</v>
      </c>
      <c r="L5" s="294">
        <f t="shared" ref="L5:L10" si="0">SUM(I21,I36,I51,I66,I81,I96,I111,I126,I141,I156)</f>
        <v>0</v>
      </c>
    </row>
    <row r="6" spans="1:17" s="393" customFormat="1" ht="16.5" thickBot="1" x14ac:dyDescent="0.3">
      <c r="A6" s="421"/>
      <c r="B6" s="406"/>
      <c r="C6" s="406"/>
      <c r="D6" s="406"/>
      <c r="E6" s="406"/>
      <c r="K6" s="419" t="s">
        <v>116</v>
      </c>
      <c r="L6" s="294">
        <f t="shared" si="0"/>
        <v>0</v>
      </c>
    </row>
    <row r="7" spans="1:17" s="393" customFormat="1" ht="16.5" thickBot="1" x14ac:dyDescent="0.3">
      <c r="A7" s="421"/>
      <c r="B7" s="406"/>
      <c r="C7" s="406"/>
      <c r="D7" s="406"/>
      <c r="E7" s="406"/>
      <c r="K7" s="419" t="s">
        <v>117</v>
      </c>
      <c r="L7" s="294">
        <f t="shared" si="0"/>
        <v>0</v>
      </c>
    </row>
    <row r="8" spans="1:17" s="393" customFormat="1" ht="16.5" thickBot="1" x14ac:dyDescent="0.3">
      <c r="A8" s="421"/>
      <c r="B8" s="406"/>
      <c r="C8" s="406"/>
      <c r="D8" s="406"/>
      <c r="E8" s="406"/>
      <c r="K8" s="419" t="s">
        <v>277</v>
      </c>
      <c r="L8" s="294">
        <f t="shared" si="0"/>
        <v>0</v>
      </c>
    </row>
    <row r="9" spans="1:17" s="393" customFormat="1" ht="16.5" thickBot="1" x14ac:dyDescent="0.3">
      <c r="A9" s="421"/>
      <c r="B9" s="406"/>
      <c r="C9" s="406"/>
      <c r="D9" s="406"/>
      <c r="E9" s="406"/>
      <c r="K9" s="419" t="s">
        <v>278</v>
      </c>
      <c r="L9" s="294">
        <f t="shared" si="0"/>
        <v>0</v>
      </c>
    </row>
    <row r="10" spans="1:17" s="393" customFormat="1" ht="16.5" thickBot="1" x14ac:dyDescent="0.3">
      <c r="A10" s="423"/>
      <c r="B10" s="406"/>
      <c r="C10" s="406"/>
      <c r="D10" s="406"/>
      <c r="E10" s="406"/>
      <c r="K10" s="419" t="s">
        <v>272</v>
      </c>
      <c r="L10" s="294">
        <f t="shared" si="0"/>
        <v>0</v>
      </c>
    </row>
    <row r="11" spans="1:17" s="393" customFormat="1" ht="16.5" thickBot="1" x14ac:dyDescent="0.3">
      <c r="A11" s="523"/>
      <c r="B11" s="524"/>
      <c r="C11" s="424"/>
      <c r="D11" s="406"/>
      <c r="E11" s="406"/>
      <c r="K11" s="296"/>
      <c r="L11" s="297"/>
    </row>
    <row r="12" spans="1:17" s="393" customFormat="1" ht="16.5" thickBot="1" x14ac:dyDescent="0.3">
      <c r="A12" s="425"/>
      <c r="C12" s="424"/>
      <c r="D12" s="406"/>
      <c r="E12" s="406"/>
      <c r="K12" s="298" t="s">
        <v>118</v>
      </c>
      <c r="L12" s="299">
        <f>SUM(L3:L10)</f>
        <v>0</v>
      </c>
    </row>
    <row r="13" spans="1:17" s="393" customFormat="1" ht="16.5" thickBot="1" x14ac:dyDescent="0.3">
      <c r="A13" s="426"/>
      <c r="B13" s="427"/>
      <c r="C13" s="428"/>
      <c r="D13" s="406"/>
      <c r="E13" s="406"/>
      <c r="L13" s="429"/>
    </row>
    <row r="14" spans="1:17" s="84" customFormat="1" ht="145.15" customHeight="1" x14ac:dyDescent="0.25">
      <c r="A14" s="492" t="s">
        <v>119</v>
      </c>
      <c r="B14" s="493"/>
      <c r="C14" s="493"/>
      <c r="D14" s="493"/>
      <c r="E14" s="494"/>
      <c r="F14" s="87"/>
      <c r="G14" s="87"/>
      <c r="H14" s="261"/>
      <c r="I14" s="261"/>
      <c r="J14" s="87"/>
      <c r="K14" s="87"/>
    </row>
    <row r="15" spans="1:17" s="84" customFormat="1" ht="31.5" x14ac:dyDescent="0.25">
      <c r="A15" s="111" t="s">
        <v>120</v>
      </c>
      <c r="B15" s="495"/>
      <c r="C15" s="496"/>
      <c r="D15" s="496"/>
      <c r="E15" s="497"/>
      <c r="F15" s="87"/>
      <c r="G15" s="239"/>
      <c r="H15" s="87"/>
      <c r="I15" s="87"/>
      <c r="J15" s="87"/>
      <c r="K15" s="240"/>
    </row>
    <row r="16" spans="1:17" s="84" customFormat="1" ht="15.75" x14ac:dyDescent="0.25">
      <c r="A16" s="111" t="s">
        <v>121</v>
      </c>
      <c r="B16" s="498"/>
      <c r="C16" s="498"/>
      <c r="D16" s="498"/>
      <c r="E16" s="498"/>
      <c r="F16" s="87"/>
      <c r="G16" s="87"/>
      <c r="H16" s="87"/>
      <c r="I16" s="87"/>
      <c r="J16" s="87"/>
      <c r="K16" s="179"/>
    </row>
    <row r="17" spans="1:12" s="84" customFormat="1" ht="15.75" x14ac:dyDescent="0.25">
      <c r="A17" s="199" t="s">
        <v>122</v>
      </c>
      <c r="B17" s="498"/>
      <c r="C17" s="498"/>
      <c r="D17" s="498"/>
      <c r="E17" s="498"/>
      <c r="F17" s="502"/>
      <c r="G17" s="503"/>
      <c r="H17" s="504"/>
      <c r="I17" s="505"/>
      <c r="J17" s="240"/>
      <c r="L17" s="271"/>
    </row>
    <row r="18" spans="1:12" s="84" customFormat="1" ht="64.900000000000006" customHeight="1" thickBot="1" x14ac:dyDescent="0.3">
      <c r="A18" s="308" t="s">
        <v>110</v>
      </c>
      <c r="B18" s="309" t="s">
        <v>123</v>
      </c>
      <c r="C18" s="309" t="s">
        <v>124</v>
      </c>
      <c r="D18" s="309" t="s">
        <v>125</v>
      </c>
      <c r="E18" s="313" t="s">
        <v>126</v>
      </c>
      <c r="F18" s="310" t="s">
        <v>127</v>
      </c>
      <c r="G18" s="310" t="s">
        <v>128</v>
      </c>
      <c r="H18" s="311" t="s">
        <v>129</v>
      </c>
      <c r="I18" s="312" t="s">
        <v>130</v>
      </c>
      <c r="J18" s="241"/>
    </row>
    <row r="19" spans="1:12" ht="15" customHeight="1" x14ac:dyDescent="0.25">
      <c r="A19" s="224" t="s">
        <v>113</v>
      </c>
      <c r="B19" s="200"/>
      <c r="C19" s="201"/>
      <c r="D19" s="202"/>
      <c r="E19" s="180">
        <f>(B19*C19)</f>
        <v>0</v>
      </c>
      <c r="F19" s="235">
        <f>1-H19</f>
        <v>1</v>
      </c>
      <c r="G19" s="181">
        <f>SUM(E19-I19)</f>
        <v>0</v>
      </c>
      <c r="H19" s="367"/>
      <c r="I19" s="181">
        <f>E19*H19</f>
        <v>0</v>
      </c>
      <c r="J19" s="241"/>
    </row>
    <row r="20" spans="1:12" ht="15.75" customHeight="1" x14ac:dyDescent="0.25">
      <c r="A20" s="225" t="s">
        <v>114</v>
      </c>
      <c r="B20" s="6"/>
      <c r="C20" s="203"/>
      <c r="D20" s="204"/>
      <c r="E20" s="180">
        <f>(B20*C20*D20)</f>
        <v>0</v>
      </c>
      <c r="F20" s="235">
        <f t="shared" ref="F20:F26" si="1">1-H20</f>
        <v>1</v>
      </c>
      <c r="G20" s="181">
        <f t="shared" ref="G20:G26" si="2">SUM(E20-I20)</f>
        <v>0</v>
      </c>
      <c r="H20" s="367"/>
      <c r="I20" s="181">
        <f t="shared" ref="I20:I26" si="3">E20*H20</f>
        <v>0</v>
      </c>
      <c r="J20" s="241"/>
      <c r="L20" s="272"/>
    </row>
    <row r="21" spans="1:12" ht="15.75" customHeight="1" x14ac:dyDescent="0.25">
      <c r="A21" s="225" t="s">
        <v>115</v>
      </c>
      <c r="B21" s="6"/>
      <c r="C21" s="203"/>
      <c r="D21" s="204"/>
      <c r="E21" s="180">
        <f t="shared" ref="E21:E25" si="4">(B21*C21*D21)</f>
        <v>0</v>
      </c>
      <c r="F21" s="235">
        <f t="shared" si="1"/>
        <v>1</v>
      </c>
      <c r="G21" s="181">
        <f t="shared" si="2"/>
        <v>0</v>
      </c>
      <c r="H21" s="367"/>
      <c r="I21" s="181">
        <f t="shared" si="3"/>
        <v>0</v>
      </c>
      <c r="J21" s="241"/>
      <c r="L21" s="272"/>
    </row>
    <row r="22" spans="1:12" ht="15.75" customHeight="1" x14ac:dyDescent="0.25">
      <c r="A22" s="225" t="s">
        <v>116</v>
      </c>
      <c r="B22" s="6"/>
      <c r="C22" s="205"/>
      <c r="D22" s="204"/>
      <c r="E22" s="180">
        <f t="shared" si="4"/>
        <v>0</v>
      </c>
      <c r="F22" s="235">
        <f t="shared" si="1"/>
        <v>1</v>
      </c>
      <c r="G22" s="181">
        <f t="shared" si="2"/>
        <v>0</v>
      </c>
      <c r="H22" s="367"/>
      <c r="I22" s="181">
        <f t="shared" si="3"/>
        <v>0</v>
      </c>
      <c r="J22" s="241"/>
    </row>
    <row r="23" spans="1:12" ht="15.75" customHeight="1" x14ac:dyDescent="0.25">
      <c r="A23" s="225" t="s">
        <v>117</v>
      </c>
      <c r="B23" s="6"/>
      <c r="C23" s="201"/>
      <c r="D23" s="204"/>
      <c r="E23" s="180">
        <f t="shared" si="4"/>
        <v>0</v>
      </c>
      <c r="F23" s="235">
        <f t="shared" si="1"/>
        <v>1</v>
      </c>
      <c r="G23" s="181">
        <f t="shared" si="2"/>
        <v>0</v>
      </c>
      <c r="H23" s="367"/>
      <c r="I23" s="181">
        <f t="shared" si="3"/>
        <v>0</v>
      </c>
      <c r="J23" s="241"/>
    </row>
    <row r="24" spans="1:12" ht="15.75" customHeight="1" x14ac:dyDescent="0.25">
      <c r="A24" s="225" t="s">
        <v>277</v>
      </c>
      <c r="B24" s="6"/>
      <c r="C24" s="201"/>
      <c r="D24" s="204"/>
      <c r="E24" s="180">
        <f t="shared" si="4"/>
        <v>0</v>
      </c>
      <c r="F24" s="235">
        <f t="shared" si="1"/>
        <v>1</v>
      </c>
      <c r="G24" s="181">
        <f t="shared" si="2"/>
        <v>0</v>
      </c>
      <c r="H24" s="367"/>
      <c r="I24" s="181">
        <f t="shared" si="3"/>
        <v>0</v>
      </c>
      <c r="J24" s="241"/>
    </row>
    <row r="25" spans="1:12" ht="15.75" customHeight="1" x14ac:dyDescent="0.25">
      <c r="A25" s="225" t="s">
        <v>278</v>
      </c>
      <c r="B25" s="6"/>
      <c r="C25" s="201"/>
      <c r="D25" s="204"/>
      <c r="E25" s="180">
        <f t="shared" si="4"/>
        <v>0</v>
      </c>
      <c r="F25" s="235">
        <f t="shared" si="1"/>
        <v>1</v>
      </c>
      <c r="G25" s="181">
        <f t="shared" si="2"/>
        <v>0</v>
      </c>
      <c r="H25" s="367"/>
      <c r="I25" s="181">
        <f t="shared" si="3"/>
        <v>0</v>
      </c>
      <c r="J25" s="241"/>
    </row>
    <row r="26" spans="1:12" ht="15" customHeight="1" x14ac:dyDescent="0.25">
      <c r="A26" s="225" t="s">
        <v>272</v>
      </c>
      <c r="B26" s="6"/>
      <c r="C26" s="201"/>
      <c r="D26" s="204"/>
      <c r="E26" s="180">
        <f>(B26*C26*D26)</f>
        <v>0</v>
      </c>
      <c r="F26" s="235">
        <f t="shared" si="1"/>
        <v>1</v>
      </c>
      <c r="G26" s="181">
        <f t="shared" si="2"/>
        <v>0</v>
      </c>
      <c r="H26" s="367"/>
      <c r="I26" s="181">
        <f t="shared" si="3"/>
        <v>0</v>
      </c>
      <c r="J26" s="241"/>
    </row>
    <row r="27" spans="1:12" s="84" customFormat="1" ht="17.100000000000001" customHeight="1" x14ac:dyDescent="0.25">
      <c r="A27" s="499" t="s">
        <v>131</v>
      </c>
      <c r="B27" s="500"/>
      <c r="C27" s="500"/>
      <c r="D27" s="501"/>
      <c r="E27" s="314">
        <f>SUM(E19:E26)</f>
        <v>0</v>
      </c>
      <c r="F27" s="198"/>
      <c r="G27" s="197">
        <f>ROUND(SUM(G19:G26),0)</f>
        <v>0</v>
      </c>
      <c r="H27" s="198"/>
      <c r="I27" s="197">
        <f>ROUND(SUM(I19:I26),0)</f>
        <v>0</v>
      </c>
      <c r="J27" s="241"/>
    </row>
    <row r="28" spans="1:12" ht="16.5" thickBot="1" x14ac:dyDescent="0.3">
      <c r="A28" s="178"/>
      <c r="B28" s="178"/>
      <c r="C28" s="178"/>
      <c r="D28" s="178"/>
      <c r="E28" s="178"/>
      <c r="F28" s="178"/>
      <c r="G28" s="178"/>
      <c r="H28" s="178"/>
      <c r="I28" s="178"/>
      <c r="J28" s="241"/>
    </row>
    <row r="29" spans="1:12" s="84" customFormat="1" ht="19.5" customHeight="1" x14ac:dyDescent="0.25">
      <c r="A29" s="492" t="s">
        <v>119</v>
      </c>
      <c r="B29" s="493"/>
      <c r="C29" s="493"/>
      <c r="D29" s="493"/>
      <c r="E29" s="494"/>
      <c r="F29" s="87"/>
      <c r="G29" s="87"/>
      <c r="H29" s="87"/>
      <c r="I29" s="87"/>
      <c r="J29" s="241"/>
    </row>
    <row r="30" spans="1:12" s="84" customFormat="1" ht="31.5" x14ac:dyDescent="0.25">
      <c r="A30" s="111" t="s">
        <v>120</v>
      </c>
      <c r="B30" s="495"/>
      <c r="C30" s="496"/>
      <c r="D30" s="496"/>
      <c r="E30" s="497"/>
      <c r="F30" s="87"/>
      <c r="G30" s="87"/>
      <c r="H30" s="87"/>
      <c r="I30" s="87"/>
      <c r="J30" s="241"/>
    </row>
    <row r="31" spans="1:12" s="84" customFormat="1" ht="15.75" x14ac:dyDescent="0.25">
      <c r="A31" s="111" t="s">
        <v>121</v>
      </c>
      <c r="B31" s="498"/>
      <c r="C31" s="498"/>
      <c r="D31" s="498"/>
      <c r="E31" s="498"/>
      <c r="F31" s="87"/>
      <c r="G31" s="87"/>
      <c r="H31" s="87"/>
      <c r="I31" s="87"/>
      <c r="J31" s="241"/>
    </row>
    <row r="32" spans="1:12" s="84" customFormat="1" ht="15.75" x14ac:dyDescent="0.25">
      <c r="A32" s="199" t="s">
        <v>122</v>
      </c>
      <c r="B32" s="498"/>
      <c r="C32" s="498"/>
      <c r="D32" s="498"/>
      <c r="E32" s="498"/>
      <c r="F32" s="502"/>
      <c r="G32" s="503"/>
      <c r="H32" s="504"/>
      <c r="I32" s="505"/>
      <c r="J32" s="241"/>
    </row>
    <row r="33" spans="1:10" s="84" customFormat="1" ht="64.900000000000006" customHeight="1" thickBot="1" x14ac:dyDescent="0.3">
      <c r="A33" s="308" t="s">
        <v>110</v>
      </c>
      <c r="B33" s="309" t="s">
        <v>123</v>
      </c>
      <c r="C33" s="309" t="s">
        <v>124</v>
      </c>
      <c r="D33" s="309" t="s">
        <v>125</v>
      </c>
      <c r="E33" s="313" t="s">
        <v>126</v>
      </c>
      <c r="F33" s="310" t="s">
        <v>127</v>
      </c>
      <c r="G33" s="310" t="s">
        <v>128</v>
      </c>
      <c r="H33" s="311" t="s">
        <v>129</v>
      </c>
      <c r="I33" s="312" t="s">
        <v>130</v>
      </c>
      <c r="J33" s="241"/>
    </row>
    <row r="34" spans="1:10" ht="15" customHeight="1" x14ac:dyDescent="0.25">
      <c r="A34" s="224" t="s">
        <v>113</v>
      </c>
      <c r="B34" s="200"/>
      <c r="C34" s="201"/>
      <c r="D34" s="202"/>
      <c r="E34" s="180">
        <f>(B34*C34)</f>
        <v>0</v>
      </c>
      <c r="F34" s="235">
        <f>1-H34</f>
        <v>1</v>
      </c>
      <c r="G34" s="181">
        <f>SUM(E34-I34)</f>
        <v>0</v>
      </c>
      <c r="H34" s="367"/>
      <c r="I34" s="181">
        <f>E34*H34</f>
        <v>0</v>
      </c>
      <c r="J34" s="241"/>
    </row>
    <row r="35" spans="1:10" ht="15.75" customHeight="1" x14ac:dyDescent="0.25">
      <c r="A35" s="225" t="s">
        <v>114</v>
      </c>
      <c r="B35" s="6"/>
      <c r="C35" s="203"/>
      <c r="D35" s="204"/>
      <c r="E35" s="180">
        <f>(B35*C35*D35)</f>
        <v>0</v>
      </c>
      <c r="F35" s="235">
        <f t="shared" ref="F35:F41" si="5">1-H35</f>
        <v>1</v>
      </c>
      <c r="G35" s="181">
        <f t="shared" ref="G35:G41" si="6">SUM(E35-I35)</f>
        <v>0</v>
      </c>
      <c r="H35" s="367"/>
      <c r="I35" s="181">
        <f t="shared" ref="I35:I41" si="7">E35*H35</f>
        <v>0</v>
      </c>
      <c r="J35" s="241"/>
    </row>
    <row r="36" spans="1:10" ht="15.75" customHeight="1" x14ac:dyDescent="0.25">
      <c r="A36" s="225" t="s">
        <v>115</v>
      </c>
      <c r="B36" s="6"/>
      <c r="C36" s="205"/>
      <c r="D36" s="204"/>
      <c r="E36" s="180">
        <f>(B36*C36*D36)</f>
        <v>0</v>
      </c>
      <c r="F36" s="235">
        <f t="shared" si="5"/>
        <v>1</v>
      </c>
      <c r="G36" s="181">
        <f t="shared" si="6"/>
        <v>0</v>
      </c>
      <c r="H36" s="367"/>
      <c r="I36" s="181">
        <f t="shared" si="7"/>
        <v>0</v>
      </c>
      <c r="J36" s="241"/>
    </row>
    <row r="37" spans="1:10" ht="15.75" customHeight="1" x14ac:dyDescent="0.25">
      <c r="A37" s="225" t="s">
        <v>116</v>
      </c>
      <c r="B37" s="6"/>
      <c r="C37" s="205"/>
      <c r="D37" s="204"/>
      <c r="E37" s="180">
        <f t="shared" ref="E37:E39" si="8">(B37*C37*D37)</f>
        <v>0</v>
      </c>
      <c r="F37" s="235">
        <f t="shared" si="5"/>
        <v>1</v>
      </c>
      <c r="G37" s="181">
        <f t="shared" si="6"/>
        <v>0</v>
      </c>
      <c r="H37" s="367"/>
      <c r="I37" s="181">
        <f t="shared" si="7"/>
        <v>0</v>
      </c>
      <c r="J37" s="241"/>
    </row>
    <row r="38" spans="1:10" ht="15.75" customHeight="1" x14ac:dyDescent="0.25">
      <c r="A38" s="225" t="s">
        <v>117</v>
      </c>
      <c r="B38" s="6"/>
      <c r="C38" s="205"/>
      <c r="D38" s="204"/>
      <c r="E38" s="180">
        <f t="shared" si="8"/>
        <v>0</v>
      </c>
      <c r="F38" s="235">
        <f t="shared" si="5"/>
        <v>1</v>
      </c>
      <c r="G38" s="181">
        <f t="shared" si="6"/>
        <v>0</v>
      </c>
      <c r="H38" s="367"/>
      <c r="I38" s="181">
        <f t="shared" si="7"/>
        <v>0</v>
      </c>
      <c r="J38" s="241"/>
    </row>
    <row r="39" spans="1:10" ht="15.75" customHeight="1" x14ac:dyDescent="0.25">
      <c r="A39" s="225" t="s">
        <v>277</v>
      </c>
      <c r="B39" s="6"/>
      <c r="C39" s="205"/>
      <c r="D39" s="204"/>
      <c r="E39" s="180">
        <f t="shared" si="8"/>
        <v>0</v>
      </c>
      <c r="F39" s="235">
        <f t="shared" si="5"/>
        <v>1</v>
      </c>
      <c r="G39" s="181">
        <f t="shared" si="6"/>
        <v>0</v>
      </c>
      <c r="H39" s="367"/>
      <c r="I39" s="181">
        <f t="shared" si="7"/>
        <v>0</v>
      </c>
      <c r="J39" s="241"/>
    </row>
    <row r="40" spans="1:10" ht="15.75" customHeight="1" x14ac:dyDescent="0.25">
      <c r="A40" s="225" t="s">
        <v>278</v>
      </c>
      <c r="B40" s="6"/>
      <c r="C40" s="201"/>
      <c r="D40" s="204"/>
      <c r="E40" s="180">
        <f>(B40*C40*D40)</f>
        <v>0</v>
      </c>
      <c r="F40" s="235">
        <f t="shared" si="5"/>
        <v>1</v>
      </c>
      <c r="G40" s="181">
        <f t="shared" si="6"/>
        <v>0</v>
      </c>
      <c r="H40" s="367"/>
      <c r="I40" s="181">
        <f t="shared" si="7"/>
        <v>0</v>
      </c>
      <c r="J40" s="241"/>
    </row>
    <row r="41" spans="1:10" ht="15" customHeight="1" x14ac:dyDescent="0.25">
      <c r="A41" s="225" t="s">
        <v>272</v>
      </c>
      <c r="B41" s="6"/>
      <c r="C41" s="201"/>
      <c r="D41" s="204"/>
      <c r="E41" s="180">
        <f>(B41*C41*D41)</f>
        <v>0</v>
      </c>
      <c r="F41" s="235">
        <f t="shared" si="5"/>
        <v>1</v>
      </c>
      <c r="G41" s="181">
        <f t="shared" si="6"/>
        <v>0</v>
      </c>
      <c r="H41" s="367"/>
      <c r="I41" s="181">
        <f t="shared" si="7"/>
        <v>0</v>
      </c>
      <c r="J41" s="241"/>
    </row>
    <row r="42" spans="1:10" ht="17.100000000000001" customHeight="1" x14ac:dyDescent="0.25">
      <c r="A42" s="499" t="s">
        <v>131</v>
      </c>
      <c r="B42" s="500"/>
      <c r="C42" s="500"/>
      <c r="D42" s="501"/>
      <c r="E42" s="314">
        <f>SUM(E34:E41)</f>
        <v>0</v>
      </c>
      <c r="F42" s="198"/>
      <c r="G42" s="197">
        <f>ROUND(SUM(G34:G41),0)</f>
        <v>0</v>
      </c>
      <c r="H42" s="198"/>
      <c r="I42" s="197">
        <f>ROUND(SUM(I34:I41),0)</f>
        <v>0</v>
      </c>
      <c r="J42" s="241"/>
    </row>
    <row r="43" spans="1:10" ht="16.5" thickBot="1" x14ac:dyDescent="0.3">
      <c r="J43" s="241"/>
    </row>
    <row r="44" spans="1:10" s="84" customFormat="1" ht="19.5" customHeight="1" x14ac:dyDescent="0.25">
      <c r="A44" s="492" t="s">
        <v>119</v>
      </c>
      <c r="B44" s="493"/>
      <c r="C44" s="493"/>
      <c r="D44" s="493"/>
      <c r="E44" s="494"/>
      <c r="F44" s="87"/>
      <c r="G44" s="87"/>
      <c r="H44" s="87"/>
      <c r="I44" s="87"/>
      <c r="J44" s="241"/>
    </row>
    <row r="45" spans="1:10" s="84" customFormat="1" ht="31.5" x14ac:dyDescent="0.25">
      <c r="A45" s="111" t="s">
        <v>120</v>
      </c>
      <c r="B45" s="495"/>
      <c r="C45" s="496"/>
      <c r="D45" s="496"/>
      <c r="E45" s="497"/>
      <c r="F45" s="87"/>
      <c r="G45" s="87"/>
      <c r="H45" s="87"/>
      <c r="I45" s="87"/>
      <c r="J45" s="241"/>
    </row>
    <row r="46" spans="1:10" s="84" customFormat="1" ht="15.75" x14ac:dyDescent="0.25">
      <c r="A46" s="111" t="s">
        <v>121</v>
      </c>
      <c r="B46" s="498"/>
      <c r="C46" s="498"/>
      <c r="D46" s="498"/>
      <c r="E46" s="498"/>
      <c r="F46" s="87"/>
      <c r="G46" s="87"/>
      <c r="H46" s="87"/>
      <c r="I46" s="87"/>
      <c r="J46" s="241"/>
    </row>
    <row r="47" spans="1:10" s="84" customFormat="1" ht="15.75" x14ac:dyDescent="0.25">
      <c r="A47" s="199" t="s">
        <v>122</v>
      </c>
      <c r="B47" s="498"/>
      <c r="C47" s="498"/>
      <c r="D47" s="498"/>
      <c r="E47" s="498"/>
      <c r="F47" s="502"/>
      <c r="G47" s="503"/>
      <c r="H47" s="504"/>
      <c r="I47" s="505"/>
      <c r="J47" s="241"/>
    </row>
    <row r="48" spans="1:10" s="84" customFormat="1" ht="63" customHeight="1" thickBot="1" x14ac:dyDescent="0.3">
      <c r="A48" s="308" t="s">
        <v>110</v>
      </c>
      <c r="B48" s="309" t="s">
        <v>123</v>
      </c>
      <c r="C48" s="309" t="s">
        <v>124</v>
      </c>
      <c r="D48" s="309" t="s">
        <v>125</v>
      </c>
      <c r="E48" s="313" t="s">
        <v>126</v>
      </c>
      <c r="F48" s="310" t="s">
        <v>127</v>
      </c>
      <c r="G48" s="310" t="s">
        <v>128</v>
      </c>
      <c r="H48" s="311" t="s">
        <v>129</v>
      </c>
      <c r="I48" s="312" t="s">
        <v>130</v>
      </c>
      <c r="J48" s="241"/>
    </row>
    <row r="49" spans="1:10" ht="15" customHeight="1" x14ac:dyDescent="0.25">
      <c r="A49" s="224" t="s">
        <v>113</v>
      </c>
      <c r="B49" s="200"/>
      <c r="C49" s="201"/>
      <c r="D49" s="202"/>
      <c r="E49" s="180">
        <f>(B49*C49)</f>
        <v>0</v>
      </c>
      <c r="F49" s="235">
        <f>1-H49</f>
        <v>1</v>
      </c>
      <c r="G49" s="181">
        <f>SUM(E49-I49)</f>
        <v>0</v>
      </c>
      <c r="H49" s="177"/>
      <c r="I49" s="181">
        <f>E49*H49</f>
        <v>0</v>
      </c>
      <c r="J49" s="241"/>
    </row>
    <row r="50" spans="1:10" ht="15.75" customHeight="1" x14ac:dyDescent="0.25">
      <c r="A50" s="225" t="s">
        <v>114</v>
      </c>
      <c r="B50" s="6"/>
      <c r="C50" s="203"/>
      <c r="D50" s="204"/>
      <c r="E50" s="180">
        <f>(B50*C50*D50)</f>
        <v>0</v>
      </c>
      <c r="F50" s="235">
        <f t="shared" ref="F50:F56" si="9">1-H50</f>
        <v>1</v>
      </c>
      <c r="G50" s="181">
        <f t="shared" ref="G50:G56" si="10">SUM(E50-I50)</f>
        <v>0</v>
      </c>
      <c r="H50" s="177"/>
      <c r="I50" s="181">
        <f t="shared" ref="I50:I56" si="11">E50*H50</f>
        <v>0</v>
      </c>
      <c r="J50" s="241"/>
    </row>
    <row r="51" spans="1:10" ht="15.75" customHeight="1" x14ac:dyDescent="0.25">
      <c r="A51" s="225" t="s">
        <v>115</v>
      </c>
      <c r="B51" s="6"/>
      <c r="C51" s="205"/>
      <c r="D51" s="204"/>
      <c r="E51" s="180">
        <f>(B51*C51*D51)</f>
        <v>0</v>
      </c>
      <c r="F51" s="235">
        <f t="shared" si="9"/>
        <v>1</v>
      </c>
      <c r="G51" s="181">
        <f t="shared" si="10"/>
        <v>0</v>
      </c>
      <c r="H51" s="177"/>
      <c r="I51" s="181">
        <f t="shared" si="11"/>
        <v>0</v>
      </c>
      <c r="J51" s="241"/>
    </row>
    <row r="52" spans="1:10" ht="15.75" customHeight="1" x14ac:dyDescent="0.25">
      <c r="A52" s="225" t="s">
        <v>116</v>
      </c>
      <c r="B52" s="6"/>
      <c r="C52" s="201"/>
      <c r="D52" s="204"/>
      <c r="E52" s="180">
        <f>(B52*C52*D52)</f>
        <v>0</v>
      </c>
      <c r="F52" s="235">
        <f t="shared" si="9"/>
        <v>1</v>
      </c>
      <c r="G52" s="181">
        <f t="shared" si="10"/>
        <v>0</v>
      </c>
      <c r="H52" s="177"/>
      <c r="I52" s="181">
        <f t="shared" si="11"/>
        <v>0</v>
      </c>
      <c r="J52" s="241"/>
    </row>
    <row r="53" spans="1:10" ht="15.75" customHeight="1" x14ac:dyDescent="0.25">
      <c r="A53" s="225" t="s">
        <v>117</v>
      </c>
      <c r="B53" s="6"/>
      <c r="C53" s="201"/>
      <c r="D53" s="204"/>
      <c r="E53" s="180">
        <f t="shared" ref="E53:E56" si="12">(B53*C53*D53)</f>
        <v>0</v>
      </c>
      <c r="F53" s="235">
        <f t="shared" si="9"/>
        <v>1</v>
      </c>
      <c r="G53" s="181">
        <f t="shared" si="10"/>
        <v>0</v>
      </c>
      <c r="H53" s="177"/>
      <c r="I53" s="181">
        <f t="shared" si="11"/>
        <v>0</v>
      </c>
      <c r="J53" s="241"/>
    </row>
    <row r="54" spans="1:10" ht="15.75" customHeight="1" x14ac:dyDescent="0.25">
      <c r="A54" s="225" t="s">
        <v>277</v>
      </c>
      <c r="B54" s="6"/>
      <c r="C54" s="201"/>
      <c r="D54" s="204"/>
      <c r="E54" s="180">
        <f t="shared" si="12"/>
        <v>0</v>
      </c>
      <c r="F54" s="235">
        <f t="shared" si="9"/>
        <v>1</v>
      </c>
      <c r="G54" s="181">
        <f t="shared" si="10"/>
        <v>0</v>
      </c>
      <c r="H54" s="177"/>
      <c r="I54" s="181">
        <f t="shared" si="11"/>
        <v>0</v>
      </c>
      <c r="J54" s="241"/>
    </row>
    <row r="55" spans="1:10" ht="15.75" customHeight="1" x14ac:dyDescent="0.25">
      <c r="A55" s="225" t="s">
        <v>278</v>
      </c>
      <c r="B55" s="6"/>
      <c r="C55" s="201"/>
      <c r="D55" s="204"/>
      <c r="E55" s="180">
        <f t="shared" si="12"/>
        <v>0</v>
      </c>
      <c r="F55" s="235">
        <f t="shared" si="9"/>
        <v>1</v>
      </c>
      <c r="G55" s="181">
        <f t="shared" si="10"/>
        <v>0</v>
      </c>
      <c r="H55" s="177"/>
      <c r="I55" s="181">
        <f t="shared" si="11"/>
        <v>0</v>
      </c>
      <c r="J55" s="241"/>
    </row>
    <row r="56" spans="1:10" ht="15" customHeight="1" x14ac:dyDescent="0.25">
      <c r="A56" s="225" t="s">
        <v>272</v>
      </c>
      <c r="B56" s="6"/>
      <c r="C56" s="201"/>
      <c r="D56" s="204"/>
      <c r="E56" s="180">
        <f t="shared" si="12"/>
        <v>0</v>
      </c>
      <c r="F56" s="235">
        <f t="shared" si="9"/>
        <v>1</v>
      </c>
      <c r="G56" s="181">
        <f t="shared" si="10"/>
        <v>0</v>
      </c>
      <c r="H56" s="177"/>
      <c r="I56" s="181">
        <f t="shared" si="11"/>
        <v>0</v>
      </c>
      <c r="J56" s="241"/>
    </row>
    <row r="57" spans="1:10" ht="17.100000000000001" customHeight="1" x14ac:dyDescent="0.25">
      <c r="A57" s="499" t="s">
        <v>131</v>
      </c>
      <c r="B57" s="500"/>
      <c r="C57" s="500"/>
      <c r="D57" s="501"/>
      <c r="E57" s="314">
        <f>SUM(E49:E56)</f>
        <v>0</v>
      </c>
      <c r="F57" s="198"/>
      <c r="G57" s="197">
        <f>ROUND(SUM(G49:G56),0)</f>
        <v>0</v>
      </c>
      <c r="H57" s="198"/>
      <c r="I57" s="197">
        <f>ROUND(SUM(I49:I56),0)</f>
        <v>0</v>
      </c>
      <c r="J57" s="241"/>
    </row>
    <row r="58" spans="1:10" ht="16.5" thickBot="1" x14ac:dyDescent="0.3">
      <c r="J58" s="241"/>
    </row>
    <row r="59" spans="1:10" s="84" customFormat="1" ht="19.5" customHeight="1" x14ac:dyDescent="0.25">
      <c r="A59" s="492" t="s">
        <v>119</v>
      </c>
      <c r="B59" s="493"/>
      <c r="C59" s="493"/>
      <c r="D59" s="493"/>
      <c r="E59" s="494"/>
      <c r="F59" s="87"/>
      <c r="G59" s="87"/>
      <c r="H59" s="236"/>
      <c r="I59" s="87"/>
      <c r="J59" s="241"/>
    </row>
    <row r="60" spans="1:10" s="84" customFormat="1" ht="31.5" x14ac:dyDescent="0.25">
      <c r="A60" s="111" t="s">
        <v>120</v>
      </c>
      <c r="B60" s="495"/>
      <c r="C60" s="496"/>
      <c r="D60" s="496"/>
      <c r="E60" s="497"/>
      <c r="F60" s="87"/>
      <c r="G60" s="87"/>
      <c r="H60" s="87"/>
      <c r="I60" s="87"/>
      <c r="J60" s="241"/>
    </row>
    <row r="61" spans="1:10" s="84" customFormat="1" ht="15.75" x14ac:dyDescent="0.25">
      <c r="A61" s="111" t="s">
        <v>121</v>
      </c>
      <c r="B61" s="498"/>
      <c r="C61" s="498"/>
      <c r="D61" s="498"/>
      <c r="E61" s="498"/>
      <c r="F61" s="87"/>
      <c r="G61" s="87"/>
      <c r="H61" s="87"/>
      <c r="I61" s="87"/>
      <c r="J61" s="241"/>
    </row>
    <row r="62" spans="1:10" s="84" customFormat="1" ht="15.75" x14ac:dyDescent="0.25">
      <c r="A62" s="199" t="s">
        <v>122</v>
      </c>
      <c r="B62" s="498"/>
      <c r="C62" s="498"/>
      <c r="D62" s="498"/>
      <c r="E62" s="498"/>
      <c r="F62" s="502"/>
      <c r="G62" s="503"/>
      <c r="H62" s="504"/>
      <c r="I62" s="505"/>
      <c r="J62" s="241"/>
    </row>
    <row r="63" spans="1:10" s="84" customFormat="1" ht="63" customHeight="1" thickBot="1" x14ac:dyDescent="0.3">
      <c r="A63" s="308" t="s">
        <v>110</v>
      </c>
      <c r="B63" s="309" t="s">
        <v>123</v>
      </c>
      <c r="C63" s="309" t="s">
        <v>124</v>
      </c>
      <c r="D63" s="309" t="s">
        <v>125</v>
      </c>
      <c r="E63" s="313" t="s">
        <v>126</v>
      </c>
      <c r="F63" s="310" t="s">
        <v>127</v>
      </c>
      <c r="G63" s="310" t="s">
        <v>128</v>
      </c>
      <c r="H63" s="311" t="s">
        <v>129</v>
      </c>
      <c r="I63" s="312" t="s">
        <v>130</v>
      </c>
      <c r="J63" s="241"/>
    </row>
    <row r="64" spans="1:10" ht="15" customHeight="1" x14ac:dyDescent="0.25">
      <c r="A64" s="224" t="s">
        <v>113</v>
      </c>
      <c r="B64" s="200"/>
      <c r="C64" s="201"/>
      <c r="D64" s="202"/>
      <c r="E64" s="180">
        <f>(B64*C64)</f>
        <v>0</v>
      </c>
      <c r="F64" s="235">
        <f>1-H64</f>
        <v>1</v>
      </c>
      <c r="G64" s="181">
        <f>SUM(E64-I64)</f>
        <v>0</v>
      </c>
      <c r="H64" s="367"/>
      <c r="I64" s="181">
        <f>E64*H64</f>
        <v>0</v>
      </c>
      <c r="J64" s="241"/>
    </row>
    <row r="65" spans="1:10" ht="15.75" customHeight="1" x14ac:dyDescent="0.25">
      <c r="A65" s="225" t="s">
        <v>114</v>
      </c>
      <c r="B65" s="6"/>
      <c r="C65" s="203"/>
      <c r="D65" s="204"/>
      <c r="E65" s="180">
        <f>(B65*C65*D65)</f>
        <v>0</v>
      </c>
      <c r="F65" s="235">
        <f t="shared" ref="F65:F71" si="13">1-H65</f>
        <v>1</v>
      </c>
      <c r="G65" s="181">
        <f t="shared" ref="G65:G71" si="14">SUM(E65-I65)</f>
        <v>0</v>
      </c>
      <c r="H65" s="367"/>
      <c r="I65" s="181">
        <f t="shared" ref="I65:I71" si="15">E65*H65</f>
        <v>0</v>
      </c>
      <c r="J65" s="241"/>
    </row>
    <row r="66" spans="1:10" ht="15.75" customHeight="1" x14ac:dyDescent="0.25">
      <c r="A66" s="225" t="s">
        <v>115</v>
      </c>
      <c r="B66" s="6"/>
      <c r="C66" s="205"/>
      <c r="D66" s="204"/>
      <c r="E66" s="180">
        <f>(B66*C66*D66)</f>
        <v>0</v>
      </c>
      <c r="F66" s="235">
        <f t="shared" si="13"/>
        <v>1</v>
      </c>
      <c r="G66" s="181">
        <f t="shared" si="14"/>
        <v>0</v>
      </c>
      <c r="H66" s="367"/>
      <c r="I66" s="181">
        <f t="shared" si="15"/>
        <v>0</v>
      </c>
      <c r="J66" s="241"/>
    </row>
    <row r="67" spans="1:10" ht="15.75" customHeight="1" x14ac:dyDescent="0.25">
      <c r="A67" s="225" t="s">
        <v>116</v>
      </c>
      <c r="B67" s="6"/>
      <c r="C67" s="201"/>
      <c r="D67" s="204"/>
      <c r="E67" s="180">
        <f>(B67*C67*D67)</f>
        <v>0</v>
      </c>
      <c r="F67" s="235">
        <f t="shared" si="13"/>
        <v>1</v>
      </c>
      <c r="G67" s="181">
        <f t="shared" si="14"/>
        <v>0</v>
      </c>
      <c r="H67" s="367"/>
      <c r="I67" s="181">
        <f t="shared" si="15"/>
        <v>0</v>
      </c>
      <c r="J67" s="241"/>
    </row>
    <row r="68" spans="1:10" ht="15.75" customHeight="1" x14ac:dyDescent="0.25">
      <c r="A68" s="225" t="s">
        <v>117</v>
      </c>
      <c r="B68" s="6"/>
      <c r="C68" s="201"/>
      <c r="D68" s="204"/>
      <c r="E68" s="180">
        <f t="shared" ref="E68:E71" si="16">(B68*C68*D68)</f>
        <v>0</v>
      </c>
      <c r="F68" s="235">
        <f t="shared" si="13"/>
        <v>1</v>
      </c>
      <c r="G68" s="181">
        <f t="shared" si="14"/>
        <v>0</v>
      </c>
      <c r="H68" s="367"/>
      <c r="I68" s="181">
        <f t="shared" si="15"/>
        <v>0</v>
      </c>
      <c r="J68" s="241"/>
    </row>
    <row r="69" spans="1:10" ht="15.75" customHeight="1" x14ac:dyDescent="0.25">
      <c r="A69" s="225" t="s">
        <v>277</v>
      </c>
      <c r="B69" s="6"/>
      <c r="C69" s="201"/>
      <c r="D69" s="204"/>
      <c r="E69" s="180">
        <f t="shared" si="16"/>
        <v>0</v>
      </c>
      <c r="F69" s="235">
        <f t="shared" si="13"/>
        <v>1</v>
      </c>
      <c r="G69" s="181">
        <f t="shared" si="14"/>
        <v>0</v>
      </c>
      <c r="H69" s="367"/>
      <c r="I69" s="181">
        <f t="shared" si="15"/>
        <v>0</v>
      </c>
      <c r="J69" s="241"/>
    </row>
    <row r="70" spans="1:10" ht="15.75" customHeight="1" x14ac:dyDescent="0.25">
      <c r="A70" s="225" t="s">
        <v>278</v>
      </c>
      <c r="B70" s="6"/>
      <c r="C70" s="201"/>
      <c r="D70" s="204"/>
      <c r="E70" s="180">
        <f t="shared" si="16"/>
        <v>0</v>
      </c>
      <c r="F70" s="235">
        <f t="shared" si="13"/>
        <v>1</v>
      </c>
      <c r="G70" s="181">
        <f t="shared" si="14"/>
        <v>0</v>
      </c>
      <c r="H70" s="367"/>
      <c r="I70" s="181">
        <f t="shared" si="15"/>
        <v>0</v>
      </c>
      <c r="J70" s="241"/>
    </row>
    <row r="71" spans="1:10" ht="15" customHeight="1" x14ac:dyDescent="0.25">
      <c r="A71" s="225" t="s">
        <v>272</v>
      </c>
      <c r="B71" s="6"/>
      <c r="C71" s="201"/>
      <c r="D71" s="204"/>
      <c r="E71" s="180">
        <f t="shared" si="16"/>
        <v>0</v>
      </c>
      <c r="F71" s="235">
        <f t="shared" si="13"/>
        <v>1</v>
      </c>
      <c r="G71" s="181">
        <f t="shared" si="14"/>
        <v>0</v>
      </c>
      <c r="H71" s="367"/>
      <c r="I71" s="181">
        <f t="shared" si="15"/>
        <v>0</v>
      </c>
      <c r="J71" s="241"/>
    </row>
    <row r="72" spans="1:10" ht="17.100000000000001" customHeight="1" x14ac:dyDescent="0.25">
      <c r="A72" s="499" t="s">
        <v>131</v>
      </c>
      <c r="B72" s="500"/>
      <c r="C72" s="500"/>
      <c r="D72" s="501"/>
      <c r="E72" s="314">
        <f>SUM(E64:E71)</f>
        <v>0</v>
      </c>
      <c r="F72" s="198"/>
      <c r="G72" s="197">
        <f>ROUND(SUM(G64:G71),0)</f>
        <v>0</v>
      </c>
      <c r="H72" s="198"/>
      <c r="I72" s="197">
        <f>ROUND(SUM(I64:I71),0)</f>
        <v>0</v>
      </c>
      <c r="J72" s="241"/>
    </row>
    <row r="73" spans="1:10" ht="16.5" thickBot="1" x14ac:dyDescent="0.3">
      <c r="J73" s="241"/>
    </row>
    <row r="74" spans="1:10" s="84" customFormat="1" ht="19.5" customHeight="1" x14ac:dyDescent="0.25">
      <c r="A74" s="492" t="s">
        <v>119</v>
      </c>
      <c r="B74" s="493"/>
      <c r="C74" s="493"/>
      <c r="D74" s="493"/>
      <c r="E74" s="494"/>
      <c r="F74" s="87"/>
      <c r="G74" s="87"/>
      <c r="H74" s="87"/>
      <c r="I74" s="87"/>
      <c r="J74" s="241"/>
    </row>
    <row r="75" spans="1:10" s="84" customFormat="1" ht="31.5" x14ac:dyDescent="0.25">
      <c r="A75" s="111" t="s">
        <v>120</v>
      </c>
      <c r="B75" s="495"/>
      <c r="C75" s="496"/>
      <c r="D75" s="496"/>
      <c r="E75" s="497"/>
      <c r="F75" s="87"/>
      <c r="G75" s="87"/>
      <c r="H75" s="87"/>
      <c r="I75" s="87"/>
      <c r="J75" s="241"/>
    </row>
    <row r="76" spans="1:10" s="84" customFormat="1" ht="15.75" x14ac:dyDescent="0.25">
      <c r="A76" s="111" t="s">
        <v>121</v>
      </c>
      <c r="B76" s="498"/>
      <c r="C76" s="498"/>
      <c r="D76" s="498"/>
      <c r="E76" s="498"/>
      <c r="F76" s="87"/>
      <c r="G76" s="87"/>
      <c r="H76" s="87"/>
      <c r="I76" s="87"/>
      <c r="J76" s="241"/>
    </row>
    <row r="77" spans="1:10" s="84" customFormat="1" ht="15.75" x14ac:dyDescent="0.25">
      <c r="A77" s="199" t="s">
        <v>122</v>
      </c>
      <c r="B77" s="498"/>
      <c r="C77" s="498"/>
      <c r="D77" s="498"/>
      <c r="E77" s="498"/>
      <c r="F77" s="502"/>
      <c r="G77" s="503"/>
      <c r="H77" s="504"/>
      <c r="I77" s="505"/>
      <c r="J77" s="241"/>
    </row>
    <row r="78" spans="1:10" s="84" customFormat="1" ht="66.599999999999994" customHeight="1" thickBot="1" x14ac:dyDescent="0.3">
      <c r="A78" s="308" t="s">
        <v>110</v>
      </c>
      <c r="B78" s="309" t="s">
        <v>123</v>
      </c>
      <c r="C78" s="309" t="s">
        <v>124</v>
      </c>
      <c r="D78" s="309" t="s">
        <v>125</v>
      </c>
      <c r="E78" s="313" t="s">
        <v>126</v>
      </c>
      <c r="F78" s="310" t="s">
        <v>127</v>
      </c>
      <c r="G78" s="310" t="s">
        <v>128</v>
      </c>
      <c r="H78" s="311" t="s">
        <v>129</v>
      </c>
      <c r="I78" s="312" t="s">
        <v>130</v>
      </c>
      <c r="J78" s="241"/>
    </row>
    <row r="79" spans="1:10" ht="15" customHeight="1" x14ac:dyDescent="0.25">
      <c r="A79" s="224" t="s">
        <v>113</v>
      </c>
      <c r="B79" s="200"/>
      <c r="C79" s="201"/>
      <c r="D79" s="202"/>
      <c r="E79" s="180">
        <f>(B79*C79)</f>
        <v>0</v>
      </c>
      <c r="F79" s="235">
        <f>1-H79</f>
        <v>1</v>
      </c>
      <c r="G79" s="181">
        <f>SUM(E79-I79)</f>
        <v>0</v>
      </c>
      <c r="H79" s="367"/>
      <c r="I79" s="181">
        <f>E79*H79</f>
        <v>0</v>
      </c>
      <c r="J79" s="241"/>
    </row>
    <row r="80" spans="1:10" ht="15.75" customHeight="1" x14ac:dyDescent="0.25">
      <c r="A80" s="225" t="s">
        <v>114</v>
      </c>
      <c r="B80" s="6"/>
      <c r="C80" s="203"/>
      <c r="D80" s="204"/>
      <c r="E80" s="180">
        <f>(B80*C80*D80)</f>
        <v>0</v>
      </c>
      <c r="F80" s="235">
        <f t="shared" ref="F80:F86" si="17">1-H80</f>
        <v>1</v>
      </c>
      <c r="G80" s="181">
        <f t="shared" ref="G80:G86" si="18">SUM(E80-I80)</f>
        <v>0</v>
      </c>
      <c r="H80" s="367"/>
      <c r="I80" s="181">
        <f t="shared" ref="I80:I86" si="19">E80*H80</f>
        <v>0</v>
      </c>
      <c r="J80" s="241"/>
    </row>
    <row r="81" spans="1:10" ht="15.75" customHeight="1" x14ac:dyDescent="0.25">
      <c r="A81" s="225" t="s">
        <v>115</v>
      </c>
      <c r="B81" s="6"/>
      <c r="C81" s="205"/>
      <c r="D81" s="204"/>
      <c r="E81" s="180">
        <f>(B81*C81*D81)</f>
        <v>0</v>
      </c>
      <c r="F81" s="235">
        <f t="shared" si="17"/>
        <v>1</v>
      </c>
      <c r="G81" s="181">
        <f t="shared" si="18"/>
        <v>0</v>
      </c>
      <c r="H81" s="367"/>
      <c r="I81" s="181">
        <f t="shared" si="19"/>
        <v>0</v>
      </c>
      <c r="J81" s="241"/>
    </row>
    <row r="82" spans="1:10" ht="15.75" customHeight="1" x14ac:dyDescent="0.25">
      <c r="A82" s="225" t="s">
        <v>116</v>
      </c>
      <c r="B82" s="6"/>
      <c r="C82" s="201"/>
      <c r="D82" s="204"/>
      <c r="E82" s="180">
        <f>(B82*C82*D82)</f>
        <v>0</v>
      </c>
      <c r="F82" s="235">
        <f t="shared" si="17"/>
        <v>1</v>
      </c>
      <c r="G82" s="181">
        <f t="shared" si="18"/>
        <v>0</v>
      </c>
      <c r="H82" s="367"/>
      <c r="I82" s="181">
        <f t="shared" si="19"/>
        <v>0</v>
      </c>
      <c r="J82" s="241"/>
    </row>
    <row r="83" spans="1:10" ht="15.75" customHeight="1" x14ac:dyDescent="0.25">
      <c r="A83" s="225" t="s">
        <v>117</v>
      </c>
      <c r="B83" s="6"/>
      <c r="C83" s="201"/>
      <c r="D83" s="204"/>
      <c r="E83" s="180">
        <f t="shared" ref="E83:E86" si="20">(B83*C83*D83)</f>
        <v>0</v>
      </c>
      <c r="F83" s="235">
        <f t="shared" si="17"/>
        <v>1</v>
      </c>
      <c r="G83" s="181">
        <f t="shared" si="18"/>
        <v>0</v>
      </c>
      <c r="H83" s="367"/>
      <c r="I83" s="181">
        <f t="shared" si="19"/>
        <v>0</v>
      </c>
      <c r="J83" s="241"/>
    </row>
    <row r="84" spans="1:10" ht="15.75" customHeight="1" x14ac:dyDescent="0.25">
      <c r="A84" s="225" t="s">
        <v>277</v>
      </c>
      <c r="B84" s="6"/>
      <c r="C84" s="201"/>
      <c r="D84" s="204"/>
      <c r="E84" s="180">
        <f t="shared" si="20"/>
        <v>0</v>
      </c>
      <c r="F84" s="235">
        <f t="shared" si="17"/>
        <v>1</v>
      </c>
      <c r="G84" s="181">
        <f t="shared" si="18"/>
        <v>0</v>
      </c>
      <c r="H84" s="367"/>
      <c r="I84" s="181">
        <f t="shared" si="19"/>
        <v>0</v>
      </c>
      <c r="J84" s="241"/>
    </row>
    <row r="85" spans="1:10" ht="15.75" customHeight="1" x14ac:dyDescent="0.25">
      <c r="A85" s="225" t="s">
        <v>278</v>
      </c>
      <c r="B85" s="6"/>
      <c r="C85" s="201"/>
      <c r="D85" s="204"/>
      <c r="E85" s="180">
        <f t="shared" si="20"/>
        <v>0</v>
      </c>
      <c r="F85" s="235">
        <f t="shared" si="17"/>
        <v>1</v>
      </c>
      <c r="G85" s="181">
        <f t="shared" si="18"/>
        <v>0</v>
      </c>
      <c r="H85" s="367"/>
      <c r="I85" s="181">
        <f t="shared" si="19"/>
        <v>0</v>
      </c>
      <c r="J85" s="241"/>
    </row>
    <row r="86" spans="1:10" ht="15" customHeight="1" x14ac:dyDescent="0.25">
      <c r="A86" s="225" t="s">
        <v>272</v>
      </c>
      <c r="B86" s="6"/>
      <c r="C86" s="201"/>
      <c r="D86" s="204"/>
      <c r="E86" s="180">
        <f t="shared" si="20"/>
        <v>0</v>
      </c>
      <c r="F86" s="235">
        <f t="shared" si="17"/>
        <v>1</v>
      </c>
      <c r="G86" s="181">
        <f t="shared" si="18"/>
        <v>0</v>
      </c>
      <c r="H86" s="367"/>
      <c r="I86" s="181">
        <f t="shared" si="19"/>
        <v>0</v>
      </c>
      <c r="J86" s="241"/>
    </row>
    <row r="87" spans="1:10" ht="17.100000000000001" customHeight="1" x14ac:dyDescent="0.25">
      <c r="A87" s="499" t="s">
        <v>131</v>
      </c>
      <c r="B87" s="500"/>
      <c r="C87" s="500"/>
      <c r="D87" s="501"/>
      <c r="E87" s="314">
        <f>SUM(E79:E86)</f>
        <v>0</v>
      </c>
      <c r="F87" s="198"/>
      <c r="G87" s="197">
        <f>ROUND(SUM(G79:G86),0)</f>
        <v>0</v>
      </c>
      <c r="H87" s="198"/>
      <c r="I87" s="197">
        <f>ROUND(SUM(I79:I86),0)</f>
        <v>0</v>
      </c>
      <c r="J87" s="241"/>
    </row>
    <row r="88" spans="1:10" ht="16.5" thickBot="1" x14ac:dyDescent="0.3">
      <c r="J88" s="241"/>
    </row>
    <row r="89" spans="1:10" s="84" customFormat="1" ht="19.5" customHeight="1" x14ac:dyDescent="0.25">
      <c r="A89" s="492" t="s">
        <v>119</v>
      </c>
      <c r="B89" s="493"/>
      <c r="C89" s="493"/>
      <c r="D89" s="493"/>
      <c r="E89" s="494"/>
      <c r="F89" s="87"/>
      <c r="G89" s="87"/>
      <c r="H89" s="87"/>
      <c r="I89" s="87"/>
      <c r="J89" s="241"/>
    </row>
    <row r="90" spans="1:10" s="84" customFormat="1" ht="31.5" x14ac:dyDescent="0.25">
      <c r="A90" s="111" t="s">
        <v>120</v>
      </c>
      <c r="B90" s="495"/>
      <c r="C90" s="496"/>
      <c r="D90" s="496"/>
      <c r="E90" s="497"/>
      <c r="F90" s="87"/>
      <c r="G90" s="87"/>
      <c r="H90" s="87"/>
      <c r="I90" s="87"/>
      <c r="J90" s="241"/>
    </row>
    <row r="91" spans="1:10" s="84" customFormat="1" ht="15.75" x14ac:dyDescent="0.25">
      <c r="A91" s="111" t="s">
        <v>121</v>
      </c>
      <c r="B91" s="498"/>
      <c r="C91" s="498"/>
      <c r="D91" s="498"/>
      <c r="E91" s="498"/>
      <c r="F91" s="87"/>
      <c r="G91" s="87"/>
      <c r="H91" s="87"/>
      <c r="I91" s="87"/>
      <c r="J91" s="241"/>
    </row>
    <row r="92" spans="1:10" s="84" customFormat="1" ht="15.75" x14ac:dyDescent="0.25">
      <c r="A92" s="199" t="s">
        <v>122</v>
      </c>
      <c r="B92" s="498"/>
      <c r="C92" s="498"/>
      <c r="D92" s="498"/>
      <c r="E92" s="498"/>
      <c r="F92" s="502"/>
      <c r="G92" s="503"/>
      <c r="H92" s="504"/>
      <c r="I92" s="505"/>
      <c r="J92" s="241"/>
    </row>
    <row r="93" spans="1:10" s="84" customFormat="1" ht="65.45" customHeight="1" thickBot="1" x14ac:dyDescent="0.3">
      <c r="A93" s="308" t="s">
        <v>110</v>
      </c>
      <c r="B93" s="309" t="s">
        <v>123</v>
      </c>
      <c r="C93" s="309" t="s">
        <v>124</v>
      </c>
      <c r="D93" s="309" t="s">
        <v>125</v>
      </c>
      <c r="E93" s="313" t="s">
        <v>126</v>
      </c>
      <c r="F93" s="310" t="s">
        <v>127</v>
      </c>
      <c r="G93" s="310" t="s">
        <v>128</v>
      </c>
      <c r="H93" s="311" t="s">
        <v>129</v>
      </c>
      <c r="I93" s="312" t="s">
        <v>130</v>
      </c>
      <c r="J93" s="241"/>
    </row>
    <row r="94" spans="1:10" ht="15" customHeight="1" x14ac:dyDescent="0.25">
      <c r="A94" s="224" t="s">
        <v>113</v>
      </c>
      <c r="B94" s="200"/>
      <c r="C94" s="201"/>
      <c r="D94" s="202"/>
      <c r="E94" s="180">
        <f>(B94*C94)</f>
        <v>0</v>
      </c>
      <c r="F94" s="235">
        <f>1-H94</f>
        <v>1</v>
      </c>
      <c r="G94" s="181">
        <f>SUM(E94-I94)</f>
        <v>0</v>
      </c>
      <c r="H94" s="367"/>
      <c r="I94" s="181">
        <f>E94*H94</f>
        <v>0</v>
      </c>
      <c r="J94" s="241"/>
    </row>
    <row r="95" spans="1:10" ht="15.75" customHeight="1" x14ac:dyDescent="0.25">
      <c r="A95" s="225" t="s">
        <v>114</v>
      </c>
      <c r="B95" s="6"/>
      <c r="C95" s="203"/>
      <c r="D95" s="204"/>
      <c r="E95" s="180">
        <f>(B95*C95*D95)</f>
        <v>0</v>
      </c>
      <c r="F95" s="235">
        <f t="shared" ref="F95:F101" si="21">1-H95</f>
        <v>1</v>
      </c>
      <c r="G95" s="181">
        <f t="shared" ref="G95:G101" si="22">SUM(E95-I95)</f>
        <v>0</v>
      </c>
      <c r="H95" s="367"/>
      <c r="I95" s="181">
        <f t="shared" ref="I95:I101" si="23">E95*H95</f>
        <v>0</v>
      </c>
      <c r="J95" s="241"/>
    </row>
    <row r="96" spans="1:10" ht="15.75" customHeight="1" x14ac:dyDescent="0.25">
      <c r="A96" s="225" t="s">
        <v>115</v>
      </c>
      <c r="B96" s="6"/>
      <c r="C96" s="205"/>
      <c r="D96" s="204"/>
      <c r="E96" s="180">
        <f>(B96*C96*D96)</f>
        <v>0</v>
      </c>
      <c r="F96" s="235">
        <f t="shared" si="21"/>
        <v>1</v>
      </c>
      <c r="G96" s="181">
        <f t="shared" si="22"/>
        <v>0</v>
      </c>
      <c r="H96" s="367"/>
      <c r="I96" s="181">
        <f t="shared" si="23"/>
        <v>0</v>
      </c>
      <c r="J96" s="241"/>
    </row>
    <row r="97" spans="1:10" ht="15.75" customHeight="1" x14ac:dyDescent="0.25">
      <c r="A97" s="225" t="s">
        <v>116</v>
      </c>
      <c r="B97" s="6"/>
      <c r="C97" s="201"/>
      <c r="D97" s="204"/>
      <c r="E97" s="180">
        <f>(B97*C97*D97)</f>
        <v>0</v>
      </c>
      <c r="F97" s="235">
        <f t="shared" si="21"/>
        <v>1</v>
      </c>
      <c r="G97" s="181">
        <f t="shared" si="22"/>
        <v>0</v>
      </c>
      <c r="H97" s="367"/>
      <c r="I97" s="181">
        <f t="shared" si="23"/>
        <v>0</v>
      </c>
      <c r="J97" s="241"/>
    </row>
    <row r="98" spans="1:10" ht="15.75" customHeight="1" x14ac:dyDescent="0.25">
      <c r="A98" s="225" t="s">
        <v>117</v>
      </c>
      <c r="B98" s="6"/>
      <c r="C98" s="201"/>
      <c r="D98" s="204"/>
      <c r="E98" s="180">
        <f t="shared" ref="E98:E101" si="24">(B98*C98*D98)</f>
        <v>0</v>
      </c>
      <c r="F98" s="235">
        <f t="shared" si="21"/>
        <v>1</v>
      </c>
      <c r="G98" s="181">
        <f t="shared" si="22"/>
        <v>0</v>
      </c>
      <c r="H98" s="367"/>
      <c r="I98" s="181">
        <f t="shared" si="23"/>
        <v>0</v>
      </c>
      <c r="J98" s="241"/>
    </row>
    <row r="99" spans="1:10" ht="15.75" customHeight="1" x14ac:dyDescent="0.25">
      <c r="A99" s="225" t="s">
        <v>277</v>
      </c>
      <c r="B99" s="6"/>
      <c r="C99" s="201"/>
      <c r="D99" s="204"/>
      <c r="E99" s="180">
        <f t="shared" si="24"/>
        <v>0</v>
      </c>
      <c r="F99" s="235">
        <f t="shared" si="21"/>
        <v>1</v>
      </c>
      <c r="G99" s="181">
        <f t="shared" si="22"/>
        <v>0</v>
      </c>
      <c r="H99" s="367"/>
      <c r="I99" s="181">
        <f t="shared" si="23"/>
        <v>0</v>
      </c>
      <c r="J99" s="241"/>
    </row>
    <row r="100" spans="1:10" ht="15.75" customHeight="1" x14ac:dyDescent="0.25">
      <c r="A100" s="225" t="s">
        <v>278</v>
      </c>
      <c r="B100" s="6"/>
      <c r="C100" s="201"/>
      <c r="D100" s="204"/>
      <c r="E100" s="180">
        <f t="shared" si="24"/>
        <v>0</v>
      </c>
      <c r="F100" s="235">
        <f t="shared" si="21"/>
        <v>1</v>
      </c>
      <c r="G100" s="181">
        <f t="shared" si="22"/>
        <v>0</v>
      </c>
      <c r="H100" s="367"/>
      <c r="I100" s="181">
        <f t="shared" si="23"/>
        <v>0</v>
      </c>
      <c r="J100" s="241"/>
    </row>
    <row r="101" spans="1:10" ht="15" customHeight="1" x14ac:dyDescent="0.25">
      <c r="A101" s="225" t="s">
        <v>272</v>
      </c>
      <c r="B101" s="6"/>
      <c r="C101" s="201"/>
      <c r="D101" s="204"/>
      <c r="E101" s="180">
        <f t="shared" si="24"/>
        <v>0</v>
      </c>
      <c r="F101" s="235">
        <f t="shared" si="21"/>
        <v>1</v>
      </c>
      <c r="G101" s="181">
        <f t="shared" si="22"/>
        <v>0</v>
      </c>
      <c r="H101" s="367"/>
      <c r="I101" s="181">
        <f t="shared" si="23"/>
        <v>0</v>
      </c>
      <c r="J101" s="241"/>
    </row>
    <row r="102" spans="1:10" ht="17.100000000000001" customHeight="1" x14ac:dyDescent="0.25">
      <c r="A102" s="499" t="s">
        <v>131</v>
      </c>
      <c r="B102" s="500"/>
      <c r="C102" s="500"/>
      <c r="D102" s="501"/>
      <c r="E102" s="314">
        <f>SUM(E94:E101)</f>
        <v>0</v>
      </c>
      <c r="F102" s="198"/>
      <c r="G102" s="197">
        <f>ROUND(SUM(G94:G101),0)</f>
        <v>0</v>
      </c>
      <c r="H102" s="198"/>
      <c r="I102" s="197">
        <f>ROUND(SUM(I94:I101),0)</f>
        <v>0</v>
      </c>
      <c r="J102" s="241"/>
    </row>
    <row r="103" spans="1:10" ht="16.5" thickBot="1" x14ac:dyDescent="0.3">
      <c r="J103" s="241"/>
    </row>
    <row r="104" spans="1:10" s="84" customFormat="1" ht="15.75" x14ac:dyDescent="0.25">
      <c r="A104" s="492" t="s">
        <v>119</v>
      </c>
      <c r="B104" s="493"/>
      <c r="C104" s="493"/>
      <c r="D104" s="493"/>
      <c r="E104" s="494"/>
      <c r="F104" s="87"/>
      <c r="G104" s="87"/>
      <c r="H104" s="87"/>
      <c r="I104" s="87"/>
      <c r="J104" s="241"/>
    </row>
    <row r="105" spans="1:10" s="84" customFormat="1" ht="31.5" x14ac:dyDescent="0.25">
      <c r="A105" s="111" t="s">
        <v>120</v>
      </c>
      <c r="B105" s="495"/>
      <c r="C105" s="496"/>
      <c r="D105" s="496"/>
      <c r="E105" s="497"/>
      <c r="F105" s="87"/>
      <c r="G105" s="87"/>
      <c r="H105" s="87"/>
      <c r="I105" s="87"/>
      <c r="J105" s="241"/>
    </row>
    <row r="106" spans="1:10" s="84" customFormat="1" ht="15.75" x14ac:dyDescent="0.25">
      <c r="A106" s="111" t="s">
        <v>121</v>
      </c>
      <c r="B106" s="498"/>
      <c r="C106" s="498"/>
      <c r="D106" s="498"/>
      <c r="E106" s="498"/>
      <c r="F106" s="87"/>
      <c r="G106" s="87"/>
      <c r="H106" s="87"/>
      <c r="I106" s="87"/>
      <c r="J106" s="241"/>
    </row>
    <row r="107" spans="1:10" s="84" customFormat="1" ht="15.75" x14ac:dyDescent="0.25">
      <c r="A107" s="199" t="s">
        <v>122</v>
      </c>
      <c r="B107" s="498"/>
      <c r="C107" s="498"/>
      <c r="D107" s="498"/>
      <c r="E107" s="498"/>
      <c r="F107" s="502"/>
      <c r="G107" s="503"/>
      <c r="H107" s="504"/>
      <c r="I107" s="505"/>
      <c r="J107" s="241"/>
    </row>
    <row r="108" spans="1:10" s="84" customFormat="1" ht="68.45" customHeight="1" thickBot="1" x14ac:dyDescent="0.3">
      <c r="A108" s="308" t="s">
        <v>110</v>
      </c>
      <c r="B108" s="309" t="s">
        <v>123</v>
      </c>
      <c r="C108" s="309" t="s">
        <v>124</v>
      </c>
      <c r="D108" s="309" t="s">
        <v>125</v>
      </c>
      <c r="E108" s="313" t="s">
        <v>126</v>
      </c>
      <c r="F108" s="310" t="s">
        <v>127</v>
      </c>
      <c r="G108" s="310" t="s">
        <v>128</v>
      </c>
      <c r="H108" s="311" t="s">
        <v>129</v>
      </c>
      <c r="I108" s="312" t="s">
        <v>130</v>
      </c>
      <c r="J108" s="241"/>
    </row>
    <row r="109" spans="1:10" ht="15" customHeight="1" x14ac:dyDescent="0.25">
      <c r="A109" s="224" t="s">
        <v>113</v>
      </c>
      <c r="B109" s="200"/>
      <c r="C109" s="201"/>
      <c r="D109" s="202"/>
      <c r="E109" s="180">
        <f>(B109*C109)</f>
        <v>0</v>
      </c>
      <c r="F109" s="235">
        <f>1-H109</f>
        <v>1</v>
      </c>
      <c r="G109" s="181">
        <f>SUM(E109-I109)</f>
        <v>0</v>
      </c>
      <c r="H109" s="367"/>
      <c r="I109" s="181">
        <f>E109*H109</f>
        <v>0</v>
      </c>
      <c r="J109" s="241"/>
    </row>
    <row r="110" spans="1:10" ht="15.75" customHeight="1" x14ac:dyDescent="0.25">
      <c r="A110" s="225" t="s">
        <v>114</v>
      </c>
      <c r="B110" s="6"/>
      <c r="C110" s="203"/>
      <c r="D110" s="204"/>
      <c r="E110" s="180">
        <f>(B110*C110*D110)</f>
        <v>0</v>
      </c>
      <c r="F110" s="235">
        <f t="shared" ref="F110:F116" si="25">1-H110</f>
        <v>1</v>
      </c>
      <c r="G110" s="181">
        <f t="shared" ref="G110:G116" si="26">SUM(E110-I110)</f>
        <v>0</v>
      </c>
      <c r="H110" s="367"/>
      <c r="I110" s="181">
        <f t="shared" ref="I110:I116" si="27">E110*H110</f>
        <v>0</v>
      </c>
      <c r="J110" s="241"/>
    </row>
    <row r="111" spans="1:10" ht="15.75" customHeight="1" x14ac:dyDescent="0.25">
      <c r="A111" s="225" t="s">
        <v>115</v>
      </c>
      <c r="B111" s="6"/>
      <c r="C111" s="205"/>
      <c r="D111" s="204"/>
      <c r="E111" s="180">
        <f>(B111*C111*D111)</f>
        <v>0</v>
      </c>
      <c r="F111" s="235">
        <f t="shared" si="25"/>
        <v>1</v>
      </c>
      <c r="G111" s="181">
        <f t="shared" si="26"/>
        <v>0</v>
      </c>
      <c r="H111" s="367"/>
      <c r="I111" s="181">
        <f t="shared" si="27"/>
        <v>0</v>
      </c>
      <c r="J111" s="241"/>
    </row>
    <row r="112" spans="1:10" ht="15.75" customHeight="1" x14ac:dyDescent="0.25">
      <c r="A112" s="225" t="s">
        <v>116</v>
      </c>
      <c r="B112" s="6"/>
      <c r="C112" s="201"/>
      <c r="D112" s="204"/>
      <c r="E112" s="180">
        <f>(B112*C112*D112)</f>
        <v>0</v>
      </c>
      <c r="F112" s="235">
        <f t="shared" si="25"/>
        <v>1</v>
      </c>
      <c r="G112" s="181">
        <f t="shared" si="26"/>
        <v>0</v>
      </c>
      <c r="H112" s="367"/>
      <c r="I112" s="181">
        <f t="shared" si="27"/>
        <v>0</v>
      </c>
      <c r="J112" s="241"/>
    </row>
    <row r="113" spans="1:10" ht="15.75" customHeight="1" x14ac:dyDescent="0.25">
      <c r="A113" s="225" t="s">
        <v>117</v>
      </c>
      <c r="B113" s="6"/>
      <c r="C113" s="201"/>
      <c r="D113" s="204"/>
      <c r="E113" s="180">
        <f t="shared" ref="E113:E116" si="28">(B113*C113*D113)</f>
        <v>0</v>
      </c>
      <c r="F113" s="235">
        <f t="shared" si="25"/>
        <v>1</v>
      </c>
      <c r="G113" s="181">
        <f t="shared" si="26"/>
        <v>0</v>
      </c>
      <c r="H113" s="367"/>
      <c r="I113" s="181">
        <f t="shared" si="27"/>
        <v>0</v>
      </c>
      <c r="J113" s="241"/>
    </row>
    <row r="114" spans="1:10" ht="15.75" customHeight="1" x14ac:dyDescent="0.25">
      <c r="A114" s="225" t="s">
        <v>277</v>
      </c>
      <c r="B114" s="6"/>
      <c r="C114" s="201"/>
      <c r="D114" s="204"/>
      <c r="E114" s="180">
        <f t="shared" si="28"/>
        <v>0</v>
      </c>
      <c r="F114" s="235">
        <f t="shared" si="25"/>
        <v>1</v>
      </c>
      <c r="G114" s="181">
        <f t="shared" si="26"/>
        <v>0</v>
      </c>
      <c r="H114" s="367"/>
      <c r="I114" s="181">
        <f t="shared" si="27"/>
        <v>0</v>
      </c>
      <c r="J114" s="241"/>
    </row>
    <row r="115" spans="1:10" ht="15.75" customHeight="1" x14ac:dyDescent="0.25">
      <c r="A115" s="225" t="s">
        <v>278</v>
      </c>
      <c r="B115" s="6"/>
      <c r="C115" s="201"/>
      <c r="D115" s="204"/>
      <c r="E115" s="180">
        <f t="shared" si="28"/>
        <v>0</v>
      </c>
      <c r="F115" s="235">
        <f t="shared" si="25"/>
        <v>1</v>
      </c>
      <c r="G115" s="181">
        <f t="shared" si="26"/>
        <v>0</v>
      </c>
      <c r="H115" s="367"/>
      <c r="I115" s="181">
        <f t="shared" si="27"/>
        <v>0</v>
      </c>
      <c r="J115" s="241"/>
    </row>
    <row r="116" spans="1:10" ht="15" customHeight="1" x14ac:dyDescent="0.25">
      <c r="A116" s="225" t="s">
        <v>272</v>
      </c>
      <c r="B116" s="6"/>
      <c r="C116" s="201"/>
      <c r="D116" s="204"/>
      <c r="E116" s="180">
        <f t="shared" si="28"/>
        <v>0</v>
      </c>
      <c r="F116" s="235">
        <f t="shared" si="25"/>
        <v>1</v>
      </c>
      <c r="G116" s="181">
        <f t="shared" si="26"/>
        <v>0</v>
      </c>
      <c r="H116" s="367"/>
      <c r="I116" s="181">
        <f t="shared" si="27"/>
        <v>0</v>
      </c>
      <c r="J116" s="241"/>
    </row>
    <row r="117" spans="1:10" ht="17.100000000000001" customHeight="1" x14ac:dyDescent="0.25">
      <c r="A117" s="499" t="s">
        <v>131</v>
      </c>
      <c r="B117" s="500"/>
      <c r="C117" s="500"/>
      <c r="D117" s="501"/>
      <c r="E117" s="314">
        <f>SUM(E109:E116)</f>
        <v>0</v>
      </c>
      <c r="F117" s="198"/>
      <c r="G117" s="197">
        <f>ROUND(SUM(G109:G116),0)</f>
        <v>0</v>
      </c>
      <c r="H117" s="198"/>
      <c r="I117" s="197">
        <f>ROUND(SUM(I109:I116),0)</f>
        <v>0</v>
      </c>
      <c r="J117" s="241"/>
    </row>
    <row r="118" spans="1:10" ht="16.5" thickBot="1" x14ac:dyDescent="0.3">
      <c r="J118" s="241"/>
    </row>
    <row r="119" spans="1:10" s="84" customFormat="1" ht="19.5" customHeight="1" x14ac:dyDescent="0.25">
      <c r="A119" s="492" t="s">
        <v>119</v>
      </c>
      <c r="B119" s="493"/>
      <c r="C119" s="493"/>
      <c r="D119" s="493"/>
      <c r="E119" s="494"/>
      <c r="F119" s="87"/>
      <c r="G119" s="87"/>
      <c r="H119" s="87"/>
      <c r="I119" s="87"/>
      <c r="J119" s="241"/>
    </row>
    <row r="120" spans="1:10" s="84" customFormat="1" ht="31.5" x14ac:dyDescent="0.25">
      <c r="A120" s="111" t="s">
        <v>120</v>
      </c>
      <c r="B120" s="495"/>
      <c r="C120" s="496"/>
      <c r="D120" s="496"/>
      <c r="E120" s="497"/>
      <c r="F120" s="87"/>
      <c r="G120" s="87"/>
      <c r="H120" s="87"/>
      <c r="I120" s="87"/>
      <c r="J120" s="241"/>
    </row>
    <row r="121" spans="1:10" s="84" customFormat="1" ht="15.75" x14ac:dyDescent="0.25">
      <c r="A121" s="111" t="s">
        <v>121</v>
      </c>
      <c r="B121" s="498"/>
      <c r="C121" s="498"/>
      <c r="D121" s="498"/>
      <c r="E121" s="498"/>
      <c r="F121" s="87"/>
      <c r="G121" s="87"/>
      <c r="H121" s="87"/>
      <c r="I121" s="87"/>
      <c r="J121" s="241"/>
    </row>
    <row r="122" spans="1:10" s="84" customFormat="1" ht="15.75" x14ac:dyDescent="0.25">
      <c r="A122" s="199" t="s">
        <v>122</v>
      </c>
      <c r="B122" s="498"/>
      <c r="C122" s="498"/>
      <c r="D122" s="498"/>
      <c r="E122" s="498"/>
      <c r="F122" s="502"/>
      <c r="G122" s="503"/>
      <c r="H122" s="504"/>
      <c r="I122" s="505"/>
      <c r="J122" s="241"/>
    </row>
    <row r="123" spans="1:10" s="84" customFormat="1" ht="66.599999999999994" customHeight="1" thickBot="1" x14ac:dyDescent="0.3">
      <c r="A123" s="308" t="s">
        <v>110</v>
      </c>
      <c r="B123" s="309" t="s">
        <v>123</v>
      </c>
      <c r="C123" s="309" t="s">
        <v>124</v>
      </c>
      <c r="D123" s="309" t="s">
        <v>125</v>
      </c>
      <c r="E123" s="313" t="s">
        <v>126</v>
      </c>
      <c r="F123" s="310" t="s">
        <v>127</v>
      </c>
      <c r="G123" s="310" t="s">
        <v>128</v>
      </c>
      <c r="H123" s="311" t="s">
        <v>129</v>
      </c>
      <c r="I123" s="312" t="s">
        <v>130</v>
      </c>
      <c r="J123" s="241"/>
    </row>
    <row r="124" spans="1:10" ht="15" customHeight="1" x14ac:dyDescent="0.25">
      <c r="A124" s="224" t="s">
        <v>113</v>
      </c>
      <c r="B124" s="200"/>
      <c r="C124" s="201"/>
      <c r="D124" s="202"/>
      <c r="E124" s="180">
        <f>(B124*C124)</f>
        <v>0</v>
      </c>
      <c r="F124" s="235">
        <f>1-H124</f>
        <v>1</v>
      </c>
      <c r="G124" s="181">
        <f>SUM(E124-I124)</f>
        <v>0</v>
      </c>
      <c r="H124" s="367"/>
      <c r="I124" s="181">
        <f>E124*H124</f>
        <v>0</v>
      </c>
      <c r="J124" s="241"/>
    </row>
    <row r="125" spans="1:10" ht="15.75" customHeight="1" x14ac:dyDescent="0.25">
      <c r="A125" s="225" t="s">
        <v>114</v>
      </c>
      <c r="B125" s="6"/>
      <c r="C125" s="203"/>
      <c r="D125" s="204"/>
      <c r="E125" s="180">
        <f>(B125*C125*D125)</f>
        <v>0</v>
      </c>
      <c r="F125" s="235">
        <f t="shared" ref="F125:F131" si="29">1-H125</f>
        <v>1</v>
      </c>
      <c r="G125" s="181">
        <f t="shared" ref="G125:G131" si="30">SUM(E125-I125)</f>
        <v>0</v>
      </c>
      <c r="H125" s="367"/>
      <c r="I125" s="181">
        <f t="shared" ref="I125:I131" si="31">E125*H125</f>
        <v>0</v>
      </c>
      <c r="J125" s="241"/>
    </row>
    <row r="126" spans="1:10" ht="15.75" customHeight="1" x14ac:dyDescent="0.25">
      <c r="A126" s="225" t="s">
        <v>115</v>
      </c>
      <c r="B126" s="6"/>
      <c r="C126" s="205"/>
      <c r="D126" s="204"/>
      <c r="E126" s="180">
        <f>(B126*C126*D126)</f>
        <v>0</v>
      </c>
      <c r="F126" s="235">
        <f t="shared" si="29"/>
        <v>1</v>
      </c>
      <c r="G126" s="181">
        <f t="shared" si="30"/>
        <v>0</v>
      </c>
      <c r="H126" s="367"/>
      <c r="I126" s="181">
        <f t="shared" si="31"/>
        <v>0</v>
      </c>
      <c r="J126" s="241"/>
    </row>
    <row r="127" spans="1:10" ht="15.75" customHeight="1" x14ac:dyDescent="0.25">
      <c r="A127" s="225" t="s">
        <v>116</v>
      </c>
      <c r="B127" s="6"/>
      <c r="C127" s="201"/>
      <c r="D127" s="204"/>
      <c r="E127" s="180">
        <f>(B127*C127*D127)</f>
        <v>0</v>
      </c>
      <c r="F127" s="235">
        <f t="shared" si="29"/>
        <v>1</v>
      </c>
      <c r="G127" s="181">
        <f t="shared" si="30"/>
        <v>0</v>
      </c>
      <c r="H127" s="367"/>
      <c r="I127" s="181">
        <f t="shared" si="31"/>
        <v>0</v>
      </c>
      <c r="J127" s="241"/>
    </row>
    <row r="128" spans="1:10" ht="15.75" customHeight="1" x14ac:dyDescent="0.25">
      <c r="A128" s="225" t="s">
        <v>117</v>
      </c>
      <c r="B128" s="6"/>
      <c r="C128" s="201"/>
      <c r="D128" s="204"/>
      <c r="E128" s="180">
        <f t="shared" ref="E128:E130" si="32">(B128*C128*D128)</f>
        <v>0</v>
      </c>
      <c r="F128" s="235">
        <f t="shared" si="29"/>
        <v>1</v>
      </c>
      <c r="G128" s="181">
        <f t="shared" si="30"/>
        <v>0</v>
      </c>
      <c r="H128" s="367"/>
      <c r="I128" s="181">
        <f t="shared" si="31"/>
        <v>0</v>
      </c>
      <c r="J128" s="241"/>
    </row>
    <row r="129" spans="1:10" ht="15.75" customHeight="1" x14ac:dyDescent="0.25">
      <c r="A129" s="225" t="s">
        <v>277</v>
      </c>
      <c r="B129" s="6"/>
      <c r="C129" s="201"/>
      <c r="D129" s="204"/>
      <c r="E129" s="180">
        <f t="shared" si="32"/>
        <v>0</v>
      </c>
      <c r="F129" s="235">
        <f t="shared" si="29"/>
        <v>1</v>
      </c>
      <c r="G129" s="181">
        <f t="shared" si="30"/>
        <v>0</v>
      </c>
      <c r="H129" s="367"/>
      <c r="I129" s="181">
        <f t="shared" si="31"/>
        <v>0</v>
      </c>
      <c r="J129" s="241"/>
    </row>
    <row r="130" spans="1:10" ht="15.75" customHeight="1" x14ac:dyDescent="0.25">
      <c r="A130" s="225" t="s">
        <v>278</v>
      </c>
      <c r="B130" s="6"/>
      <c r="C130" s="201"/>
      <c r="D130" s="204"/>
      <c r="E130" s="180">
        <f t="shared" si="32"/>
        <v>0</v>
      </c>
      <c r="F130" s="235">
        <f t="shared" si="29"/>
        <v>1</v>
      </c>
      <c r="G130" s="181">
        <f t="shared" si="30"/>
        <v>0</v>
      </c>
      <c r="H130" s="367"/>
      <c r="I130" s="181">
        <f t="shared" si="31"/>
        <v>0</v>
      </c>
      <c r="J130" s="241"/>
    </row>
    <row r="131" spans="1:10" ht="15" customHeight="1" x14ac:dyDescent="0.25">
      <c r="A131" s="225" t="s">
        <v>272</v>
      </c>
      <c r="B131" s="6"/>
      <c r="C131" s="201"/>
      <c r="D131" s="204"/>
      <c r="E131" s="180">
        <f>(B131*C131*D131)</f>
        <v>0</v>
      </c>
      <c r="F131" s="235">
        <f t="shared" si="29"/>
        <v>1</v>
      </c>
      <c r="G131" s="181">
        <f t="shared" si="30"/>
        <v>0</v>
      </c>
      <c r="H131" s="367"/>
      <c r="I131" s="181">
        <f t="shared" si="31"/>
        <v>0</v>
      </c>
      <c r="J131" s="241"/>
    </row>
    <row r="132" spans="1:10" ht="17.100000000000001" customHeight="1" x14ac:dyDescent="0.25">
      <c r="A132" s="499" t="s">
        <v>131</v>
      </c>
      <c r="B132" s="500"/>
      <c r="C132" s="500"/>
      <c r="D132" s="501"/>
      <c r="E132" s="314">
        <f>SUM(E124:E131)</f>
        <v>0</v>
      </c>
      <c r="F132" s="198"/>
      <c r="G132" s="197">
        <f>ROUND(SUM(G124:G131),0)</f>
        <v>0</v>
      </c>
      <c r="H132" s="198"/>
      <c r="I132" s="197">
        <f>ROUND(SUM(I124:I131),0)</f>
        <v>0</v>
      </c>
      <c r="J132" s="241"/>
    </row>
    <row r="133" spans="1:10" ht="16.5" thickBot="1" x14ac:dyDescent="0.3">
      <c r="J133" s="241"/>
    </row>
    <row r="134" spans="1:10" s="84" customFormat="1" ht="19.5" customHeight="1" x14ac:dyDescent="0.25">
      <c r="A134" s="492" t="s">
        <v>119</v>
      </c>
      <c r="B134" s="493"/>
      <c r="C134" s="493"/>
      <c r="D134" s="493"/>
      <c r="E134" s="494"/>
      <c r="F134" s="87"/>
      <c r="G134" s="87"/>
      <c r="H134" s="87"/>
      <c r="I134" s="87"/>
      <c r="J134" s="241"/>
    </row>
    <row r="135" spans="1:10" s="84" customFormat="1" ht="31.5" x14ac:dyDescent="0.25">
      <c r="A135" s="111" t="s">
        <v>120</v>
      </c>
      <c r="B135" s="495"/>
      <c r="C135" s="496"/>
      <c r="D135" s="496"/>
      <c r="E135" s="497"/>
      <c r="F135" s="87"/>
      <c r="G135" s="87"/>
      <c r="H135" s="87"/>
      <c r="I135" s="87"/>
      <c r="J135" s="241"/>
    </row>
    <row r="136" spans="1:10" s="84" customFormat="1" ht="15.75" x14ac:dyDescent="0.25">
      <c r="A136" s="111" t="s">
        <v>121</v>
      </c>
      <c r="B136" s="498"/>
      <c r="C136" s="498"/>
      <c r="D136" s="498"/>
      <c r="E136" s="498"/>
      <c r="F136" s="87"/>
      <c r="G136" s="87"/>
      <c r="H136" s="87"/>
      <c r="I136" s="87"/>
      <c r="J136" s="241"/>
    </row>
    <row r="137" spans="1:10" s="84" customFormat="1" ht="15.75" x14ac:dyDescent="0.25">
      <c r="A137" s="199" t="s">
        <v>122</v>
      </c>
      <c r="B137" s="498"/>
      <c r="C137" s="498"/>
      <c r="D137" s="498"/>
      <c r="E137" s="498"/>
      <c r="F137" s="502"/>
      <c r="G137" s="503"/>
      <c r="H137" s="504"/>
      <c r="I137" s="505"/>
      <c r="J137" s="241"/>
    </row>
    <row r="138" spans="1:10" s="84" customFormat="1" ht="66.599999999999994" customHeight="1" thickBot="1" x14ac:dyDescent="0.3">
      <c r="A138" s="308" t="s">
        <v>110</v>
      </c>
      <c r="B138" s="309" t="s">
        <v>123</v>
      </c>
      <c r="C138" s="309" t="s">
        <v>124</v>
      </c>
      <c r="D138" s="309" t="s">
        <v>125</v>
      </c>
      <c r="E138" s="313" t="s">
        <v>126</v>
      </c>
      <c r="F138" s="310" t="s">
        <v>127</v>
      </c>
      <c r="G138" s="310" t="s">
        <v>128</v>
      </c>
      <c r="H138" s="311" t="s">
        <v>129</v>
      </c>
      <c r="I138" s="312" t="s">
        <v>130</v>
      </c>
      <c r="J138" s="241"/>
    </row>
    <row r="139" spans="1:10" ht="15" customHeight="1" x14ac:dyDescent="0.25">
      <c r="A139" s="224" t="s">
        <v>113</v>
      </c>
      <c r="B139" s="200"/>
      <c r="C139" s="201"/>
      <c r="D139" s="202"/>
      <c r="E139" s="180">
        <f>(B139*C139)</f>
        <v>0</v>
      </c>
      <c r="F139" s="235">
        <f>1-H139</f>
        <v>1</v>
      </c>
      <c r="G139" s="181">
        <f>SUM(E139-I139)</f>
        <v>0</v>
      </c>
      <c r="H139" s="367"/>
      <c r="I139" s="181">
        <f>E139*H139</f>
        <v>0</v>
      </c>
      <c r="J139" s="241"/>
    </row>
    <row r="140" spans="1:10" ht="15.75" customHeight="1" x14ac:dyDescent="0.25">
      <c r="A140" s="225" t="s">
        <v>114</v>
      </c>
      <c r="B140" s="6"/>
      <c r="C140" s="203"/>
      <c r="D140" s="204"/>
      <c r="E140" s="180">
        <f>(B140*C140*D140)</f>
        <v>0</v>
      </c>
      <c r="F140" s="235">
        <f t="shared" ref="F140:F146" si="33">1-H140</f>
        <v>1</v>
      </c>
      <c r="G140" s="181">
        <f t="shared" ref="G140:G146" si="34">SUM(E140-I140)</f>
        <v>0</v>
      </c>
      <c r="H140" s="367"/>
      <c r="I140" s="181">
        <f t="shared" ref="I140:I146" si="35">E140*H140</f>
        <v>0</v>
      </c>
      <c r="J140" s="241"/>
    </row>
    <row r="141" spans="1:10" ht="15.75" customHeight="1" x14ac:dyDescent="0.25">
      <c r="A141" s="225" t="s">
        <v>115</v>
      </c>
      <c r="B141" s="6"/>
      <c r="C141" s="205"/>
      <c r="D141" s="204"/>
      <c r="E141" s="180">
        <f>(B141*C141*D141)</f>
        <v>0</v>
      </c>
      <c r="F141" s="235">
        <f t="shared" si="33"/>
        <v>1</v>
      </c>
      <c r="G141" s="181">
        <f t="shared" si="34"/>
        <v>0</v>
      </c>
      <c r="H141" s="367"/>
      <c r="I141" s="181">
        <f t="shared" si="35"/>
        <v>0</v>
      </c>
      <c r="J141" s="241"/>
    </row>
    <row r="142" spans="1:10" ht="15.75" customHeight="1" x14ac:dyDescent="0.25">
      <c r="A142" s="225" t="s">
        <v>116</v>
      </c>
      <c r="B142" s="6"/>
      <c r="C142" s="201"/>
      <c r="D142" s="204"/>
      <c r="E142" s="180">
        <f>(B142*C142*D142)</f>
        <v>0</v>
      </c>
      <c r="F142" s="235">
        <f t="shared" si="33"/>
        <v>1</v>
      </c>
      <c r="G142" s="181">
        <f t="shared" si="34"/>
        <v>0</v>
      </c>
      <c r="H142" s="367"/>
      <c r="I142" s="181">
        <f t="shared" si="35"/>
        <v>0</v>
      </c>
      <c r="J142" s="241"/>
    </row>
    <row r="143" spans="1:10" ht="15.75" customHeight="1" x14ac:dyDescent="0.25">
      <c r="A143" s="225" t="s">
        <v>117</v>
      </c>
      <c r="B143" s="6"/>
      <c r="C143" s="201"/>
      <c r="D143" s="204"/>
      <c r="E143" s="180">
        <f t="shared" ref="E143:E145" si="36">(B143*C143*D143)</f>
        <v>0</v>
      </c>
      <c r="F143" s="235">
        <f t="shared" si="33"/>
        <v>1</v>
      </c>
      <c r="G143" s="181">
        <f t="shared" si="34"/>
        <v>0</v>
      </c>
      <c r="H143" s="367"/>
      <c r="I143" s="181">
        <f t="shared" si="35"/>
        <v>0</v>
      </c>
      <c r="J143" s="241"/>
    </row>
    <row r="144" spans="1:10" ht="15.75" customHeight="1" x14ac:dyDescent="0.25">
      <c r="A144" s="225" t="s">
        <v>277</v>
      </c>
      <c r="B144" s="6"/>
      <c r="C144" s="201"/>
      <c r="D144" s="204"/>
      <c r="E144" s="180">
        <f t="shared" si="36"/>
        <v>0</v>
      </c>
      <c r="F144" s="235">
        <f t="shared" si="33"/>
        <v>1</v>
      </c>
      <c r="G144" s="181">
        <f t="shared" si="34"/>
        <v>0</v>
      </c>
      <c r="H144" s="367"/>
      <c r="I144" s="181">
        <f t="shared" si="35"/>
        <v>0</v>
      </c>
      <c r="J144" s="241"/>
    </row>
    <row r="145" spans="1:10" ht="15.75" customHeight="1" x14ac:dyDescent="0.25">
      <c r="A145" s="225" t="s">
        <v>278</v>
      </c>
      <c r="B145" s="6"/>
      <c r="C145" s="201"/>
      <c r="D145" s="204"/>
      <c r="E145" s="180">
        <f t="shared" si="36"/>
        <v>0</v>
      </c>
      <c r="F145" s="235">
        <f t="shared" si="33"/>
        <v>1</v>
      </c>
      <c r="G145" s="181">
        <f t="shared" si="34"/>
        <v>0</v>
      </c>
      <c r="H145" s="367"/>
      <c r="I145" s="181">
        <f t="shared" si="35"/>
        <v>0</v>
      </c>
      <c r="J145" s="241"/>
    </row>
    <row r="146" spans="1:10" ht="14.1" customHeight="1" x14ac:dyDescent="0.25">
      <c r="A146" s="225" t="s">
        <v>272</v>
      </c>
      <c r="B146" s="6"/>
      <c r="C146" s="201"/>
      <c r="D146" s="204"/>
      <c r="E146" s="180">
        <f>(B146*C146*D146)</f>
        <v>0</v>
      </c>
      <c r="F146" s="235">
        <f t="shared" si="33"/>
        <v>1</v>
      </c>
      <c r="G146" s="181">
        <f t="shared" si="34"/>
        <v>0</v>
      </c>
      <c r="H146" s="367"/>
      <c r="I146" s="181">
        <f t="shared" si="35"/>
        <v>0</v>
      </c>
      <c r="J146" s="241"/>
    </row>
    <row r="147" spans="1:10" ht="17.100000000000001" customHeight="1" x14ac:dyDescent="0.25">
      <c r="A147" s="499" t="s">
        <v>131</v>
      </c>
      <c r="B147" s="500"/>
      <c r="C147" s="500"/>
      <c r="D147" s="501"/>
      <c r="E147" s="314">
        <f>SUM(E139:E146)</f>
        <v>0</v>
      </c>
      <c r="F147" s="198"/>
      <c r="G147" s="197">
        <f>ROUND(SUM(G139:G146),0)</f>
        <v>0</v>
      </c>
      <c r="H147" s="198"/>
      <c r="I147" s="197">
        <f>ROUND(SUM(I139:I146),0)</f>
        <v>0</v>
      </c>
      <c r="J147" s="241"/>
    </row>
    <row r="148" spans="1:10" ht="16.5" thickBot="1" x14ac:dyDescent="0.3">
      <c r="J148" s="241"/>
    </row>
    <row r="149" spans="1:10" s="84" customFormat="1" ht="15.75" x14ac:dyDescent="0.25">
      <c r="A149" s="492" t="s">
        <v>119</v>
      </c>
      <c r="B149" s="493"/>
      <c r="C149" s="493"/>
      <c r="D149" s="493"/>
      <c r="E149" s="494"/>
      <c r="F149" s="87"/>
      <c r="G149" s="87"/>
      <c r="H149" s="87"/>
      <c r="I149" s="87"/>
      <c r="J149" s="241"/>
    </row>
    <row r="150" spans="1:10" s="84" customFormat="1" ht="31.5" x14ac:dyDescent="0.25">
      <c r="A150" s="111" t="s">
        <v>120</v>
      </c>
      <c r="B150" s="495"/>
      <c r="C150" s="496"/>
      <c r="D150" s="496"/>
      <c r="E150" s="497"/>
      <c r="F150" s="87"/>
      <c r="G150" s="87"/>
      <c r="H150" s="87"/>
      <c r="I150" s="87"/>
      <c r="J150" s="241"/>
    </row>
    <row r="151" spans="1:10" s="84" customFormat="1" ht="15.75" x14ac:dyDescent="0.25">
      <c r="A151" s="111" t="s">
        <v>121</v>
      </c>
      <c r="B151" s="498"/>
      <c r="C151" s="498"/>
      <c r="D151" s="498"/>
      <c r="E151" s="498"/>
      <c r="F151" s="87"/>
      <c r="G151" s="87"/>
      <c r="H151" s="87"/>
      <c r="I151" s="87"/>
      <c r="J151" s="241"/>
    </row>
    <row r="152" spans="1:10" s="84" customFormat="1" ht="15.75" x14ac:dyDescent="0.25">
      <c r="A152" s="199" t="s">
        <v>122</v>
      </c>
      <c r="B152" s="498"/>
      <c r="C152" s="498"/>
      <c r="D152" s="498"/>
      <c r="E152" s="498"/>
      <c r="F152" s="475"/>
      <c r="G152" s="475"/>
      <c r="H152" s="504"/>
      <c r="I152" s="505"/>
      <c r="J152" s="241"/>
    </row>
    <row r="153" spans="1:10" s="84" customFormat="1" ht="67.900000000000006" customHeight="1" thickBot="1" x14ac:dyDescent="0.3">
      <c r="A153" s="308" t="s">
        <v>110</v>
      </c>
      <c r="B153" s="309" t="s">
        <v>123</v>
      </c>
      <c r="C153" s="309" t="s">
        <v>124</v>
      </c>
      <c r="D153" s="309" t="s">
        <v>125</v>
      </c>
      <c r="E153" s="313" t="s">
        <v>126</v>
      </c>
      <c r="F153" s="310" t="s">
        <v>127</v>
      </c>
      <c r="G153" s="310" t="s">
        <v>128</v>
      </c>
      <c r="H153" s="311" t="s">
        <v>129</v>
      </c>
      <c r="I153" s="312" t="s">
        <v>130</v>
      </c>
      <c r="J153" s="241"/>
    </row>
    <row r="154" spans="1:10" ht="15" customHeight="1" x14ac:dyDescent="0.25">
      <c r="A154" s="224" t="s">
        <v>113</v>
      </c>
      <c r="B154" s="200"/>
      <c r="C154" s="201"/>
      <c r="D154" s="202"/>
      <c r="E154" s="180">
        <f>(B154*C154)</f>
        <v>0</v>
      </c>
      <c r="F154" s="235">
        <f>1-H154</f>
        <v>1</v>
      </c>
      <c r="G154" s="181">
        <f>SUM(E154-I154)</f>
        <v>0</v>
      </c>
      <c r="H154" s="367"/>
      <c r="I154" s="181">
        <f>E154*H154</f>
        <v>0</v>
      </c>
      <c r="J154" s="241"/>
    </row>
    <row r="155" spans="1:10" ht="15.75" customHeight="1" x14ac:dyDescent="0.25">
      <c r="A155" s="225" t="s">
        <v>114</v>
      </c>
      <c r="B155" s="6"/>
      <c r="C155" s="203"/>
      <c r="D155" s="204"/>
      <c r="E155" s="180">
        <f>(B155*C155*D155)</f>
        <v>0</v>
      </c>
      <c r="F155" s="235">
        <f t="shared" ref="F155:F161" si="37">1-H155</f>
        <v>1</v>
      </c>
      <c r="G155" s="181">
        <f t="shared" ref="G155:G161" si="38">SUM(E155-I155)</f>
        <v>0</v>
      </c>
      <c r="H155" s="367"/>
      <c r="I155" s="181">
        <f t="shared" ref="I155:I161" si="39">E155*H155</f>
        <v>0</v>
      </c>
      <c r="J155" s="241"/>
    </row>
    <row r="156" spans="1:10" ht="15.75" customHeight="1" x14ac:dyDescent="0.25">
      <c r="A156" s="225" t="s">
        <v>115</v>
      </c>
      <c r="B156" s="6"/>
      <c r="C156" s="205"/>
      <c r="D156" s="204"/>
      <c r="E156" s="180">
        <f>(B156*C156*D156)</f>
        <v>0</v>
      </c>
      <c r="F156" s="235">
        <f t="shared" si="37"/>
        <v>1</v>
      </c>
      <c r="G156" s="181">
        <f t="shared" si="38"/>
        <v>0</v>
      </c>
      <c r="H156" s="367"/>
      <c r="I156" s="181">
        <f t="shared" si="39"/>
        <v>0</v>
      </c>
      <c r="J156" s="241"/>
    </row>
    <row r="157" spans="1:10" ht="15.75" customHeight="1" x14ac:dyDescent="0.25">
      <c r="A157" s="225" t="s">
        <v>116</v>
      </c>
      <c r="B157" s="6"/>
      <c r="C157" s="201"/>
      <c r="D157" s="204"/>
      <c r="E157" s="180">
        <f>(B157*C157*D157)</f>
        <v>0</v>
      </c>
      <c r="F157" s="235">
        <f t="shared" si="37"/>
        <v>1</v>
      </c>
      <c r="G157" s="181">
        <f t="shared" si="38"/>
        <v>0</v>
      </c>
      <c r="H157" s="367"/>
      <c r="I157" s="181">
        <f t="shared" si="39"/>
        <v>0</v>
      </c>
      <c r="J157" s="241"/>
    </row>
    <row r="158" spans="1:10" ht="15.75" customHeight="1" x14ac:dyDescent="0.25">
      <c r="A158" s="225" t="s">
        <v>117</v>
      </c>
      <c r="B158" s="6"/>
      <c r="C158" s="201"/>
      <c r="D158" s="204"/>
      <c r="E158" s="180">
        <f t="shared" ref="E158:E160" si="40">(B158*C158*D158)</f>
        <v>0</v>
      </c>
      <c r="F158" s="235">
        <f t="shared" si="37"/>
        <v>1</v>
      </c>
      <c r="G158" s="181">
        <f t="shared" si="38"/>
        <v>0</v>
      </c>
      <c r="H158" s="367"/>
      <c r="I158" s="181">
        <f t="shared" si="39"/>
        <v>0</v>
      </c>
      <c r="J158" s="241"/>
    </row>
    <row r="159" spans="1:10" ht="15.75" customHeight="1" x14ac:dyDescent="0.25">
      <c r="A159" s="225" t="s">
        <v>277</v>
      </c>
      <c r="B159" s="6"/>
      <c r="C159" s="201"/>
      <c r="D159" s="204"/>
      <c r="E159" s="180">
        <f t="shared" si="40"/>
        <v>0</v>
      </c>
      <c r="F159" s="235">
        <f t="shared" si="37"/>
        <v>1</v>
      </c>
      <c r="G159" s="181">
        <f t="shared" si="38"/>
        <v>0</v>
      </c>
      <c r="H159" s="367"/>
      <c r="I159" s="181">
        <f t="shared" si="39"/>
        <v>0</v>
      </c>
      <c r="J159" s="241"/>
    </row>
    <row r="160" spans="1:10" ht="15.75" customHeight="1" x14ac:dyDescent="0.25">
      <c r="A160" s="225" t="s">
        <v>278</v>
      </c>
      <c r="B160" s="6"/>
      <c r="C160" s="201"/>
      <c r="D160" s="204"/>
      <c r="E160" s="180">
        <f t="shared" si="40"/>
        <v>0</v>
      </c>
      <c r="F160" s="235">
        <f t="shared" si="37"/>
        <v>1</v>
      </c>
      <c r="G160" s="181">
        <f t="shared" si="38"/>
        <v>0</v>
      </c>
      <c r="H160" s="367"/>
      <c r="I160" s="181">
        <f t="shared" si="39"/>
        <v>0</v>
      </c>
      <c r="J160" s="241"/>
    </row>
    <row r="161" spans="1:10" ht="15" customHeight="1" x14ac:dyDescent="0.25">
      <c r="A161" s="225" t="s">
        <v>272</v>
      </c>
      <c r="B161" s="6"/>
      <c r="C161" s="201"/>
      <c r="D161" s="204"/>
      <c r="E161" s="180">
        <f>(B161*C161*D161)</f>
        <v>0</v>
      </c>
      <c r="F161" s="235">
        <f t="shared" si="37"/>
        <v>1</v>
      </c>
      <c r="G161" s="181">
        <f t="shared" si="38"/>
        <v>0</v>
      </c>
      <c r="H161" s="367"/>
      <c r="I161" s="181">
        <f t="shared" si="39"/>
        <v>0</v>
      </c>
      <c r="J161" s="241"/>
    </row>
    <row r="162" spans="1:10" ht="17.100000000000001" customHeight="1" x14ac:dyDescent="0.25">
      <c r="A162" s="499" t="s">
        <v>131</v>
      </c>
      <c r="B162" s="500"/>
      <c r="C162" s="500"/>
      <c r="D162" s="501"/>
      <c r="E162" s="314">
        <f>SUM(E154:E161)</f>
        <v>0</v>
      </c>
      <c r="F162" s="198"/>
      <c r="G162" s="197">
        <f>ROUND(SUM(G154:G161),0)</f>
        <v>0</v>
      </c>
      <c r="H162" s="198"/>
      <c r="I162" s="197">
        <f>ROUND(SUM(I154:I161),0)</f>
        <v>0</v>
      </c>
      <c r="J162" s="241"/>
    </row>
  </sheetData>
  <sheetProtection algorithmName="SHA-512" hashValue="qRV8Trmockoj4QZqixoeT2gjrt/+osoOxCljHUlBw44TuZDyUwbmt9E72jcX9S8BOFGS+65pt0nu2STfZAS9qw==" saltValue="gsOOVPGwEd+G7iuWIgXnIw==" spinCount="100000" sheet="1" formatCells="0" formatColumns="0" formatRows="0" selectLockedCells="1"/>
  <mergeCells count="72">
    <mergeCell ref="A3:E4"/>
    <mergeCell ref="A11:B11"/>
    <mergeCell ref="A14:E14"/>
    <mergeCell ref="B15:E15"/>
    <mergeCell ref="B16:E16"/>
    <mergeCell ref="F17:G17"/>
    <mergeCell ref="H17:I17"/>
    <mergeCell ref="A29:E29"/>
    <mergeCell ref="B30:E30"/>
    <mergeCell ref="B17:E17"/>
    <mergeCell ref="A27:D27"/>
    <mergeCell ref="F47:G47"/>
    <mergeCell ref="H47:I47"/>
    <mergeCell ref="B31:E31"/>
    <mergeCell ref="B32:E32"/>
    <mergeCell ref="F32:G32"/>
    <mergeCell ref="H32:I32"/>
    <mergeCell ref="A42:D42"/>
    <mergeCell ref="A57:D57"/>
    <mergeCell ref="A72:D72"/>
    <mergeCell ref="A44:E44"/>
    <mergeCell ref="B60:E60"/>
    <mergeCell ref="B61:E61"/>
    <mergeCell ref="B62:E62"/>
    <mergeCell ref="B45:E45"/>
    <mergeCell ref="B46:E46"/>
    <mergeCell ref="B47:E47"/>
    <mergeCell ref="H62:I62"/>
    <mergeCell ref="B77:E77"/>
    <mergeCell ref="F77:G77"/>
    <mergeCell ref="H77:I77"/>
    <mergeCell ref="A59:E59"/>
    <mergeCell ref="A74:E74"/>
    <mergeCell ref="B75:E75"/>
    <mergeCell ref="B76:E76"/>
    <mergeCell ref="F62:G62"/>
    <mergeCell ref="A87:D87"/>
    <mergeCell ref="A102:D102"/>
    <mergeCell ref="B90:E90"/>
    <mergeCell ref="B91:E91"/>
    <mergeCell ref="B92:E92"/>
    <mergeCell ref="A117:D117"/>
    <mergeCell ref="B107:E107"/>
    <mergeCell ref="F107:G107"/>
    <mergeCell ref="H107:I107"/>
    <mergeCell ref="A89:E89"/>
    <mergeCell ref="A104:E104"/>
    <mergeCell ref="B105:E105"/>
    <mergeCell ref="B106:E106"/>
    <mergeCell ref="F92:G92"/>
    <mergeCell ref="H92:I92"/>
    <mergeCell ref="A162:D162"/>
    <mergeCell ref="F137:G137"/>
    <mergeCell ref="H137:I137"/>
    <mergeCell ref="A119:E119"/>
    <mergeCell ref="B120:E120"/>
    <mergeCell ref="B121:E121"/>
    <mergeCell ref="B122:E122"/>
    <mergeCell ref="F122:G122"/>
    <mergeCell ref="H122:I122"/>
    <mergeCell ref="A132:D132"/>
    <mergeCell ref="A147:D147"/>
    <mergeCell ref="A149:E149"/>
    <mergeCell ref="B150:E150"/>
    <mergeCell ref="B151:E151"/>
    <mergeCell ref="F152:G152"/>
    <mergeCell ref="H152:I152"/>
    <mergeCell ref="A134:E134"/>
    <mergeCell ref="B135:E135"/>
    <mergeCell ref="B136:E136"/>
    <mergeCell ref="B137:E137"/>
    <mergeCell ref="B152:E152"/>
  </mergeCells>
  <conditionalFormatting sqref="I19:I26 I34:I41 I49:I56 I64:I71 I79:I86 I94:I101 I109:I116 I124:I131 I139:I146 I154:I161">
    <cfRule type="cellIs" dxfId="135" priority="5" operator="notEqual">
      <formula>E19*H19</formula>
    </cfRule>
  </conditionalFormatting>
  <conditionalFormatting sqref="H19:H26 H34:H41 H49:H56 H64:H71 H79:H86 H94:H101 H109:H116 H124:H131 H139:H146 H154:H161">
    <cfRule type="cellIs" dxfId="134" priority="1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2B8B-074C-43F1-B8EE-CFF74AF64D21}">
  <sheetPr codeName="Sheet6">
    <tabColor theme="0"/>
    <pageSetUpPr fitToPage="1"/>
  </sheetPr>
  <dimension ref="A1:Q162"/>
  <sheetViews>
    <sheetView showGridLines="0" zoomScale="82" zoomScaleNormal="82" workbookViewId="0">
      <selection activeCell="A14" sqref="A14:E14"/>
    </sheetView>
  </sheetViews>
  <sheetFormatPr defaultColWidth="9.140625" defaultRowHeight="15" x14ac:dyDescent="0.25"/>
  <cols>
    <col min="1" max="1" width="33" style="393" customWidth="1"/>
    <col min="2" max="2" width="15.28515625" style="393" customWidth="1"/>
    <col min="3" max="3" width="20.28515625" style="393" customWidth="1"/>
    <col min="4" max="4" width="20.85546875" style="393" customWidth="1"/>
    <col min="5" max="5" width="13.5703125" style="393" bestFit="1" customWidth="1"/>
    <col min="6" max="6" width="19.85546875" style="393" customWidth="1"/>
    <col min="7" max="7" width="22.7109375" style="393" customWidth="1"/>
    <col min="8" max="10" width="15.140625" style="393" customWidth="1"/>
    <col min="11" max="11" width="21.85546875" style="393" bestFit="1" customWidth="1"/>
    <col min="12" max="12" width="17.42578125" style="393" customWidth="1"/>
    <col min="13" max="13" width="1.85546875" style="393" customWidth="1"/>
    <col min="14" max="16384" width="9.140625" style="393"/>
  </cols>
  <sheetData>
    <row r="1" spans="1:17" ht="16.5" thickBot="1" x14ac:dyDescent="0.3">
      <c r="A1" s="414" t="str">
        <f>'BUDGET SUMMARY 1'!$A$1</f>
        <v>RFA HHS0015831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295"/>
    </row>
    <row r="2" spans="1:17" ht="32.25" thickBot="1" x14ac:dyDescent="0.3">
      <c r="A2" s="406" t="str">
        <f>'BUDGET SUMMARY 1'!$A$2</f>
        <v>Attachment to Addendum 8 - Revision 3 Exhibit E, Expenditure Proposal</v>
      </c>
      <c r="K2" s="416" t="s">
        <v>110</v>
      </c>
      <c r="L2" s="417" t="s">
        <v>111</v>
      </c>
    </row>
    <row r="3" spans="1:17" ht="16.5" thickBot="1" x14ac:dyDescent="0.3">
      <c r="A3" s="521" t="s">
        <v>132</v>
      </c>
      <c r="B3" s="522"/>
      <c r="C3" s="522"/>
      <c r="D3" s="522"/>
      <c r="E3" s="522"/>
      <c r="K3" s="418" t="s">
        <v>113</v>
      </c>
      <c r="L3" s="294">
        <f>SUM(I19,I34,I49,I64,I79,I94,I109,I124,I139,I154)</f>
        <v>0</v>
      </c>
    </row>
    <row r="4" spans="1:17" ht="16.5" thickBot="1" x14ac:dyDescent="0.3">
      <c r="A4" s="521"/>
      <c r="B4" s="522"/>
      <c r="C4" s="522"/>
      <c r="D4" s="522"/>
      <c r="E4" s="522"/>
      <c r="K4" s="419" t="s">
        <v>114</v>
      </c>
      <c r="L4" s="294">
        <f>SUM(I20,I35,I50,I65,I80,I95,I110,I125,I140,I155)</f>
        <v>0</v>
      </c>
      <c r="M4" s="420"/>
      <c r="N4" s="420"/>
      <c r="O4" s="420"/>
      <c r="P4" s="420"/>
      <c r="Q4" s="420"/>
    </row>
    <row r="5" spans="1:17" ht="16.5" thickBot="1" x14ac:dyDescent="0.3">
      <c r="A5" s="421" t="s">
        <v>70</v>
      </c>
      <c r="B5" s="422">
        <f>'BUDGET SUMMARY 1'!D3</f>
        <v>0</v>
      </c>
      <c r="C5" s="422"/>
      <c r="D5" s="422"/>
      <c r="E5" s="422"/>
      <c r="K5" s="419" t="s">
        <v>115</v>
      </c>
      <c r="L5" s="294">
        <f>SUM(I21,I36,I51,I66,I81,I96,I111,I126,I141,I156)</f>
        <v>0</v>
      </c>
    </row>
    <row r="6" spans="1:17" ht="17.45" customHeight="1" thickBot="1" x14ac:dyDescent="0.3">
      <c r="A6" s="421"/>
      <c r="B6" s="406"/>
      <c r="C6" s="406"/>
      <c r="D6" s="406"/>
      <c r="E6" s="406"/>
      <c r="K6" s="419" t="s">
        <v>116</v>
      </c>
      <c r="L6" s="294">
        <f>SUM(I22,I37,I52,I67,I82,I97,I112,I127,I142,I157)</f>
        <v>0</v>
      </c>
    </row>
    <row r="7" spans="1:17" ht="17.45" customHeight="1" thickBot="1" x14ac:dyDescent="0.3">
      <c r="A7" s="421"/>
      <c r="B7" s="406"/>
      <c r="C7" s="406"/>
      <c r="D7" s="406"/>
      <c r="E7" s="406"/>
      <c r="K7" s="419" t="s">
        <v>117</v>
      </c>
      <c r="L7" s="294">
        <f t="shared" ref="L7:L10" si="0">SUM(I23,I38,I53,I68,I83,I98,I113,I128,I143,I158)</f>
        <v>0</v>
      </c>
    </row>
    <row r="8" spans="1:17" ht="17.45" customHeight="1" thickBot="1" x14ac:dyDescent="0.3">
      <c r="A8" s="421"/>
      <c r="B8" s="406"/>
      <c r="C8" s="406"/>
      <c r="D8" s="406"/>
      <c r="E8" s="406"/>
      <c r="K8" s="419" t="s">
        <v>277</v>
      </c>
      <c r="L8" s="294">
        <f t="shared" si="0"/>
        <v>0</v>
      </c>
    </row>
    <row r="9" spans="1:17" ht="17.45" customHeight="1" thickBot="1" x14ac:dyDescent="0.3">
      <c r="A9" s="421"/>
      <c r="B9" s="406"/>
      <c r="C9" s="406"/>
      <c r="D9" s="406"/>
      <c r="E9" s="406"/>
      <c r="K9" s="419" t="s">
        <v>278</v>
      </c>
      <c r="L9" s="294">
        <f t="shared" si="0"/>
        <v>0</v>
      </c>
    </row>
    <row r="10" spans="1:17" ht="16.5" thickBot="1" x14ac:dyDescent="0.3">
      <c r="A10" s="423"/>
      <c r="B10" s="406"/>
      <c r="C10" s="406"/>
      <c r="D10" s="406"/>
      <c r="E10" s="406"/>
      <c r="K10" s="419" t="s">
        <v>272</v>
      </c>
      <c r="L10" s="294">
        <f t="shared" si="0"/>
        <v>0</v>
      </c>
    </row>
    <row r="11" spans="1:17" ht="16.5" thickBot="1" x14ac:dyDescent="0.3">
      <c r="A11" s="523"/>
      <c r="B11" s="524"/>
      <c r="C11" s="424"/>
      <c r="D11" s="406"/>
      <c r="E11" s="406"/>
      <c r="K11" s="296"/>
      <c r="L11" s="297"/>
    </row>
    <row r="12" spans="1:17" ht="16.5" thickBot="1" x14ac:dyDescent="0.3">
      <c r="A12" s="425"/>
      <c r="C12" s="424"/>
      <c r="D12" s="406"/>
      <c r="E12" s="406"/>
      <c r="K12" s="298" t="s">
        <v>118</v>
      </c>
      <c r="L12" s="299">
        <f>SUM(L3:L10)</f>
        <v>0</v>
      </c>
    </row>
    <row r="13" spans="1:17" ht="16.5" thickBot="1" x14ac:dyDescent="0.3">
      <c r="A13" s="426"/>
      <c r="B13" s="427"/>
      <c r="C13" s="428"/>
      <c r="D13" s="406"/>
      <c r="E13" s="406"/>
      <c r="L13" s="429"/>
    </row>
    <row r="14" spans="1:17" s="406" customFormat="1" ht="15.75" x14ac:dyDescent="0.25">
      <c r="A14" s="492" t="s">
        <v>119</v>
      </c>
      <c r="B14" s="493"/>
      <c r="C14" s="493"/>
      <c r="D14" s="493"/>
      <c r="E14" s="494"/>
      <c r="F14" s="393"/>
      <c r="G14" s="393"/>
      <c r="H14" s="413"/>
      <c r="I14" s="413"/>
      <c r="J14" s="393"/>
      <c r="K14" s="393"/>
    </row>
    <row r="15" spans="1:17" s="406" customFormat="1" ht="31.5" x14ac:dyDescent="0.25">
      <c r="A15" s="408" t="s">
        <v>120</v>
      </c>
      <c r="B15" s="495"/>
      <c r="C15" s="496"/>
      <c r="D15" s="496"/>
      <c r="E15" s="497"/>
      <c r="F15" s="393"/>
      <c r="G15" s="412"/>
      <c r="H15" s="393"/>
      <c r="I15" s="393"/>
      <c r="J15" s="393"/>
      <c r="K15" s="411"/>
    </row>
    <row r="16" spans="1:17" s="406" customFormat="1" ht="15.75" x14ac:dyDescent="0.25">
      <c r="A16" s="408" t="s">
        <v>121</v>
      </c>
      <c r="B16" s="498"/>
      <c r="C16" s="498"/>
      <c r="D16" s="498"/>
      <c r="E16" s="498"/>
      <c r="F16" s="393"/>
      <c r="G16" s="393"/>
      <c r="H16" s="393"/>
      <c r="I16" s="393"/>
      <c r="J16" s="393"/>
      <c r="K16" s="179"/>
    </row>
    <row r="17" spans="1:10" s="406" customFormat="1" ht="15.75" x14ac:dyDescent="0.25">
      <c r="A17" s="407" t="s">
        <v>122</v>
      </c>
      <c r="B17" s="498"/>
      <c r="C17" s="498"/>
      <c r="D17" s="498"/>
      <c r="E17" s="498"/>
      <c r="F17" s="509"/>
      <c r="G17" s="510"/>
      <c r="H17" s="511"/>
      <c r="I17" s="512"/>
      <c r="J17" s="411"/>
    </row>
    <row r="18" spans="1:10" s="406" customFormat="1" ht="63.75" thickBot="1" x14ac:dyDescent="0.3">
      <c r="A18" s="400" t="s">
        <v>110</v>
      </c>
      <c r="B18" s="401" t="s">
        <v>123</v>
      </c>
      <c r="C18" s="401" t="s">
        <v>124</v>
      </c>
      <c r="D18" s="401" t="s">
        <v>125</v>
      </c>
      <c r="E18" s="402" t="s">
        <v>126</v>
      </c>
      <c r="F18" s="403" t="s">
        <v>127</v>
      </c>
      <c r="G18" s="403" t="s">
        <v>128</v>
      </c>
      <c r="H18" s="404" t="s">
        <v>129</v>
      </c>
      <c r="I18" s="405" t="s">
        <v>133</v>
      </c>
      <c r="J18" s="392"/>
    </row>
    <row r="19" spans="1:10" ht="15.75" x14ac:dyDescent="0.25">
      <c r="A19" s="398" t="s">
        <v>113</v>
      </c>
      <c r="B19" s="200"/>
      <c r="C19" s="201"/>
      <c r="D19" s="397"/>
      <c r="E19" s="395">
        <f>(B19*C19)</f>
        <v>0</v>
      </c>
      <c r="F19" s="396">
        <f>1-H19</f>
        <v>1</v>
      </c>
      <c r="G19" s="394">
        <f>SUM(E19-I19)</f>
        <v>0</v>
      </c>
      <c r="H19" s="367"/>
      <c r="I19" s="394">
        <f>E19*H19</f>
        <v>0</v>
      </c>
      <c r="J19" s="392"/>
    </row>
    <row r="20" spans="1:10" ht="15.75" x14ac:dyDescent="0.25">
      <c r="A20" s="399" t="s">
        <v>114</v>
      </c>
      <c r="B20" s="6"/>
      <c r="C20" s="203"/>
      <c r="D20" s="204"/>
      <c r="E20" s="395">
        <f>(B20*C20*D20)</f>
        <v>0</v>
      </c>
      <c r="F20" s="396">
        <f t="shared" ref="F20:F26" si="1">1-H20</f>
        <v>1</v>
      </c>
      <c r="G20" s="394">
        <f t="shared" ref="G20:G26" si="2">SUM(E20-I20)</f>
        <v>0</v>
      </c>
      <c r="H20" s="367"/>
      <c r="I20" s="394">
        <f t="shared" ref="I20:I26" si="3">E20*H20</f>
        <v>0</v>
      </c>
      <c r="J20" s="392"/>
    </row>
    <row r="21" spans="1:10" ht="15.75" x14ac:dyDescent="0.25">
      <c r="A21" s="399" t="s">
        <v>115</v>
      </c>
      <c r="B21" s="6"/>
      <c r="C21" s="205"/>
      <c r="D21" s="204"/>
      <c r="E21" s="395">
        <f>(B21*C21*D21)</f>
        <v>0</v>
      </c>
      <c r="F21" s="396">
        <f t="shared" si="1"/>
        <v>1</v>
      </c>
      <c r="G21" s="394">
        <f t="shared" si="2"/>
        <v>0</v>
      </c>
      <c r="H21" s="367"/>
      <c r="I21" s="394">
        <f t="shared" si="3"/>
        <v>0</v>
      </c>
      <c r="J21" s="392"/>
    </row>
    <row r="22" spans="1:10" ht="15.75" x14ac:dyDescent="0.25">
      <c r="A22" s="399" t="s">
        <v>116</v>
      </c>
      <c r="B22" s="6"/>
      <c r="C22" s="201"/>
      <c r="D22" s="204"/>
      <c r="E22" s="395">
        <f>(B22*C22*D22)</f>
        <v>0</v>
      </c>
      <c r="F22" s="396">
        <f t="shared" si="1"/>
        <v>1</v>
      </c>
      <c r="G22" s="394">
        <f t="shared" si="2"/>
        <v>0</v>
      </c>
      <c r="H22" s="367"/>
      <c r="I22" s="394">
        <f t="shared" si="3"/>
        <v>0</v>
      </c>
      <c r="J22" s="392"/>
    </row>
    <row r="23" spans="1:10" ht="15.75" x14ac:dyDescent="0.25">
      <c r="A23" s="399" t="s">
        <v>117</v>
      </c>
      <c r="B23" s="6"/>
      <c r="C23" s="201"/>
      <c r="D23" s="204"/>
      <c r="E23" s="395">
        <f t="shared" ref="E23:E25" si="4">(B23*C23*D23)</f>
        <v>0</v>
      </c>
      <c r="F23" s="396">
        <f t="shared" si="1"/>
        <v>1</v>
      </c>
      <c r="G23" s="394">
        <f t="shared" si="2"/>
        <v>0</v>
      </c>
      <c r="H23" s="367"/>
      <c r="I23" s="394">
        <f t="shared" si="3"/>
        <v>0</v>
      </c>
      <c r="J23" s="392"/>
    </row>
    <row r="24" spans="1:10" ht="15.75" x14ac:dyDescent="0.25">
      <c r="A24" s="399" t="s">
        <v>277</v>
      </c>
      <c r="B24" s="6"/>
      <c r="C24" s="201"/>
      <c r="D24" s="204"/>
      <c r="E24" s="395">
        <f t="shared" si="4"/>
        <v>0</v>
      </c>
      <c r="F24" s="396">
        <f t="shared" si="1"/>
        <v>1</v>
      </c>
      <c r="G24" s="394">
        <f t="shared" si="2"/>
        <v>0</v>
      </c>
      <c r="H24" s="367"/>
      <c r="I24" s="394">
        <f t="shared" si="3"/>
        <v>0</v>
      </c>
      <c r="J24" s="392"/>
    </row>
    <row r="25" spans="1:10" ht="15.75" x14ac:dyDescent="0.25">
      <c r="A25" s="399" t="s">
        <v>278</v>
      </c>
      <c r="B25" s="6"/>
      <c r="C25" s="201"/>
      <c r="D25" s="204"/>
      <c r="E25" s="395">
        <f t="shared" si="4"/>
        <v>0</v>
      </c>
      <c r="F25" s="396">
        <f t="shared" si="1"/>
        <v>1</v>
      </c>
      <c r="G25" s="394">
        <f t="shared" si="2"/>
        <v>0</v>
      </c>
      <c r="H25" s="367"/>
      <c r="I25" s="394">
        <f t="shared" si="3"/>
        <v>0</v>
      </c>
      <c r="J25" s="392"/>
    </row>
    <row r="26" spans="1:10" ht="15.75" x14ac:dyDescent="0.25">
      <c r="A26" s="399" t="s">
        <v>272</v>
      </c>
      <c r="B26" s="6"/>
      <c r="C26" s="201"/>
      <c r="D26" s="204"/>
      <c r="E26" s="395">
        <f>(B26*C26*D26)</f>
        <v>0</v>
      </c>
      <c r="F26" s="396">
        <f t="shared" si="1"/>
        <v>1</v>
      </c>
      <c r="G26" s="394">
        <f t="shared" si="2"/>
        <v>0</v>
      </c>
      <c r="H26" s="367"/>
      <c r="I26" s="394">
        <f t="shared" si="3"/>
        <v>0</v>
      </c>
      <c r="J26" s="392"/>
    </row>
    <row r="27" spans="1:10" s="406" customFormat="1" ht="15.75" x14ac:dyDescent="0.25">
      <c r="A27" s="514" t="s">
        <v>131</v>
      </c>
      <c r="B27" s="515"/>
      <c r="C27" s="515"/>
      <c r="D27" s="515"/>
      <c r="E27" s="516"/>
      <c r="F27" s="198"/>
      <c r="G27" s="197">
        <f>ROUND(SUM(G19:G26),0)</f>
        <v>0</v>
      </c>
      <c r="H27" s="198"/>
      <c r="I27" s="197">
        <f>ROUND(SUM(I19:I26),0)</f>
        <v>0</v>
      </c>
      <c r="J27" s="392"/>
    </row>
    <row r="28" spans="1:10" ht="16.5" thickBot="1" x14ac:dyDescent="0.3">
      <c r="A28" s="410"/>
      <c r="B28" s="410"/>
      <c r="C28" s="410"/>
      <c r="D28" s="410"/>
      <c r="E28" s="410"/>
      <c r="F28" s="410"/>
      <c r="G28" s="410"/>
      <c r="H28" s="410"/>
      <c r="I28" s="410"/>
      <c r="J28" s="392"/>
    </row>
    <row r="29" spans="1:10" s="406" customFormat="1" ht="15.75" x14ac:dyDescent="0.25">
      <c r="A29" s="492" t="s">
        <v>119</v>
      </c>
      <c r="B29" s="493"/>
      <c r="C29" s="493"/>
      <c r="D29" s="493"/>
      <c r="E29" s="494"/>
      <c r="F29" s="393"/>
      <c r="G29" s="393"/>
      <c r="H29" s="393"/>
      <c r="I29" s="393"/>
      <c r="J29" s="392"/>
    </row>
    <row r="30" spans="1:10" s="406" customFormat="1" ht="31.5" x14ac:dyDescent="0.25">
      <c r="A30" s="408" t="s">
        <v>120</v>
      </c>
      <c r="B30" s="84"/>
      <c r="C30" s="84"/>
      <c r="D30" s="84"/>
      <c r="E30" s="84"/>
      <c r="F30" s="393"/>
      <c r="G30" s="393"/>
      <c r="H30" s="393"/>
      <c r="I30" s="393"/>
      <c r="J30" s="392"/>
    </row>
    <row r="31" spans="1:10" s="406" customFormat="1" ht="15.75" x14ac:dyDescent="0.25">
      <c r="A31" s="408" t="s">
        <v>121</v>
      </c>
      <c r="B31" s="495"/>
      <c r="C31" s="496"/>
      <c r="D31" s="496"/>
      <c r="E31" s="497"/>
      <c r="F31" s="393"/>
      <c r="G31" s="393"/>
      <c r="H31" s="393"/>
      <c r="I31" s="393"/>
      <c r="J31" s="392"/>
    </row>
    <row r="32" spans="1:10" s="406" customFormat="1" ht="15.75" x14ac:dyDescent="0.25">
      <c r="A32" s="407" t="s">
        <v>122</v>
      </c>
      <c r="B32" s="498"/>
      <c r="C32" s="498"/>
      <c r="D32" s="498"/>
      <c r="E32" s="498"/>
      <c r="F32" s="509"/>
      <c r="G32" s="510"/>
      <c r="H32" s="511"/>
      <c r="I32" s="512"/>
      <c r="J32" s="392"/>
    </row>
    <row r="33" spans="1:10" s="406" customFormat="1" ht="63.75" thickBot="1" x14ac:dyDescent="0.3">
      <c r="A33" s="400" t="s">
        <v>110</v>
      </c>
      <c r="B33" s="401" t="s">
        <v>123</v>
      </c>
      <c r="C33" s="401" t="s">
        <v>124</v>
      </c>
      <c r="D33" s="401" t="s">
        <v>125</v>
      </c>
      <c r="E33" s="402" t="s">
        <v>126</v>
      </c>
      <c r="F33" s="403" t="s">
        <v>127</v>
      </c>
      <c r="G33" s="403" t="s">
        <v>128</v>
      </c>
      <c r="H33" s="404" t="s">
        <v>129</v>
      </c>
      <c r="I33" s="405" t="s">
        <v>133</v>
      </c>
      <c r="J33" s="392"/>
    </row>
    <row r="34" spans="1:10" ht="15.75" x14ac:dyDescent="0.25">
      <c r="A34" s="398" t="s">
        <v>113</v>
      </c>
      <c r="B34" s="200"/>
      <c r="C34" s="201"/>
      <c r="D34" s="397"/>
      <c r="E34" s="395">
        <f>(B34*C34)</f>
        <v>0</v>
      </c>
      <c r="F34" s="396">
        <f>1-H34</f>
        <v>1</v>
      </c>
      <c r="G34" s="394">
        <f>SUM(E34-I34)</f>
        <v>0</v>
      </c>
      <c r="H34" s="367"/>
      <c r="I34" s="394">
        <f>E34*H34</f>
        <v>0</v>
      </c>
      <c r="J34" s="392"/>
    </row>
    <row r="35" spans="1:10" ht="15.75" x14ac:dyDescent="0.25">
      <c r="A35" s="399" t="s">
        <v>114</v>
      </c>
      <c r="B35" s="6"/>
      <c r="C35" s="203"/>
      <c r="D35" s="204"/>
      <c r="E35" s="395">
        <f>(B35*C35*D35)</f>
        <v>0</v>
      </c>
      <c r="F35" s="396">
        <f t="shared" ref="F35:F41" si="5">1-H35</f>
        <v>1</v>
      </c>
      <c r="G35" s="394">
        <f t="shared" ref="G35:G41" si="6">SUM(E35-I35)</f>
        <v>0</v>
      </c>
      <c r="H35" s="367"/>
      <c r="I35" s="394">
        <f t="shared" ref="I35:I41" si="7">E35*H35</f>
        <v>0</v>
      </c>
      <c r="J35" s="392"/>
    </row>
    <row r="36" spans="1:10" ht="15.75" x14ac:dyDescent="0.25">
      <c r="A36" s="399" t="s">
        <v>115</v>
      </c>
      <c r="B36" s="6"/>
      <c r="C36" s="205"/>
      <c r="D36" s="204"/>
      <c r="E36" s="395">
        <f>(B36*C36*D36)</f>
        <v>0</v>
      </c>
      <c r="F36" s="396">
        <f t="shared" si="5"/>
        <v>1</v>
      </c>
      <c r="G36" s="394">
        <f t="shared" si="6"/>
        <v>0</v>
      </c>
      <c r="H36" s="367"/>
      <c r="I36" s="394">
        <f t="shared" si="7"/>
        <v>0</v>
      </c>
      <c r="J36" s="392"/>
    </row>
    <row r="37" spans="1:10" ht="15.75" x14ac:dyDescent="0.25">
      <c r="A37" s="399" t="s">
        <v>116</v>
      </c>
      <c r="B37" s="6"/>
      <c r="C37" s="201"/>
      <c r="D37" s="204"/>
      <c r="E37" s="395">
        <f>(B37*C37*D37)</f>
        <v>0</v>
      </c>
      <c r="F37" s="396">
        <f t="shared" si="5"/>
        <v>1</v>
      </c>
      <c r="G37" s="394">
        <f t="shared" si="6"/>
        <v>0</v>
      </c>
      <c r="H37" s="367"/>
      <c r="I37" s="394">
        <f t="shared" si="7"/>
        <v>0</v>
      </c>
      <c r="J37" s="392"/>
    </row>
    <row r="38" spans="1:10" ht="15.75" x14ac:dyDescent="0.25">
      <c r="A38" s="399" t="s">
        <v>117</v>
      </c>
      <c r="B38" s="6"/>
      <c r="C38" s="201"/>
      <c r="D38" s="204"/>
      <c r="E38" s="395">
        <f t="shared" ref="E38:E40" si="8">(B38*C38*D38)</f>
        <v>0</v>
      </c>
      <c r="F38" s="396">
        <f t="shared" si="5"/>
        <v>1</v>
      </c>
      <c r="G38" s="394">
        <f t="shared" si="6"/>
        <v>0</v>
      </c>
      <c r="H38" s="367"/>
      <c r="I38" s="394">
        <f t="shared" si="7"/>
        <v>0</v>
      </c>
      <c r="J38" s="392"/>
    </row>
    <row r="39" spans="1:10" ht="15.75" x14ac:dyDescent="0.25">
      <c r="A39" s="399" t="s">
        <v>277</v>
      </c>
      <c r="B39" s="6"/>
      <c r="C39" s="201"/>
      <c r="D39" s="204"/>
      <c r="E39" s="395">
        <f t="shared" si="8"/>
        <v>0</v>
      </c>
      <c r="F39" s="396">
        <f t="shared" si="5"/>
        <v>1</v>
      </c>
      <c r="G39" s="394">
        <f t="shared" si="6"/>
        <v>0</v>
      </c>
      <c r="H39" s="367"/>
      <c r="I39" s="394">
        <f t="shared" si="7"/>
        <v>0</v>
      </c>
      <c r="J39" s="392"/>
    </row>
    <row r="40" spans="1:10" ht="15.75" x14ac:dyDescent="0.25">
      <c r="A40" s="399" t="s">
        <v>278</v>
      </c>
      <c r="B40" s="6"/>
      <c r="C40" s="201"/>
      <c r="D40" s="204"/>
      <c r="E40" s="395">
        <f t="shared" si="8"/>
        <v>0</v>
      </c>
      <c r="F40" s="396">
        <f t="shared" si="5"/>
        <v>1</v>
      </c>
      <c r="G40" s="394">
        <f t="shared" si="6"/>
        <v>0</v>
      </c>
      <c r="H40" s="367"/>
      <c r="I40" s="394">
        <f t="shared" si="7"/>
        <v>0</v>
      </c>
      <c r="J40" s="392"/>
    </row>
    <row r="41" spans="1:10" ht="15.75" x14ac:dyDescent="0.25">
      <c r="A41" s="399" t="s">
        <v>272</v>
      </c>
      <c r="B41" s="6"/>
      <c r="C41" s="201"/>
      <c r="D41" s="204"/>
      <c r="E41" s="395">
        <f>(B41*C41*D41)</f>
        <v>0</v>
      </c>
      <c r="F41" s="396">
        <f t="shared" si="5"/>
        <v>1</v>
      </c>
      <c r="G41" s="394">
        <f t="shared" si="6"/>
        <v>0</v>
      </c>
      <c r="H41" s="367"/>
      <c r="I41" s="394">
        <f t="shared" si="7"/>
        <v>0</v>
      </c>
      <c r="J41" s="392"/>
    </row>
    <row r="42" spans="1:10" ht="15.75" x14ac:dyDescent="0.25">
      <c r="A42" s="514" t="s">
        <v>131</v>
      </c>
      <c r="B42" s="515"/>
      <c r="C42" s="515"/>
      <c r="D42" s="515"/>
      <c r="E42" s="516"/>
      <c r="F42" s="198"/>
      <c r="G42" s="197">
        <f>ROUND(SUM(G34:G41),0)</f>
        <v>0</v>
      </c>
      <c r="H42" s="198"/>
      <c r="I42" s="197">
        <f>ROUND(SUM(I34:I41),0)</f>
        <v>0</v>
      </c>
      <c r="J42" s="392"/>
    </row>
    <row r="43" spans="1:10" ht="16.5" thickBot="1" x14ac:dyDescent="0.3">
      <c r="J43" s="392"/>
    </row>
    <row r="44" spans="1:10" s="406" customFormat="1" ht="15.75" x14ac:dyDescent="0.25">
      <c r="A44" s="492" t="s">
        <v>119</v>
      </c>
      <c r="B44" s="493"/>
      <c r="C44" s="493"/>
      <c r="D44" s="493"/>
      <c r="E44" s="494"/>
      <c r="F44" s="393"/>
      <c r="G44" s="393"/>
      <c r="H44" s="393"/>
      <c r="I44" s="393"/>
      <c r="J44" s="392"/>
    </row>
    <row r="45" spans="1:10" s="406" customFormat="1" ht="31.5" x14ac:dyDescent="0.25">
      <c r="A45" s="408" t="s">
        <v>120</v>
      </c>
      <c r="B45" s="495"/>
      <c r="C45" s="496"/>
      <c r="D45" s="496"/>
      <c r="E45" s="497"/>
      <c r="F45" s="393"/>
      <c r="G45" s="393"/>
      <c r="H45" s="393"/>
      <c r="I45" s="393"/>
      <c r="J45" s="392"/>
    </row>
    <row r="46" spans="1:10" s="406" customFormat="1" ht="15.75" x14ac:dyDescent="0.25">
      <c r="A46" s="408" t="s">
        <v>121</v>
      </c>
      <c r="B46" s="498"/>
      <c r="C46" s="498"/>
      <c r="D46" s="498"/>
      <c r="E46" s="498"/>
      <c r="F46" s="393"/>
      <c r="G46" s="393"/>
      <c r="H46" s="393"/>
      <c r="I46" s="393"/>
      <c r="J46" s="392"/>
    </row>
    <row r="47" spans="1:10" s="406" customFormat="1" ht="15.75" x14ac:dyDescent="0.25">
      <c r="A47" s="407" t="s">
        <v>122</v>
      </c>
      <c r="B47" s="498"/>
      <c r="C47" s="498"/>
      <c r="D47" s="498"/>
      <c r="E47" s="498"/>
      <c r="F47" s="509"/>
      <c r="G47" s="510"/>
      <c r="H47" s="511"/>
      <c r="I47" s="512"/>
      <c r="J47" s="392"/>
    </row>
    <row r="48" spans="1:10" s="406" customFormat="1" ht="63.75" thickBot="1" x14ac:dyDescent="0.3">
      <c r="A48" s="400" t="s">
        <v>110</v>
      </c>
      <c r="B48" s="401" t="s">
        <v>123</v>
      </c>
      <c r="C48" s="401" t="s">
        <v>124</v>
      </c>
      <c r="D48" s="401" t="s">
        <v>125</v>
      </c>
      <c r="E48" s="402" t="s">
        <v>126</v>
      </c>
      <c r="F48" s="403" t="s">
        <v>127</v>
      </c>
      <c r="G48" s="403" t="s">
        <v>128</v>
      </c>
      <c r="H48" s="404" t="s">
        <v>129</v>
      </c>
      <c r="I48" s="405" t="s">
        <v>133</v>
      </c>
      <c r="J48" s="392"/>
    </row>
    <row r="49" spans="1:10" ht="15.75" x14ac:dyDescent="0.25">
      <c r="A49" s="398" t="s">
        <v>113</v>
      </c>
      <c r="B49" s="200"/>
      <c r="C49" s="201"/>
      <c r="D49" s="397"/>
      <c r="E49" s="395">
        <f>(B49*C49)</f>
        <v>0</v>
      </c>
      <c r="F49" s="396">
        <f>1-H49</f>
        <v>1</v>
      </c>
      <c r="G49" s="394">
        <f>SUM(E49-I49)</f>
        <v>0</v>
      </c>
      <c r="H49" s="367"/>
      <c r="I49" s="394">
        <f>E49*H49</f>
        <v>0</v>
      </c>
      <c r="J49" s="392"/>
    </row>
    <row r="50" spans="1:10" ht="15.75" x14ac:dyDescent="0.25">
      <c r="A50" s="399" t="s">
        <v>114</v>
      </c>
      <c r="B50" s="6"/>
      <c r="C50" s="203"/>
      <c r="D50" s="204"/>
      <c r="E50" s="395">
        <f>(B50*C50*D50)</f>
        <v>0</v>
      </c>
      <c r="F50" s="396">
        <f t="shared" ref="F50:F56" si="9">1-H50</f>
        <v>1</v>
      </c>
      <c r="G50" s="394">
        <f t="shared" ref="G50:G56" si="10">SUM(E50-I50)</f>
        <v>0</v>
      </c>
      <c r="H50" s="367"/>
      <c r="I50" s="394">
        <f t="shared" ref="I50:I56" si="11">E50*H50</f>
        <v>0</v>
      </c>
      <c r="J50" s="392"/>
    </row>
    <row r="51" spans="1:10" ht="15.75" x14ac:dyDescent="0.25">
      <c r="A51" s="399" t="s">
        <v>115</v>
      </c>
      <c r="B51" s="6"/>
      <c r="C51" s="205"/>
      <c r="D51" s="204"/>
      <c r="E51" s="395">
        <f>(B51*C51*D51)</f>
        <v>0</v>
      </c>
      <c r="F51" s="396">
        <f t="shared" si="9"/>
        <v>1</v>
      </c>
      <c r="G51" s="394">
        <f t="shared" si="10"/>
        <v>0</v>
      </c>
      <c r="H51" s="367"/>
      <c r="I51" s="394">
        <f t="shared" si="11"/>
        <v>0</v>
      </c>
      <c r="J51" s="392"/>
    </row>
    <row r="52" spans="1:10" ht="15.75" x14ac:dyDescent="0.25">
      <c r="A52" s="399" t="s">
        <v>116</v>
      </c>
      <c r="B52" s="6"/>
      <c r="C52" s="201"/>
      <c r="D52" s="204"/>
      <c r="E52" s="395">
        <f>(B52*C52*D52)</f>
        <v>0</v>
      </c>
      <c r="F52" s="396">
        <f t="shared" si="9"/>
        <v>1</v>
      </c>
      <c r="G52" s="394">
        <f t="shared" si="10"/>
        <v>0</v>
      </c>
      <c r="H52" s="367"/>
      <c r="I52" s="394">
        <f t="shared" si="11"/>
        <v>0</v>
      </c>
      <c r="J52" s="392"/>
    </row>
    <row r="53" spans="1:10" ht="15.75" x14ac:dyDescent="0.25">
      <c r="A53" s="399" t="s">
        <v>117</v>
      </c>
      <c r="B53" s="6"/>
      <c r="C53" s="201"/>
      <c r="D53" s="204"/>
      <c r="E53" s="395">
        <f t="shared" ref="E53:E55" si="12">(B53*C53*D53)</f>
        <v>0</v>
      </c>
      <c r="F53" s="396">
        <f t="shared" si="9"/>
        <v>1</v>
      </c>
      <c r="G53" s="394">
        <f t="shared" si="10"/>
        <v>0</v>
      </c>
      <c r="H53" s="367"/>
      <c r="I53" s="394">
        <f t="shared" si="11"/>
        <v>0</v>
      </c>
      <c r="J53" s="392"/>
    </row>
    <row r="54" spans="1:10" ht="15.75" x14ac:dyDescent="0.25">
      <c r="A54" s="399" t="s">
        <v>277</v>
      </c>
      <c r="B54" s="6"/>
      <c r="C54" s="201"/>
      <c r="D54" s="204"/>
      <c r="E54" s="395">
        <f t="shared" si="12"/>
        <v>0</v>
      </c>
      <c r="F54" s="396">
        <f t="shared" si="9"/>
        <v>1</v>
      </c>
      <c r="G54" s="394">
        <f t="shared" si="10"/>
        <v>0</v>
      </c>
      <c r="H54" s="367"/>
      <c r="I54" s="394">
        <f t="shared" si="11"/>
        <v>0</v>
      </c>
      <c r="J54" s="392"/>
    </row>
    <row r="55" spans="1:10" ht="15.75" x14ac:dyDescent="0.25">
      <c r="A55" s="399" t="s">
        <v>278</v>
      </c>
      <c r="B55" s="6"/>
      <c r="C55" s="201"/>
      <c r="D55" s="204"/>
      <c r="E55" s="395">
        <f t="shared" si="12"/>
        <v>0</v>
      </c>
      <c r="F55" s="396">
        <f t="shared" si="9"/>
        <v>1</v>
      </c>
      <c r="G55" s="394">
        <f t="shared" si="10"/>
        <v>0</v>
      </c>
      <c r="H55" s="367"/>
      <c r="I55" s="394">
        <f t="shared" si="11"/>
        <v>0</v>
      </c>
      <c r="J55" s="392"/>
    </row>
    <row r="56" spans="1:10" ht="15.75" x14ac:dyDescent="0.25">
      <c r="A56" s="399" t="s">
        <v>272</v>
      </c>
      <c r="B56" s="6"/>
      <c r="C56" s="201"/>
      <c r="D56" s="204"/>
      <c r="E56" s="395">
        <f>(B56*C56*D56)</f>
        <v>0</v>
      </c>
      <c r="F56" s="396">
        <f t="shared" si="9"/>
        <v>1</v>
      </c>
      <c r="G56" s="394">
        <f t="shared" si="10"/>
        <v>0</v>
      </c>
      <c r="H56" s="367"/>
      <c r="I56" s="394">
        <f t="shared" si="11"/>
        <v>0</v>
      </c>
      <c r="J56" s="392"/>
    </row>
    <row r="57" spans="1:10" ht="15.75" x14ac:dyDescent="0.25">
      <c r="A57" s="514" t="s">
        <v>131</v>
      </c>
      <c r="B57" s="515"/>
      <c r="C57" s="515"/>
      <c r="D57" s="515"/>
      <c r="E57" s="516"/>
      <c r="F57" s="198"/>
      <c r="G57" s="197">
        <f>ROUND(SUM(G49:G56),0)</f>
        <v>0</v>
      </c>
      <c r="H57" s="198"/>
      <c r="I57" s="197">
        <f>ROUND(SUM(I49:I56),0)</f>
        <v>0</v>
      </c>
      <c r="J57" s="392"/>
    </row>
    <row r="58" spans="1:10" ht="16.5" thickBot="1" x14ac:dyDescent="0.3">
      <c r="J58" s="392"/>
    </row>
    <row r="59" spans="1:10" s="406" customFormat="1" ht="15.75" x14ac:dyDescent="0.25">
      <c r="A59" s="492" t="s">
        <v>119</v>
      </c>
      <c r="B59" s="493"/>
      <c r="C59" s="493"/>
      <c r="D59" s="493"/>
      <c r="E59" s="494"/>
      <c r="F59" s="393"/>
      <c r="G59" s="393"/>
      <c r="H59" s="409"/>
      <c r="I59" s="393"/>
      <c r="J59" s="392"/>
    </row>
    <row r="60" spans="1:10" s="406" customFormat="1" ht="31.5" x14ac:dyDescent="0.25">
      <c r="A60" s="408" t="s">
        <v>120</v>
      </c>
      <c r="B60" s="495"/>
      <c r="C60" s="496"/>
      <c r="D60" s="496"/>
      <c r="E60" s="497"/>
      <c r="F60" s="393"/>
      <c r="G60" s="393"/>
      <c r="H60" s="393"/>
      <c r="I60" s="393"/>
      <c r="J60" s="392"/>
    </row>
    <row r="61" spans="1:10" s="406" customFormat="1" ht="15.75" x14ac:dyDescent="0.25">
      <c r="A61" s="408" t="s">
        <v>121</v>
      </c>
      <c r="B61" s="498"/>
      <c r="C61" s="498"/>
      <c r="D61" s="498"/>
      <c r="E61" s="498"/>
      <c r="F61" s="393"/>
      <c r="G61" s="393"/>
      <c r="H61" s="393"/>
      <c r="I61" s="393"/>
      <c r="J61" s="392"/>
    </row>
    <row r="62" spans="1:10" s="406" customFormat="1" ht="15.75" x14ac:dyDescent="0.25">
      <c r="A62" s="407" t="s">
        <v>122</v>
      </c>
      <c r="B62" s="498"/>
      <c r="C62" s="498"/>
      <c r="D62" s="498"/>
      <c r="E62" s="498"/>
      <c r="F62" s="509"/>
      <c r="G62" s="510"/>
      <c r="H62" s="511"/>
      <c r="I62" s="512"/>
      <c r="J62" s="392"/>
    </row>
    <row r="63" spans="1:10" s="406" customFormat="1" ht="63.75" thickBot="1" x14ac:dyDescent="0.3">
      <c r="A63" s="400" t="s">
        <v>110</v>
      </c>
      <c r="B63" s="401" t="s">
        <v>123</v>
      </c>
      <c r="C63" s="401" t="s">
        <v>124</v>
      </c>
      <c r="D63" s="401" t="s">
        <v>125</v>
      </c>
      <c r="E63" s="402" t="s">
        <v>126</v>
      </c>
      <c r="F63" s="403" t="s">
        <v>127</v>
      </c>
      <c r="G63" s="403" t="s">
        <v>128</v>
      </c>
      <c r="H63" s="404" t="s">
        <v>129</v>
      </c>
      <c r="I63" s="405" t="s">
        <v>133</v>
      </c>
      <c r="J63" s="392"/>
    </row>
    <row r="64" spans="1:10" ht="15.75" x14ac:dyDescent="0.25">
      <c r="A64" s="398" t="s">
        <v>113</v>
      </c>
      <c r="B64" s="200"/>
      <c r="C64" s="201"/>
      <c r="D64" s="397"/>
      <c r="E64" s="395">
        <f>(B64*C64)</f>
        <v>0</v>
      </c>
      <c r="F64" s="396">
        <f>1-H64</f>
        <v>1</v>
      </c>
      <c r="G64" s="394">
        <f>SUM(E64-I64)</f>
        <v>0</v>
      </c>
      <c r="H64" s="367"/>
      <c r="I64" s="394">
        <f>E64*H64</f>
        <v>0</v>
      </c>
      <c r="J64" s="392"/>
    </row>
    <row r="65" spans="1:10" ht="15.75" x14ac:dyDescent="0.25">
      <c r="A65" s="399" t="s">
        <v>114</v>
      </c>
      <c r="B65" s="6"/>
      <c r="C65" s="203"/>
      <c r="D65" s="204"/>
      <c r="E65" s="395">
        <f>(B65*C65*D65)</f>
        <v>0</v>
      </c>
      <c r="F65" s="396">
        <f t="shared" ref="F65:F71" si="13">1-H65</f>
        <v>1</v>
      </c>
      <c r="G65" s="394">
        <f t="shared" ref="G65:G71" si="14">SUM(E65-I65)</f>
        <v>0</v>
      </c>
      <c r="H65" s="367"/>
      <c r="I65" s="394">
        <f t="shared" ref="I65:I71" si="15">E65*H65</f>
        <v>0</v>
      </c>
      <c r="J65" s="392"/>
    </row>
    <row r="66" spans="1:10" ht="15.75" x14ac:dyDescent="0.25">
      <c r="A66" s="399" t="s">
        <v>115</v>
      </c>
      <c r="B66" s="6"/>
      <c r="C66" s="205"/>
      <c r="D66" s="204"/>
      <c r="E66" s="395">
        <f>(B66*C66*D66)</f>
        <v>0</v>
      </c>
      <c r="F66" s="396">
        <f t="shared" si="13"/>
        <v>1</v>
      </c>
      <c r="G66" s="394">
        <f t="shared" si="14"/>
        <v>0</v>
      </c>
      <c r="H66" s="367"/>
      <c r="I66" s="394">
        <f t="shared" si="15"/>
        <v>0</v>
      </c>
      <c r="J66" s="392"/>
    </row>
    <row r="67" spans="1:10" ht="15.75" x14ac:dyDescent="0.25">
      <c r="A67" s="399" t="s">
        <v>116</v>
      </c>
      <c r="B67" s="6"/>
      <c r="C67" s="201"/>
      <c r="D67" s="204"/>
      <c r="E67" s="395">
        <f>(B67*C67*D67)</f>
        <v>0</v>
      </c>
      <c r="F67" s="396">
        <f t="shared" si="13"/>
        <v>1</v>
      </c>
      <c r="G67" s="394">
        <f t="shared" si="14"/>
        <v>0</v>
      </c>
      <c r="H67" s="367"/>
      <c r="I67" s="394">
        <f t="shared" si="15"/>
        <v>0</v>
      </c>
      <c r="J67" s="392"/>
    </row>
    <row r="68" spans="1:10" ht="15.75" x14ac:dyDescent="0.25">
      <c r="A68" s="399" t="s">
        <v>117</v>
      </c>
      <c r="B68" s="6"/>
      <c r="C68" s="201"/>
      <c r="D68" s="204"/>
      <c r="E68" s="395">
        <f t="shared" ref="E68:E70" si="16">(B68*C68*D68)</f>
        <v>0</v>
      </c>
      <c r="F68" s="396">
        <f t="shared" si="13"/>
        <v>1</v>
      </c>
      <c r="G68" s="394">
        <f t="shared" si="14"/>
        <v>0</v>
      </c>
      <c r="H68" s="367"/>
      <c r="I68" s="394">
        <f t="shared" si="15"/>
        <v>0</v>
      </c>
      <c r="J68" s="392"/>
    </row>
    <row r="69" spans="1:10" ht="15.75" x14ac:dyDescent="0.25">
      <c r="A69" s="399" t="s">
        <v>277</v>
      </c>
      <c r="B69" s="6"/>
      <c r="C69" s="201"/>
      <c r="D69" s="204"/>
      <c r="E69" s="395">
        <f t="shared" si="16"/>
        <v>0</v>
      </c>
      <c r="F69" s="396">
        <f t="shared" si="13"/>
        <v>1</v>
      </c>
      <c r="G69" s="394">
        <f t="shared" si="14"/>
        <v>0</v>
      </c>
      <c r="H69" s="367"/>
      <c r="I69" s="394">
        <f t="shared" si="15"/>
        <v>0</v>
      </c>
      <c r="J69" s="392"/>
    </row>
    <row r="70" spans="1:10" ht="15.75" x14ac:dyDescent="0.25">
      <c r="A70" s="399" t="s">
        <v>278</v>
      </c>
      <c r="B70" s="6"/>
      <c r="C70" s="201"/>
      <c r="D70" s="204"/>
      <c r="E70" s="395">
        <f t="shared" si="16"/>
        <v>0</v>
      </c>
      <c r="F70" s="396">
        <f t="shared" si="13"/>
        <v>1</v>
      </c>
      <c r="G70" s="394">
        <f t="shared" si="14"/>
        <v>0</v>
      </c>
      <c r="H70" s="367"/>
      <c r="I70" s="394">
        <f t="shared" si="15"/>
        <v>0</v>
      </c>
      <c r="J70" s="392"/>
    </row>
    <row r="71" spans="1:10" ht="15.75" x14ac:dyDescent="0.25">
      <c r="A71" s="399" t="s">
        <v>272</v>
      </c>
      <c r="B71" s="6"/>
      <c r="C71" s="201"/>
      <c r="D71" s="204"/>
      <c r="E71" s="395">
        <f>(B71*C71*D71)</f>
        <v>0</v>
      </c>
      <c r="F71" s="396">
        <f t="shared" si="13"/>
        <v>1</v>
      </c>
      <c r="G71" s="394">
        <f t="shared" si="14"/>
        <v>0</v>
      </c>
      <c r="H71" s="367"/>
      <c r="I71" s="394">
        <f t="shared" si="15"/>
        <v>0</v>
      </c>
      <c r="J71" s="392"/>
    </row>
    <row r="72" spans="1:10" ht="15.75" x14ac:dyDescent="0.25">
      <c r="A72" s="514" t="s">
        <v>131</v>
      </c>
      <c r="B72" s="515"/>
      <c r="C72" s="515"/>
      <c r="D72" s="515"/>
      <c r="E72" s="516"/>
      <c r="F72" s="198"/>
      <c r="G72" s="197">
        <f>ROUND(SUM(G64:G71),0)</f>
        <v>0</v>
      </c>
      <c r="H72" s="198"/>
      <c r="I72" s="197">
        <f>ROUND(SUM(I64:I71),0)</f>
        <v>0</v>
      </c>
      <c r="J72" s="392"/>
    </row>
    <row r="73" spans="1:10" ht="16.5" thickBot="1" x14ac:dyDescent="0.3">
      <c r="J73" s="392"/>
    </row>
    <row r="74" spans="1:10" s="406" customFormat="1" ht="15.75" x14ac:dyDescent="0.25">
      <c r="A74" s="492" t="s">
        <v>119</v>
      </c>
      <c r="B74" s="493"/>
      <c r="C74" s="493"/>
      <c r="D74" s="493"/>
      <c r="E74" s="494"/>
      <c r="F74" s="393"/>
      <c r="G74" s="393"/>
      <c r="H74" s="393"/>
      <c r="I74" s="393"/>
      <c r="J74" s="392"/>
    </row>
    <row r="75" spans="1:10" s="406" customFormat="1" ht="31.5" x14ac:dyDescent="0.25">
      <c r="A75" s="408" t="s">
        <v>120</v>
      </c>
      <c r="B75" s="495"/>
      <c r="C75" s="496"/>
      <c r="D75" s="496"/>
      <c r="E75" s="497"/>
      <c r="F75" s="393"/>
      <c r="G75" s="393"/>
      <c r="H75" s="393"/>
      <c r="I75" s="393"/>
      <c r="J75" s="392"/>
    </row>
    <row r="76" spans="1:10" s="406" customFormat="1" ht="15.75" x14ac:dyDescent="0.25">
      <c r="A76" s="408" t="s">
        <v>121</v>
      </c>
      <c r="B76" s="498"/>
      <c r="C76" s="498"/>
      <c r="D76" s="498"/>
      <c r="E76" s="498"/>
      <c r="F76" s="393"/>
      <c r="G76" s="393"/>
      <c r="H76" s="393"/>
      <c r="I76" s="393"/>
      <c r="J76" s="392"/>
    </row>
    <row r="77" spans="1:10" s="406" customFormat="1" ht="15.75" x14ac:dyDescent="0.25">
      <c r="A77" s="407" t="s">
        <v>122</v>
      </c>
      <c r="B77" s="498"/>
      <c r="C77" s="498"/>
      <c r="D77" s="498"/>
      <c r="E77" s="498"/>
      <c r="F77" s="509"/>
      <c r="G77" s="510"/>
      <c r="H77" s="511"/>
      <c r="I77" s="512"/>
      <c r="J77" s="392"/>
    </row>
    <row r="78" spans="1:10" s="406" customFormat="1" ht="63.75" thickBot="1" x14ac:dyDescent="0.3">
      <c r="A78" s="400" t="s">
        <v>110</v>
      </c>
      <c r="B78" s="401" t="s">
        <v>123</v>
      </c>
      <c r="C78" s="401" t="s">
        <v>124</v>
      </c>
      <c r="D78" s="401" t="s">
        <v>125</v>
      </c>
      <c r="E78" s="402" t="s">
        <v>126</v>
      </c>
      <c r="F78" s="403" t="s">
        <v>127</v>
      </c>
      <c r="G78" s="403" t="s">
        <v>128</v>
      </c>
      <c r="H78" s="404" t="s">
        <v>129</v>
      </c>
      <c r="I78" s="405" t="s">
        <v>133</v>
      </c>
      <c r="J78" s="392"/>
    </row>
    <row r="79" spans="1:10" ht="15.75" x14ac:dyDescent="0.25">
      <c r="A79" s="398" t="s">
        <v>113</v>
      </c>
      <c r="B79" s="200"/>
      <c r="C79" s="201"/>
      <c r="D79" s="397"/>
      <c r="E79" s="395">
        <f>(B79*C79)</f>
        <v>0</v>
      </c>
      <c r="F79" s="396">
        <f>1-H79</f>
        <v>1</v>
      </c>
      <c r="G79" s="394">
        <f>SUM(E79-I79)</f>
        <v>0</v>
      </c>
      <c r="H79" s="367"/>
      <c r="I79" s="394">
        <f>E79*H79</f>
        <v>0</v>
      </c>
      <c r="J79" s="392"/>
    </row>
    <row r="80" spans="1:10" ht="15.75" x14ac:dyDescent="0.25">
      <c r="A80" s="399" t="s">
        <v>114</v>
      </c>
      <c r="B80" s="6"/>
      <c r="C80" s="203"/>
      <c r="D80" s="204"/>
      <c r="E80" s="395">
        <f>(B80*C80*D80)</f>
        <v>0</v>
      </c>
      <c r="F80" s="396">
        <f t="shared" ref="F80:F86" si="17">1-H80</f>
        <v>1</v>
      </c>
      <c r="G80" s="394">
        <f t="shared" ref="G80:G86" si="18">SUM(E80-I80)</f>
        <v>0</v>
      </c>
      <c r="H80" s="367"/>
      <c r="I80" s="394">
        <f t="shared" ref="I80:I86" si="19">E80*H80</f>
        <v>0</v>
      </c>
      <c r="J80" s="392"/>
    </row>
    <row r="81" spans="1:10" ht="15.75" x14ac:dyDescent="0.25">
      <c r="A81" s="399" t="s">
        <v>115</v>
      </c>
      <c r="B81" s="6"/>
      <c r="C81" s="205"/>
      <c r="D81" s="204"/>
      <c r="E81" s="395">
        <f>(B81*C81*D81)</f>
        <v>0</v>
      </c>
      <c r="F81" s="396">
        <f t="shared" si="17"/>
        <v>1</v>
      </c>
      <c r="G81" s="394">
        <f t="shared" si="18"/>
        <v>0</v>
      </c>
      <c r="H81" s="367"/>
      <c r="I81" s="394">
        <f t="shared" si="19"/>
        <v>0</v>
      </c>
      <c r="J81" s="392"/>
    </row>
    <row r="82" spans="1:10" ht="15.75" x14ac:dyDescent="0.25">
      <c r="A82" s="399" t="s">
        <v>116</v>
      </c>
      <c r="B82" s="6"/>
      <c r="C82" s="201"/>
      <c r="D82" s="204"/>
      <c r="E82" s="395">
        <f>(B82*C82*D82)</f>
        <v>0</v>
      </c>
      <c r="F82" s="396">
        <f t="shared" si="17"/>
        <v>1</v>
      </c>
      <c r="G82" s="394">
        <f t="shared" si="18"/>
        <v>0</v>
      </c>
      <c r="H82" s="367"/>
      <c r="I82" s="394">
        <f t="shared" si="19"/>
        <v>0</v>
      </c>
      <c r="J82" s="392"/>
    </row>
    <row r="83" spans="1:10" ht="15.75" x14ac:dyDescent="0.25">
      <c r="A83" s="399" t="s">
        <v>117</v>
      </c>
      <c r="B83" s="6"/>
      <c r="C83" s="201"/>
      <c r="D83" s="204"/>
      <c r="E83" s="395">
        <f t="shared" ref="E83:E85" si="20">(B83*C83*D83)</f>
        <v>0</v>
      </c>
      <c r="F83" s="396">
        <f t="shared" si="17"/>
        <v>1</v>
      </c>
      <c r="G83" s="394">
        <f t="shared" si="18"/>
        <v>0</v>
      </c>
      <c r="H83" s="367"/>
      <c r="I83" s="394">
        <f t="shared" si="19"/>
        <v>0</v>
      </c>
      <c r="J83" s="392"/>
    </row>
    <row r="84" spans="1:10" ht="15.75" x14ac:dyDescent="0.25">
      <c r="A84" s="399" t="s">
        <v>277</v>
      </c>
      <c r="B84" s="6"/>
      <c r="C84" s="201"/>
      <c r="D84" s="204"/>
      <c r="E84" s="395">
        <f t="shared" si="20"/>
        <v>0</v>
      </c>
      <c r="F84" s="396">
        <f t="shared" si="17"/>
        <v>1</v>
      </c>
      <c r="G84" s="394">
        <f t="shared" si="18"/>
        <v>0</v>
      </c>
      <c r="H84" s="367"/>
      <c r="I84" s="394">
        <f t="shared" si="19"/>
        <v>0</v>
      </c>
      <c r="J84" s="392"/>
    </row>
    <row r="85" spans="1:10" ht="15.75" x14ac:dyDescent="0.25">
      <c r="A85" s="399" t="s">
        <v>278</v>
      </c>
      <c r="B85" s="6"/>
      <c r="C85" s="201"/>
      <c r="D85" s="204"/>
      <c r="E85" s="395">
        <f t="shared" si="20"/>
        <v>0</v>
      </c>
      <c r="F85" s="396">
        <f t="shared" si="17"/>
        <v>1</v>
      </c>
      <c r="G85" s="394">
        <f t="shared" si="18"/>
        <v>0</v>
      </c>
      <c r="H85" s="367"/>
      <c r="I85" s="394">
        <f t="shared" si="19"/>
        <v>0</v>
      </c>
      <c r="J85" s="392"/>
    </row>
    <row r="86" spans="1:10" ht="15.75" x14ac:dyDescent="0.25">
      <c r="A86" s="399" t="s">
        <v>272</v>
      </c>
      <c r="B86" s="6"/>
      <c r="C86" s="201"/>
      <c r="D86" s="204"/>
      <c r="E86" s="395">
        <f>(B86*C86*D86)</f>
        <v>0</v>
      </c>
      <c r="F86" s="396">
        <f t="shared" si="17"/>
        <v>1</v>
      </c>
      <c r="G86" s="394">
        <f t="shared" si="18"/>
        <v>0</v>
      </c>
      <c r="H86" s="367"/>
      <c r="I86" s="394">
        <f t="shared" si="19"/>
        <v>0</v>
      </c>
      <c r="J86" s="392"/>
    </row>
    <row r="87" spans="1:10" ht="15.75" x14ac:dyDescent="0.25">
      <c r="A87" s="514" t="s">
        <v>131</v>
      </c>
      <c r="B87" s="515"/>
      <c r="C87" s="515"/>
      <c r="D87" s="515"/>
      <c r="E87" s="516"/>
      <c r="F87" s="198"/>
      <c r="G87" s="197">
        <f>ROUND(SUM(G79:G86),0)</f>
        <v>0</v>
      </c>
      <c r="H87" s="198"/>
      <c r="I87" s="197">
        <f>ROUND(SUM(I79:I86),0)</f>
        <v>0</v>
      </c>
      <c r="J87" s="392"/>
    </row>
    <row r="88" spans="1:10" ht="16.5" thickBot="1" x14ac:dyDescent="0.3">
      <c r="J88" s="392"/>
    </row>
    <row r="89" spans="1:10" s="406" customFormat="1" ht="15.75" x14ac:dyDescent="0.25">
      <c r="A89" s="492" t="s">
        <v>119</v>
      </c>
      <c r="B89" s="493"/>
      <c r="C89" s="493"/>
      <c r="D89" s="493"/>
      <c r="E89" s="494"/>
      <c r="F89" s="393"/>
      <c r="G89" s="393"/>
      <c r="H89" s="393"/>
      <c r="I89" s="393"/>
      <c r="J89" s="392"/>
    </row>
    <row r="90" spans="1:10" s="406" customFormat="1" ht="31.5" x14ac:dyDescent="0.25">
      <c r="A90" s="408" t="s">
        <v>120</v>
      </c>
      <c r="B90" s="495"/>
      <c r="C90" s="496"/>
      <c r="D90" s="496"/>
      <c r="E90" s="497"/>
      <c r="F90" s="393"/>
      <c r="G90" s="393"/>
      <c r="H90" s="393"/>
      <c r="I90" s="393"/>
      <c r="J90" s="392"/>
    </row>
    <row r="91" spans="1:10" s="406" customFormat="1" ht="15.75" x14ac:dyDescent="0.25">
      <c r="A91" s="408" t="s">
        <v>121</v>
      </c>
      <c r="B91" s="498"/>
      <c r="C91" s="498"/>
      <c r="D91" s="498"/>
      <c r="E91" s="498"/>
      <c r="F91" s="393"/>
      <c r="G91" s="393"/>
      <c r="H91" s="393"/>
      <c r="I91" s="393"/>
      <c r="J91" s="392"/>
    </row>
    <row r="92" spans="1:10" s="406" customFormat="1" ht="15.75" x14ac:dyDescent="0.25">
      <c r="A92" s="407" t="s">
        <v>122</v>
      </c>
      <c r="B92" s="518"/>
      <c r="C92" s="519"/>
      <c r="D92" s="519"/>
      <c r="E92" s="520"/>
      <c r="F92" s="509"/>
      <c r="G92" s="517"/>
      <c r="H92" s="511"/>
      <c r="I92" s="512"/>
      <c r="J92" s="392"/>
    </row>
    <row r="93" spans="1:10" s="406" customFormat="1" ht="63.75" thickBot="1" x14ac:dyDescent="0.3">
      <c r="A93" s="400" t="s">
        <v>110</v>
      </c>
      <c r="B93" s="401" t="s">
        <v>123</v>
      </c>
      <c r="C93" s="401" t="s">
        <v>124</v>
      </c>
      <c r="D93" s="401" t="s">
        <v>125</v>
      </c>
      <c r="E93" s="402" t="s">
        <v>126</v>
      </c>
      <c r="F93" s="403" t="s">
        <v>127</v>
      </c>
      <c r="G93" s="403" t="s">
        <v>128</v>
      </c>
      <c r="H93" s="404" t="s">
        <v>129</v>
      </c>
      <c r="I93" s="405" t="s">
        <v>133</v>
      </c>
      <c r="J93" s="392"/>
    </row>
    <row r="94" spans="1:10" ht="15.75" x14ac:dyDescent="0.25">
      <c r="A94" s="398" t="s">
        <v>113</v>
      </c>
      <c r="B94" s="200"/>
      <c r="C94" s="201"/>
      <c r="D94" s="397"/>
      <c r="E94" s="395">
        <f>(B94*C94)</f>
        <v>0</v>
      </c>
      <c r="F94" s="396">
        <f>1-H94</f>
        <v>1</v>
      </c>
      <c r="G94" s="394">
        <f>SUM(E94-I94)</f>
        <v>0</v>
      </c>
      <c r="H94" s="367"/>
      <c r="I94" s="394">
        <f>E94*H94</f>
        <v>0</v>
      </c>
      <c r="J94" s="392"/>
    </row>
    <row r="95" spans="1:10" ht="15.75" x14ac:dyDescent="0.25">
      <c r="A95" s="399" t="s">
        <v>114</v>
      </c>
      <c r="B95" s="6"/>
      <c r="C95" s="203"/>
      <c r="D95" s="204"/>
      <c r="E95" s="395">
        <f>(B95*C95*D95)</f>
        <v>0</v>
      </c>
      <c r="F95" s="396">
        <f t="shared" ref="F95:F101" si="21">1-H95</f>
        <v>1</v>
      </c>
      <c r="G95" s="394">
        <f t="shared" ref="G95:G101" si="22">SUM(E95-I95)</f>
        <v>0</v>
      </c>
      <c r="H95" s="367"/>
      <c r="I95" s="394">
        <f t="shared" ref="I95:I101" si="23">E95*H95</f>
        <v>0</v>
      </c>
      <c r="J95" s="392"/>
    </row>
    <row r="96" spans="1:10" ht="15.75" x14ac:dyDescent="0.25">
      <c r="A96" s="399" t="s">
        <v>115</v>
      </c>
      <c r="B96" s="6"/>
      <c r="C96" s="205"/>
      <c r="D96" s="204"/>
      <c r="E96" s="395">
        <f>(B96*C96*D96)</f>
        <v>0</v>
      </c>
      <c r="F96" s="396">
        <f t="shared" si="21"/>
        <v>1</v>
      </c>
      <c r="G96" s="394">
        <f t="shared" si="22"/>
        <v>0</v>
      </c>
      <c r="H96" s="367"/>
      <c r="I96" s="394">
        <f t="shared" si="23"/>
        <v>0</v>
      </c>
      <c r="J96" s="392"/>
    </row>
    <row r="97" spans="1:10" ht="15.75" x14ac:dyDescent="0.25">
      <c r="A97" s="399" t="s">
        <v>116</v>
      </c>
      <c r="B97" s="6"/>
      <c r="C97" s="201"/>
      <c r="D97" s="204"/>
      <c r="E97" s="395">
        <f>(B97*C97*D97)</f>
        <v>0</v>
      </c>
      <c r="F97" s="396">
        <f t="shared" si="21"/>
        <v>1</v>
      </c>
      <c r="G97" s="394">
        <f t="shared" si="22"/>
        <v>0</v>
      </c>
      <c r="H97" s="367"/>
      <c r="I97" s="394">
        <f t="shared" si="23"/>
        <v>0</v>
      </c>
      <c r="J97" s="392"/>
    </row>
    <row r="98" spans="1:10" ht="15.75" x14ac:dyDescent="0.25">
      <c r="A98" s="399" t="s">
        <v>117</v>
      </c>
      <c r="B98" s="6"/>
      <c r="C98" s="201"/>
      <c r="D98" s="204"/>
      <c r="E98" s="395">
        <f t="shared" ref="E98:E100" si="24">(B98*C98*D98)</f>
        <v>0</v>
      </c>
      <c r="F98" s="396">
        <f t="shared" si="21"/>
        <v>1</v>
      </c>
      <c r="G98" s="394">
        <f t="shared" si="22"/>
        <v>0</v>
      </c>
      <c r="H98" s="367"/>
      <c r="I98" s="394">
        <f t="shared" si="23"/>
        <v>0</v>
      </c>
      <c r="J98" s="392"/>
    </row>
    <row r="99" spans="1:10" ht="15.75" x14ac:dyDescent="0.25">
      <c r="A99" s="399" t="s">
        <v>277</v>
      </c>
      <c r="B99" s="6"/>
      <c r="C99" s="201"/>
      <c r="D99" s="204"/>
      <c r="E99" s="395">
        <f t="shared" si="24"/>
        <v>0</v>
      </c>
      <c r="F99" s="396">
        <f t="shared" si="21"/>
        <v>1</v>
      </c>
      <c r="G99" s="394">
        <f t="shared" si="22"/>
        <v>0</v>
      </c>
      <c r="H99" s="367"/>
      <c r="I99" s="394">
        <f t="shared" si="23"/>
        <v>0</v>
      </c>
      <c r="J99" s="392"/>
    </row>
    <row r="100" spans="1:10" ht="15.75" x14ac:dyDescent="0.25">
      <c r="A100" s="399" t="s">
        <v>278</v>
      </c>
      <c r="B100" s="6"/>
      <c r="C100" s="201"/>
      <c r="D100" s="204"/>
      <c r="E100" s="395">
        <f t="shared" si="24"/>
        <v>0</v>
      </c>
      <c r="F100" s="396">
        <f t="shared" si="21"/>
        <v>1</v>
      </c>
      <c r="G100" s="394">
        <f t="shared" si="22"/>
        <v>0</v>
      </c>
      <c r="H100" s="367"/>
      <c r="I100" s="394">
        <f t="shared" si="23"/>
        <v>0</v>
      </c>
      <c r="J100" s="392"/>
    </row>
    <row r="101" spans="1:10" ht="15.75" x14ac:dyDescent="0.25">
      <c r="A101" s="399" t="s">
        <v>272</v>
      </c>
      <c r="B101" s="6"/>
      <c r="C101" s="201"/>
      <c r="D101" s="204"/>
      <c r="E101" s="395">
        <f>(B101*C101*D101)</f>
        <v>0</v>
      </c>
      <c r="F101" s="396">
        <f t="shared" si="21"/>
        <v>1</v>
      </c>
      <c r="G101" s="394">
        <f t="shared" si="22"/>
        <v>0</v>
      </c>
      <c r="H101" s="367"/>
      <c r="I101" s="394">
        <f t="shared" si="23"/>
        <v>0</v>
      </c>
      <c r="J101" s="392"/>
    </row>
    <row r="102" spans="1:10" ht="15.75" x14ac:dyDescent="0.25">
      <c r="A102" s="514" t="s">
        <v>131</v>
      </c>
      <c r="B102" s="515"/>
      <c r="C102" s="515"/>
      <c r="D102" s="515"/>
      <c r="E102" s="516"/>
      <c r="F102" s="198"/>
      <c r="G102" s="197">
        <f>ROUND(SUM(G94:G101),0)</f>
        <v>0</v>
      </c>
      <c r="H102" s="198"/>
      <c r="I102" s="197">
        <f>ROUND(SUM(I94:I101),0)</f>
        <v>0</v>
      </c>
      <c r="J102" s="392"/>
    </row>
    <row r="103" spans="1:10" ht="16.5" thickBot="1" x14ac:dyDescent="0.3">
      <c r="J103" s="392"/>
    </row>
    <row r="104" spans="1:10" s="406" customFormat="1" ht="15.75" x14ac:dyDescent="0.25">
      <c r="A104" s="492" t="s">
        <v>119</v>
      </c>
      <c r="B104" s="493"/>
      <c r="C104" s="493"/>
      <c r="D104" s="493"/>
      <c r="E104" s="494"/>
      <c r="F104" s="393"/>
      <c r="G104" s="393"/>
      <c r="H104" s="393"/>
      <c r="I104" s="393"/>
      <c r="J104" s="392"/>
    </row>
    <row r="105" spans="1:10" s="406" customFormat="1" ht="31.5" x14ac:dyDescent="0.25">
      <c r="A105" s="408" t="s">
        <v>120</v>
      </c>
      <c r="B105" s="495"/>
      <c r="C105" s="496"/>
      <c r="D105" s="496"/>
      <c r="E105" s="497"/>
      <c r="F105" s="393"/>
      <c r="G105" s="393"/>
      <c r="H105" s="393"/>
      <c r="I105" s="393"/>
      <c r="J105" s="392"/>
    </row>
    <row r="106" spans="1:10" s="406" customFormat="1" ht="15.75" x14ac:dyDescent="0.25">
      <c r="A106" s="408" t="s">
        <v>121</v>
      </c>
      <c r="B106" s="498"/>
      <c r="C106" s="498"/>
      <c r="D106" s="498"/>
      <c r="E106" s="498"/>
      <c r="F106" s="393"/>
      <c r="G106" s="393"/>
      <c r="H106" s="393"/>
      <c r="I106" s="393"/>
      <c r="J106" s="392"/>
    </row>
    <row r="107" spans="1:10" s="406" customFormat="1" ht="15.75" x14ac:dyDescent="0.25">
      <c r="A107" s="407" t="s">
        <v>122</v>
      </c>
      <c r="B107" s="498"/>
      <c r="C107" s="498"/>
      <c r="D107" s="498"/>
      <c r="E107" s="498"/>
      <c r="F107" s="509"/>
      <c r="G107" s="510"/>
      <c r="H107" s="511"/>
      <c r="I107" s="512"/>
      <c r="J107" s="392"/>
    </row>
    <row r="108" spans="1:10" s="406" customFormat="1" ht="63.75" thickBot="1" x14ac:dyDescent="0.3">
      <c r="A108" s="400" t="s">
        <v>110</v>
      </c>
      <c r="B108" s="401" t="s">
        <v>123</v>
      </c>
      <c r="C108" s="401" t="s">
        <v>124</v>
      </c>
      <c r="D108" s="401" t="s">
        <v>125</v>
      </c>
      <c r="E108" s="402" t="s">
        <v>126</v>
      </c>
      <c r="F108" s="403" t="s">
        <v>127</v>
      </c>
      <c r="G108" s="403" t="s">
        <v>128</v>
      </c>
      <c r="H108" s="404" t="s">
        <v>129</v>
      </c>
      <c r="I108" s="405" t="s">
        <v>133</v>
      </c>
      <c r="J108" s="392"/>
    </row>
    <row r="109" spans="1:10" ht="15.75" x14ac:dyDescent="0.25">
      <c r="A109" s="398" t="s">
        <v>113</v>
      </c>
      <c r="B109" s="200"/>
      <c r="C109" s="201"/>
      <c r="D109" s="397"/>
      <c r="E109" s="395">
        <f>(B109*C109)</f>
        <v>0</v>
      </c>
      <c r="F109" s="396">
        <f>1-H109</f>
        <v>1</v>
      </c>
      <c r="G109" s="394">
        <f>SUM(E109-I109)</f>
        <v>0</v>
      </c>
      <c r="H109" s="367"/>
      <c r="I109" s="394">
        <f>E109*H109</f>
        <v>0</v>
      </c>
      <c r="J109" s="392"/>
    </row>
    <row r="110" spans="1:10" ht="15.75" x14ac:dyDescent="0.25">
      <c r="A110" s="399" t="s">
        <v>114</v>
      </c>
      <c r="B110" s="6"/>
      <c r="C110" s="203"/>
      <c r="D110" s="204"/>
      <c r="E110" s="395">
        <f>(B110*C110*D110)</f>
        <v>0</v>
      </c>
      <c r="F110" s="396">
        <f t="shared" ref="F110:F116" si="25">1-H110</f>
        <v>1</v>
      </c>
      <c r="G110" s="394">
        <f t="shared" ref="G110:G116" si="26">SUM(E110-I110)</f>
        <v>0</v>
      </c>
      <c r="H110" s="367"/>
      <c r="I110" s="394">
        <f t="shared" ref="I110:I116" si="27">E110*H110</f>
        <v>0</v>
      </c>
      <c r="J110" s="392"/>
    </row>
    <row r="111" spans="1:10" ht="15.75" x14ac:dyDescent="0.25">
      <c r="A111" s="399" t="s">
        <v>115</v>
      </c>
      <c r="B111" s="6"/>
      <c r="C111" s="205"/>
      <c r="D111" s="204"/>
      <c r="E111" s="395">
        <f>(B111*C111*D111)</f>
        <v>0</v>
      </c>
      <c r="F111" s="396">
        <f t="shared" si="25"/>
        <v>1</v>
      </c>
      <c r="G111" s="394">
        <f t="shared" si="26"/>
        <v>0</v>
      </c>
      <c r="H111" s="367"/>
      <c r="I111" s="394">
        <f t="shared" si="27"/>
        <v>0</v>
      </c>
      <c r="J111" s="392"/>
    </row>
    <row r="112" spans="1:10" ht="15.75" x14ac:dyDescent="0.25">
      <c r="A112" s="399" t="s">
        <v>116</v>
      </c>
      <c r="B112" s="6"/>
      <c r="C112" s="201"/>
      <c r="D112" s="204"/>
      <c r="E112" s="395">
        <f>(B112*C112*D112)</f>
        <v>0</v>
      </c>
      <c r="F112" s="396">
        <f t="shared" si="25"/>
        <v>1</v>
      </c>
      <c r="G112" s="394">
        <f t="shared" si="26"/>
        <v>0</v>
      </c>
      <c r="H112" s="367"/>
      <c r="I112" s="394">
        <f t="shared" si="27"/>
        <v>0</v>
      </c>
      <c r="J112" s="392"/>
    </row>
    <row r="113" spans="1:10" ht="15.75" x14ac:dyDescent="0.25">
      <c r="A113" s="399" t="s">
        <v>117</v>
      </c>
      <c r="B113" s="6"/>
      <c r="C113" s="201"/>
      <c r="D113" s="204"/>
      <c r="E113" s="395">
        <f t="shared" ref="E113:E115" si="28">(B113*C113*D113)</f>
        <v>0</v>
      </c>
      <c r="F113" s="396">
        <f t="shared" si="25"/>
        <v>1</v>
      </c>
      <c r="G113" s="394">
        <f t="shared" si="26"/>
        <v>0</v>
      </c>
      <c r="H113" s="367"/>
      <c r="I113" s="394">
        <f t="shared" si="27"/>
        <v>0</v>
      </c>
      <c r="J113" s="392"/>
    </row>
    <row r="114" spans="1:10" ht="15.75" x14ac:dyDescent="0.25">
      <c r="A114" s="399" t="s">
        <v>277</v>
      </c>
      <c r="B114" s="6"/>
      <c r="C114" s="201"/>
      <c r="D114" s="204"/>
      <c r="E114" s="395">
        <f t="shared" si="28"/>
        <v>0</v>
      </c>
      <c r="F114" s="396">
        <f t="shared" si="25"/>
        <v>1</v>
      </c>
      <c r="G114" s="394">
        <f t="shared" si="26"/>
        <v>0</v>
      </c>
      <c r="H114" s="367"/>
      <c r="I114" s="394">
        <f t="shared" si="27"/>
        <v>0</v>
      </c>
      <c r="J114" s="392"/>
    </row>
    <row r="115" spans="1:10" ht="15.75" x14ac:dyDescent="0.25">
      <c r="A115" s="399" t="s">
        <v>278</v>
      </c>
      <c r="B115" s="6"/>
      <c r="C115" s="201"/>
      <c r="D115" s="204"/>
      <c r="E115" s="395">
        <f t="shared" si="28"/>
        <v>0</v>
      </c>
      <c r="F115" s="396">
        <f t="shared" si="25"/>
        <v>1</v>
      </c>
      <c r="G115" s="394">
        <f t="shared" si="26"/>
        <v>0</v>
      </c>
      <c r="H115" s="367"/>
      <c r="I115" s="394">
        <f t="shared" si="27"/>
        <v>0</v>
      </c>
      <c r="J115" s="392"/>
    </row>
    <row r="116" spans="1:10" ht="15.75" x14ac:dyDescent="0.25">
      <c r="A116" s="399" t="s">
        <v>272</v>
      </c>
      <c r="B116" s="6"/>
      <c r="C116" s="201"/>
      <c r="D116" s="204"/>
      <c r="E116" s="395">
        <f>(B116*C116*D116)</f>
        <v>0</v>
      </c>
      <c r="F116" s="396">
        <f t="shared" si="25"/>
        <v>1</v>
      </c>
      <c r="G116" s="394">
        <f t="shared" si="26"/>
        <v>0</v>
      </c>
      <c r="H116" s="367"/>
      <c r="I116" s="394">
        <f t="shared" si="27"/>
        <v>0</v>
      </c>
      <c r="J116" s="392"/>
    </row>
    <row r="117" spans="1:10" ht="15.75" x14ac:dyDescent="0.25">
      <c r="A117" s="514" t="s">
        <v>131</v>
      </c>
      <c r="B117" s="515"/>
      <c r="C117" s="515"/>
      <c r="D117" s="515"/>
      <c r="E117" s="516"/>
      <c r="F117" s="198"/>
      <c r="G117" s="197">
        <f>ROUND(SUM(G109:G116),0)</f>
        <v>0</v>
      </c>
      <c r="H117" s="198"/>
      <c r="I117" s="197">
        <f>ROUND(SUM(I109:I116),0)</f>
        <v>0</v>
      </c>
      <c r="J117" s="392"/>
    </row>
    <row r="118" spans="1:10" ht="16.5" thickBot="1" x14ac:dyDescent="0.3">
      <c r="J118" s="392"/>
    </row>
    <row r="119" spans="1:10" s="406" customFormat="1" ht="15.75" x14ac:dyDescent="0.25">
      <c r="A119" s="492" t="s">
        <v>119</v>
      </c>
      <c r="B119" s="493"/>
      <c r="C119" s="493"/>
      <c r="D119" s="493"/>
      <c r="E119" s="494"/>
      <c r="F119" s="393"/>
      <c r="G119" s="393"/>
      <c r="H119" s="393"/>
      <c r="I119" s="393"/>
      <c r="J119" s="392"/>
    </row>
    <row r="120" spans="1:10" s="406" customFormat="1" ht="31.5" x14ac:dyDescent="0.25">
      <c r="A120" s="408" t="s">
        <v>120</v>
      </c>
      <c r="B120" s="495"/>
      <c r="C120" s="496"/>
      <c r="D120" s="496"/>
      <c r="E120" s="497"/>
      <c r="F120" s="393"/>
      <c r="G120" s="393"/>
      <c r="H120" s="393"/>
      <c r="I120" s="393"/>
      <c r="J120" s="392"/>
    </row>
    <row r="121" spans="1:10" s="406" customFormat="1" ht="15.75" x14ac:dyDescent="0.25">
      <c r="A121" s="408" t="s">
        <v>121</v>
      </c>
      <c r="B121" s="498"/>
      <c r="C121" s="498"/>
      <c r="D121" s="498"/>
      <c r="E121" s="498"/>
      <c r="F121" s="393"/>
      <c r="G121" s="393"/>
      <c r="H121" s="393"/>
      <c r="I121" s="393"/>
      <c r="J121" s="392"/>
    </row>
    <row r="122" spans="1:10" s="406" customFormat="1" ht="15.75" x14ac:dyDescent="0.25">
      <c r="A122" s="407" t="s">
        <v>122</v>
      </c>
      <c r="B122" s="498"/>
      <c r="C122" s="498"/>
      <c r="D122" s="498"/>
      <c r="E122" s="498"/>
      <c r="F122" s="509"/>
      <c r="G122" s="510"/>
      <c r="H122" s="511"/>
      <c r="I122" s="512"/>
      <c r="J122" s="392"/>
    </row>
    <row r="123" spans="1:10" s="406" customFormat="1" ht="63.75" thickBot="1" x14ac:dyDescent="0.3">
      <c r="A123" s="400" t="s">
        <v>110</v>
      </c>
      <c r="B123" s="401" t="s">
        <v>123</v>
      </c>
      <c r="C123" s="401" t="s">
        <v>124</v>
      </c>
      <c r="D123" s="401" t="s">
        <v>125</v>
      </c>
      <c r="E123" s="402" t="s">
        <v>126</v>
      </c>
      <c r="F123" s="403" t="s">
        <v>127</v>
      </c>
      <c r="G123" s="403" t="s">
        <v>128</v>
      </c>
      <c r="H123" s="404" t="s">
        <v>129</v>
      </c>
      <c r="I123" s="405" t="s">
        <v>133</v>
      </c>
      <c r="J123" s="392"/>
    </row>
    <row r="124" spans="1:10" ht="15.75" x14ac:dyDescent="0.25">
      <c r="A124" s="398" t="s">
        <v>113</v>
      </c>
      <c r="B124" s="200"/>
      <c r="C124" s="201"/>
      <c r="D124" s="397"/>
      <c r="E124" s="395">
        <f>(B124*C124)</f>
        <v>0</v>
      </c>
      <c r="F124" s="396">
        <f>1-H124</f>
        <v>1</v>
      </c>
      <c r="G124" s="394">
        <f>SUM(E124-I124)</f>
        <v>0</v>
      </c>
      <c r="H124" s="367"/>
      <c r="I124" s="394">
        <f>E124*H124</f>
        <v>0</v>
      </c>
      <c r="J124" s="392"/>
    </row>
    <row r="125" spans="1:10" ht="15.75" x14ac:dyDescent="0.25">
      <c r="A125" s="399" t="s">
        <v>114</v>
      </c>
      <c r="B125" s="6"/>
      <c r="C125" s="203"/>
      <c r="D125" s="204"/>
      <c r="E125" s="395">
        <f>(B125*C125*D125)</f>
        <v>0</v>
      </c>
      <c r="F125" s="396">
        <f t="shared" ref="F125:F131" si="29">1-H125</f>
        <v>1</v>
      </c>
      <c r="G125" s="394">
        <f t="shared" ref="G125:G131" si="30">SUM(E125-I125)</f>
        <v>0</v>
      </c>
      <c r="H125" s="367"/>
      <c r="I125" s="394">
        <f t="shared" ref="I125:I131" si="31">E125*H125</f>
        <v>0</v>
      </c>
      <c r="J125" s="392"/>
    </row>
    <row r="126" spans="1:10" ht="15.75" x14ac:dyDescent="0.25">
      <c r="A126" s="399" t="s">
        <v>115</v>
      </c>
      <c r="B126" s="6"/>
      <c r="C126" s="205"/>
      <c r="D126" s="204"/>
      <c r="E126" s="395">
        <f>(B126*C126*D126)</f>
        <v>0</v>
      </c>
      <c r="F126" s="396">
        <f t="shared" si="29"/>
        <v>1</v>
      </c>
      <c r="G126" s="394">
        <f t="shared" si="30"/>
        <v>0</v>
      </c>
      <c r="H126" s="367"/>
      <c r="I126" s="394">
        <f t="shared" si="31"/>
        <v>0</v>
      </c>
      <c r="J126" s="392"/>
    </row>
    <row r="127" spans="1:10" ht="15.75" x14ac:dyDescent="0.25">
      <c r="A127" s="399" t="s">
        <v>116</v>
      </c>
      <c r="B127" s="6"/>
      <c r="C127" s="201"/>
      <c r="D127" s="204"/>
      <c r="E127" s="395">
        <f>(B127*C127*D127)</f>
        <v>0</v>
      </c>
      <c r="F127" s="396">
        <f t="shared" si="29"/>
        <v>1</v>
      </c>
      <c r="G127" s="394">
        <f t="shared" si="30"/>
        <v>0</v>
      </c>
      <c r="H127" s="367"/>
      <c r="I127" s="394">
        <f t="shared" si="31"/>
        <v>0</v>
      </c>
      <c r="J127" s="392"/>
    </row>
    <row r="128" spans="1:10" ht="15.75" x14ac:dyDescent="0.25">
      <c r="A128" s="399" t="s">
        <v>117</v>
      </c>
      <c r="B128" s="6"/>
      <c r="C128" s="201"/>
      <c r="D128" s="204"/>
      <c r="E128" s="395">
        <f t="shared" ref="E128:E130" si="32">(B128*C128*D128)</f>
        <v>0</v>
      </c>
      <c r="F128" s="396">
        <f t="shared" si="29"/>
        <v>1</v>
      </c>
      <c r="G128" s="394">
        <f t="shared" si="30"/>
        <v>0</v>
      </c>
      <c r="H128" s="367"/>
      <c r="I128" s="394">
        <f t="shared" si="31"/>
        <v>0</v>
      </c>
      <c r="J128" s="392"/>
    </row>
    <row r="129" spans="1:10" ht="15.75" x14ac:dyDescent="0.25">
      <c r="A129" s="399" t="s">
        <v>277</v>
      </c>
      <c r="B129" s="6"/>
      <c r="C129" s="201"/>
      <c r="D129" s="204"/>
      <c r="E129" s="395">
        <f t="shared" si="32"/>
        <v>0</v>
      </c>
      <c r="F129" s="396">
        <f t="shared" si="29"/>
        <v>1</v>
      </c>
      <c r="G129" s="394">
        <f t="shared" si="30"/>
        <v>0</v>
      </c>
      <c r="H129" s="367"/>
      <c r="I129" s="394">
        <f t="shared" si="31"/>
        <v>0</v>
      </c>
      <c r="J129" s="392"/>
    </row>
    <row r="130" spans="1:10" ht="15.75" x14ac:dyDescent="0.25">
      <c r="A130" s="399" t="s">
        <v>278</v>
      </c>
      <c r="B130" s="6"/>
      <c r="C130" s="201"/>
      <c r="D130" s="204"/>
      <c r="E130" s="395">
        <f t="shared" si="32"/>
        <v>0</v>
      </c>
      <c r="F130" s="396">
        <f t="shared" si="29"/>
        <v>1</v>
      </c>
      <c r="G130" s="394">
        <f t="shared" si="30"/>
        <v>0</v>
      </c>
      <c r="H130" s="367"/>
      <c r="I130" s="394">
        <f t="shared" si="31"/>
        <v>0</v>
      </c>
      <c r="J130" s="392"/>
    </row>
    <row r="131" spans="1:10" ht="15.75" x14ac:dyDescent="0.25">
      <c r="A131" s="399" t="s">
        <v>272</v>
      </c>
      <c r="B131" s="6"/>
      <c r="C131" s="201"/>
      <c r="D131" s="204"/>
      <c r="E131" s="395">
        <f>(B131*C131*D131)</f>
        <v>0</v>
      </c>
      <c r="F131" s="396">
        <f t="shared" si="29"/>
        <v>1</v>
      </c>
      <c r="G131" s="394">
        <f t="shared" si="30"/>
        <v>0</v>
      </c>
      <c r="H131" s="367"/>
      <c r="I131" s="394">
        <f t="shared" si="31"/>
        <v>0</v>
      </c>
      <c r="J131" s="392"/>
    </row>
    <row r="132" spans="1:10" ht="15.75" x14ac:dyDescent="0.25">
      <c r="A132" s="514" t="s">
        <v>131</v>
      </c>
      <c r="B132" s="515"/>
      <c r="C132" s="515"/>
      <c r="D132" s="515"/>
      <c r="E132" s="516"/>
      <c r="F132" s="198"/>
      <c r="G132" s="197">
        <f>ROUND(SUM(G124:G131),0)</f>
        <v>0</v>
      </c>
      <c r="H132" s="198"/>
      <c r="I132" s="197">
        <f>ROUND(SUM(I124:I131),0)</f>
        <v>0</v>
      </c>
      <c r="J132" s="392"/>
    </row>
    <row r="133" spans="1:10" ht="16.5" thickBot="1" x14ac:dyDescent="0.3">
      <c r="J133" s="392"/>
    </row>
    <row r="134" spans="1:10" s="406" customFormat="1" ht="15.75" x14ac:dyDescent="0.25">
      <c r="A134" s="492" t="s">
        <v>119</v>
      </c>
      <c r="B134" s="493"/>
      <c r="C134" s="493"/>
      <c r="D134" s="493"/>
      <c r="E134" s="494"/>
      <c r="F134" s="393"/>
      <c r="G134" s="393"/>
      <c r="H134" s="393"/>
      <c r="I134" s="393"/>
      <c r="J134" s="392"/>
    </row>
    <row r="135" spans="1:10" s="406" customFormat="1" ht="31.5" x14ac:dyDescent="0.25">
      <c r="A135" s="408" t="s">
        <v>120</v>
      </c>
      <c r="B135" s="495"/>
      <c r="C135" s="496"/>
      <c r="D135" s="496"/>
      <c r="E135" s="497"/>
      <c r="F135" s="393"/>
      <c r="G135" s="393"/>
      <c r="H135" s="393"/>
      <c r="I135" s="393"/>
      <c r="J135" s="392"/>
    </row>
    <row r="136" spans="1:10" s="406" customFormat="1" ht="15.75" x14ac:dyDescent="0.25">
      <c r="A136" s="408" t="s">
        <v>121</v>
      </c>
      <c r="B136" s="498"/>
      <c r="C136" s="498"/>
      <c r="D136" s="498"/>
      <c r="E136" s="498"/>
      <c r="F136" s="393"/>
      <c r="G136" s="393"/>
      <c r="H136" s="393"/>
      <c r="I136" s="393"/>
      <c r="J136" s="392"/>
    </row>
    <row r="137" spans="1:10" s="406" customFormat="1" ht="15.75" x14ac:dyDescent="0.25">
      <c r="A137" s="407" t="s">
        <v>122</v>
      </c>
      <c r="B137" s="498"/>
      <c r="C137" s="498"/>
      <c r="D137" s="498"/>
      <c r="E137" s="498"/>
      <c r="F137" s="509"/>
      <c r="G137" s="510"/>
      <c r="H137" s="511"/>
      <c r="I137" s="512"/>
      <c r="J137" s="392"/>
    </row>
    <row r="138" spans="1:10" s="406" customFormat="1" ht="63.75" thickBot="1" x14ac:dyDescent="0.3">
      <c r="A138" s="400" t="s">
        <v>110</v>
      </c>
      <c r="B138" s="401" t="s">
        <v>123</v>
      </c>
      <c r="C138" s="401" t="s">
        <v>124</v>
      </c>
      <c r="D138" s="401" t="s">
        <v>125</v>
      </c>
      <c r="E138" s="402" t="s">
        <v>126</v>
      </c>
      <c r="F138" s="403" t="s">
        <v>127</v>
      </c>
      <c r="G138" s="403" t="s">
        <v>128</v>
      </c>
      <c r="H138" s="404" t="s">
        <v>129</v>
      </c>
      <c r="I138" s="405" t="s">
        <v>133</v>
      </c>
      <c r="J138" s="392"/>
    </row>
    <row r="139" spans="1:10" ht="15.75" x14ac:dyDescent="0.25">
      <c r="A139" s="398" t="s">
        <v>113</v>
      </c>
      <c r="B139" s="200"/>
      <c r="C139" s="201"/>
      <c r="D139" s="397"/>
      <c r="E139" s="395">
        <f>(B139*C139)</f>
        <v>0</v>
      </c>
      <c r="F139" s="396">
        <f>1-H139</f>
        <v>1</v>
      </c>
      <c r="G139" s="394">
        <f>SUM(E139-I139)</f>
        <v>0</v>
      </c>
      <c r="H139" s="367"/>
      <c r="I139" s="394">
        <f>E139*H139</f>
        <v>0</v>
      </c>
      <c r="J139" s="392"/>
    </row>
    <row r="140" spans="1:10" ht="15.75" x14ac:dyDescent="0.25">
      <c r="A140" s="399" t="s">
        <v>114</v>
      </c>
      <c r="B140" s="6"/>
      <c r="C140" s="203"/>
      <c r="D140" s="204"/>
      <c r="E140" s="395">
        <f>(B140*C140*D140)</f>
        <v>0</v>
      </c>
      <c r="F140" s="396">
        <f t="shared" ref="F140:F146" si="33">1-H140</f>
        <v>1</v>
      </c>
      <c r="G140" s="394">
        <f t="shared" ref="G140:G146" si="34">SUM(E140-I140)</f>
        <v>0</v>
      </c>
      <c r="H140" s="367"/>
      <c r="I140" s="394">
        <f t="shared" ref="I140:I146" si="35">E140*H140</f>
        <v>0</v>
      </c>
      <c r="J140" s="392"/>
    </row>
    <row r="141" spans="1:10" ht="15.75" x14ac:dyDescent="0.25">
      <c r="A141" s="399" t="s">
        <v>115</v>
      </c>
      <c r="B141" s="6"/>
      <c r="C141" s="205"/>
      <c r="D141" s="204"/>
      <c r="E141" s="395">
        <f>(B141*C141*D141)</f>
        <v>0</v>
      </c>
      <c r="F141" s="396">
        <f t="shared" si="33"/>
        <v>1</v>
      </c>
      <c r="G141" s="394">
        <f t="shared" si="34"/>
        <v>0</v>
      </c>
      <c r="H141" s="367"/>
      <c r="I141" s="394">
        <f t="shared" si="35"/>
        <v>0</v>
      </c>
      <c r="J141" s="392"/>
    </row>
    <row r="142" spans="1:10" ht="15.75" x14ac:dyDescent="0.25">
      <c r="A142" s="399" t="s">
        <v>116</v>
      </c>
      <c r="B142" s="6"/>
      <c r="C142" s="201"/>
      <c r="D142" s="204"/>
      <c r="E142" s="395">
        <f>(B142*C142*D142)</f>
        <v>0</v>
      </c>
      <c r="F142" s="396">
        <f t="shared" si="33"/>
        <v>1</v>
      </c>
      <c r="G142" s="394">
        <f t="shared" si="34"/>
        <v>0</v>
      </c>
      <c r="H142" s="367"/>
      <c r="I142" s="394">
        <f t="shared" si="35"/>
        <v>0</v>
      </c>
      <c r="J142" s="392"/>
    </row>
    <row r="143" spans="1:10" ht="15.75" x14ac:dyDescent="0.25">
      <c r="A143" s="399" t="s">
        <v>117</v>
      </c>
      <c r="B143" s="6"/>
      <c r="C143" s="201"/>
      <c r="D143" s="204"/>
      <c r="E143" s="395">
        <f t="shared" ref="E143:E145" si="36">(B143*C143*D143)</f>
        <v>0</v>
      </c>
      <c r="F143" s="396">
        <f t="shared" si="33"/>
        <v>1</v>
      </c>
      <c r="G143" s="394">
        <f t="shared" si="34"/>
        <v>0</v>
      </c>
      <c r="H143" s="367"/>
      <c r="I143" s="394">
        <f t="shared" si="35"/>
        <v>0</v>
      </c>
      <c r="J143" s="392"/>
    </row>
    <row r="144" spans="1:10" ht="15.75" x14ac:dyDescent="0.25">
      <c r="A144" s="399" t="s">
        <v>277</v>
      </c>
      <c r="B144" s="6"/>
      <c r="C144" s="201"/>
      <c r="D144" s="204"/>
      <c r="E144" s="395">
        <f t="shared" si="36"/>
        <v>0</v>
      </c>
      <c r="F144" s="396">
        <f t="shared" si="33"/>
        <v>1</v>
      </c>
      <c r="G144" s="394">
        <f t="shared" si="34"/>
        <v>0</v>
      </c>
      <c r="H144" s="367"/>
      <c r="I144" s="394">
        <f t="shared" si="35"/>
        <v>0</v>
      </c>
      <c r="J144" s="392"/>
    </row>
    <row r="145" spans="1:10" ht="15.75" x14ac:dyDescent="0.25">
      <c r="A145" s="399" t="s">
        <v>278</v>
      </c>
      <c r="B145" s="6"/>
      <c r="C145" s="201"/>
      <c r="D145" s="204"/>
      <c r="E145" s="395">
        <f t="shared" si="36"/>
        <v>0</v>
      </c>
      <c r="F145" s="396">
        <f t="shared" si="33"/>
        <v>1</v>
      </c>
      <c r="G145" s="394">
        <f t="shared" si="34"/>
        <v>0</v>
      </c>
      <c r="H145" s="367"/>
      <c r="I145" s="394">
        <f t="shared" si="35"/>
        <v>0</v>
      </c>
      <c r="J145" s="392"/>
    </row>
    <row r="146" spans="1:10" ht="15.75" x14ac:dyDescent="0.25">
      <c r="A146" s="399" t="s">
        <v>272</v>
      </c>
      <c r="B146" s="6"/>
      <c r="C146" s="201"/>
      <c r="D146" s="204"/>
      <c r="E146" s="395">
        <f>(B146*C146*D146)</f>
        <v>0</v>
      </c>
      <c r="F146" s="396">
        <f t="shared" si="33"/>
        <v>1</v>
      </c>
      <c r="G146" s="394">
        <f t="shared" si="34"/>
        <v>0</v>
      </c>
      <c r="H146" s="367"/>
      <c r="I146" s="394">
        <f t="shared" si="35"/>
        <v>0</v>
      </c>
      <c r="J146" s="392"/>
    </row>
    <row r="147" spans="1:10" ht="15.75" x14ac:dyDescent="0.25">
      <c r="A147" s="514" t="s">
        <v>131</v>
      </c>
      <c r="B147" s="515"/>
      <c r="C147" s="515"/>
      <c r="D147" s="515"/>
      <c r="E147" s="516"/>
      <c r="F147" s="198"/>
      <c r="G147" s="197">
        <f>ROUND(SUM(G139:G146),0)</f>
        <v>0</v>
      </c>
      <c r="H147" s="198"/>
      <c r="I147" s="197">
        <f>ROUND(SUM(I139:I146),0)</f>
        <v>0</v>
      </c>
      <c r="J147" s="392"/>
    </row>
    <row r="148" spans="1:10" ht="16.5" thickBot="1" x14ac:dyDescent="0.3">
      <c r="J148" s="392"/>
    </row>
    <row r="149" spans="1:10" s="406" customFormat="1" ht="15.75" x14ac:dyDescent="0.25">
      <c r="A149" s="492" t="s">
        <v>119</v>
      </c>
      <c r="B149" s="493"/>
      <c r="C149" s="493"/>
      <c r="D149" s="493"/>
      <c r="E149" s="494"/>
      <c r="F149" s="393"/>
      <c r="G149" s="393"/>
      <c r="H149" s="393"/>
      <c r="I149" s="393"/>
      <c r="J149" s="392"/>
    </row>
    <row r="150" spans="1:10" s="406" customFormat="1" ht="31.5" x14ac:dyDescent="0.25">
      <c r="A150" s="408" t="s">
        <v>120</v>
      </c>
      <c r="B150" s="495"/>
      <c r="C150" s="496"/>
      <c r="D150" s="496"/>
      <c r="E150" s="497"/>
      <c r="F150" s="393"/>
      <c r="G150" s="393"/>
      <c r="H150" s="393"/>
      <c r="I150" s="393"/>
      <c r="J150" s="392"/>
    </row>
    <row r="151" spans="1:10" s="406" customFormat="1" ht="15.75" x14ac:dyDescent="0.25">
      <c r="A151" s="408" t="s">
        <v>121</v>
      </c>
      <c r="B151" s="498"/>
      <c r="C151" s="498"/>
      <c r="D151" s="498"/>
      <c r="E151" s="498"/>
      <c r="F151" s="393"/>
      <c r="G151" s="393"/>
      <c r="H151" s="393"/>
      <c r="I151" s="393"/>
      <c r="J151" s="392"/>
    </row>
    <row r="152" spans="1:10" s="406" customFormat="1" ht="15.75" x14ac:dyDescent="0.25">
      <c r="A152" s="407" t="s">
        <v>122</v>
      </c>
      <c r="B152" s="498"/>
      <c r="C152" s="498"/>
      <c r="D152" s="498"/>
      <c r="E152" s="498"/>
      <c r="F152" s="513"/>
      <c r="G152" s="513"/>
      <c r="H152" s="511"/>
      <c r="I152" s="512"/>
      <c r="J152" s="392"/>
    </row>
    <row r="153" spans="1:10" s="406" customFormat="1" ht="63.75" thickBot="1" x14ac:dyDescent="0.3">
      <c r="A153" s="400" t="s">
        <v>110</v>
      </c>
      <c r="B153" s="401" t="s">
        <v>123</v>
      </c>
      <c r="C153" s="401" t="s">
        <v>124</v>
      </c>
      <c r="D153" s="401" t="s">
        <v>125</v>
      </c>
      <c r="E153" s="402" t="s">
        <v>126</v>
      </c>
      <c r="F153" s="403" t="s">
        <v>127</v>
      </c>
      <c r="G153" s="403" t="s">
        <v>128</v>
      </c>
      <c r="H153" s="404" t="s">
        <v>129</v>
      </c>
      <c r="I153" s="405" t="s">
        <v>130</v>
      </c>
      <c r="J153" s="392"/>
    </row>
    <row r="154" spans="1:10" ht="15.75" x14ac:dyDescent="0.25">
      <c r="A154" s="398" t="s">
        <v>113</v>
      </c>
      <c r="B154" s="200"/>
      <c r="C154" s="201"/>
      <c r="D154" s="397"/>
      <c r="E154" s="395">
        <f>(B154*C154)</f>
        <v>0</v>
      </c>
      <c r="F154" s="396">
        <f>1-H154</f>
        <v>1</v>
      </c>
      <c r="G154" s="394">
        <f>SUM(E154-I154)</f>
        <v>0</v>
      </c>
      <c r="H154" s="367"/>
      <c r="I154" s="394">
        <f>E154*H154</f>
        <v>0</v>
      </c>
      <c r="J154" s="392"/>
    </row>
    <row r="155" spans="1:10" ht="15.75" x14ac:dyDescent="0.25">
      <c r="A155" s="399" t="s">
        <v>114</v>
      </c>
      <c r="B155" s="6"/>
      <c r="C155" s="203"/>
      <c r="D155" s="204"/>
      <c r="E155" s="395">
        <f>(B155*C155*D155)</f>
        <v>0</v>
      </c>
      <c r="F155" s="396">
        <f t="shared" ref="F155:F161" si="37">1-H155</f>
        <v>1</v>
      </c>
      <c r="G155" s="394">
        <f t="shared" ref="G155:G161" si="38">SUM(E155-I155)</f>
        <v>0</v>
      </c>
      <c r="H155" s="367"/>
      <c r="I155" s="394">
        <f t="shared" ref="I155:I161" si="39">E155*H155</f>
        <v>0</v>
      </c>
      <c r="J155" s="392"/>
    </row>
    <row r="156" spans="1:10" ht="15.75" x14ac:dyDescent="0.25">
      <c r="A156" s="399" t="s">
        <v>115</v>
      </c>
      <c r="B156" s="6"/>
      <c r="C156" s="205"/>
      <c r="D156" s="204"/>
      <c r="E156" s="395">
        <f>(B156*C156*D156)</f>
        <v>0</v>
      </c>
      <c r="F156" s="396">
        <f t="shared" si="37"/>
        <v>1</v>
      </c>
      <c r="G156" s="394">
        <f t="shared" si="38"/>
        <v>0</v>
      </c>
      <c r="H156" s="367"/>
      <c r="I156" s="394">
        <f t="shared" si="39"/>
        <v>0</v>
      </c>
      <c r="J156" s="392"/>
    </row>
    <row r="157" spans="1:10" ht="15.75" x14ac:dyDescent="0.25">
      <c r="A157" s="399" t="s">
        <v>116</v>
      </c>
      <c r="B157" s="6"/>
      <c r="C157" s="201"/>
      <c r="D157" s="204"/>
      <c r="E157" s="395">
        <f>(B157*C157*D157)</f>
        <v>0</v>
      </c>
      <c r="F157" s="396">
        <f t="shared" si="37"/>
        <v>1</v>
      </c>
      <c r="G157" s="394">
        <f t="shared" si="38"/>
        <v>0</v>
      </c>
      <c r="H157" s="367"/>
      <c r="I157" s="394">
        <f t="shared" si="39"/>
        <v>0</v>
      </c>
      <c r="J157" s="392"/>
    </row>
    <row r="158" spans="1:10" ht="15.75" x14ac:dyDescent="0.25">
      <c r="A158" s="399" t="s">
        <v>117</v>
      </c>
      <c r="B158" s="6"/>
      <c r="C158" s="201"/>
      <c r="D158" s="204"/>
      <c r="E158" s="395">
        <f t="shared" ref="E158:E161" si="40">(B158*C158*D158)</f>
        <v>0</v>
      </c>
      <c r="F158" s="396">
        <f t="shared" si="37"/>
        <v>1</v>
      </c>
      <c r="G158" s="394">
        <f t="shared" si="38"/>
        <v>0</v>
      </c>
      <c r="H158" s="367"/>
      <c r="I158" s="394">
        <f t="shared" si="39"/>
        <v>0</v>
      </c>
      <c r="J158" s="392"/>
    </row>
    <row r="159" spans="1:10" ht="15.75" x14ac:dyDescent="0.25">
      <c r="A159" s="399" t="s">
        <v>277</v>
      </c>
      <c r="B159" s="6"/>
      <c r="C159" s="201"/>
      <c r="D159" s="204"/>
      <c r="E159" s="395">
        <f t="shared" si="40"/>
        <v>0</v>
      </c>
      <c r="F159" s="396">
        <f t="shared" si="37"/>
        <v>1</v>
      </c>
      <c r="G159" s="394">
        <f t="shared" si="38"/>
        <v>0</v>
      </c>
      <c r="H159" s="367"/>
      <c r="I159" s="394">
        <f t="shared" si="39"/>
        <v>0</v>
      </c>
      <c r="J159" s="392"/>
    </row>
    <row r="160" spans="1:10" ht="15.75" x14ac:dyDescent="0.25">
      <c r="A160" s="399" t="s">
        <v>278</v>
      </c>
      <c r="B160" s="6"/>
      <c r="C160" s="201"/>
      <c r="D160" s="204"/>
      <c r="E160" s="395">
        <f t="shared" si="40"/>
        <v>0</v>
      </c>
      <c r="F160" s="396">
        <f t="shared" si="37"/>
        <v>1</v>
      </c>
      <c r="G160" s="394">
        <f t="shared" si="38"/>
        <v>0</v>
      </c>
      <c r="H160" s="367"/>
      <c r="I160" s="394">
        <f t="shared" si="39"/>
        <v>0</v>
      </c>
      <c r="J160" s="392"/>
    </row>
    <row r="161" spans="1:10" ht="15.75" x14ac:dyDescent="0.25">
      <c r="A161" s="399" t="s">
        <v>272</v>
      </c>
      <c r="B161" s="6"/>
      <c r="C161" s="201"/>
      <c r="D161" s="204"/>
      <c r="E161" s="395">
        <f t="shared" si="40"/>
        <v>0</v>
      </c>
      <c r="F161" s="396">
        <f t="shared" si="37"/>
        <v>1</v>
      </c>
      <c r="G161" s="394">
        <f t="shared" si="38"/>
        <v>0</v>
      </c>
      <c r="H161" s="367"/>
      <c r="I161" s="394">
        <f t="shared" si="39"/>
        <v>0</v>
      </c>
      <c r="J161" s="392"/>
    </row>
    <row r="162" spans="1:10" ht="15.75" x14ac:dyDescent="0.25">
      <c r="A162" s="506" t="s">
        <v>131</v>
      </c>
      <c r="B162" s="507"/>
      <c r="C162" s="507"/>
      <c r="D162" s="508"/>
      <c r="E162" s="391">
        <f>SUM(E154:E161)</f>
        <v>0</v>
      </c>
      <c r="F162" s="198"/>
      <c r="G162" s="197">
        <f>ROUND(SUM(G154:G161),0)</f>
        <v>0</v>
      </c>
      <c r="H162" s="198"/>
      <c r="I162" s="197">
        <f>ROUND(SUM(I154:I161),0)</f>
        <v>0</v>
      </c>
      <c r="J162" s="392"/>
    </row>
  </sheetData>
  <sheetProtection algorithmName="SHA-512" hashValue="VmcF3aATmSRIpWDcFOS+Uerkpu9nBlifaYL/kFCUSVj1VTkHhPEv2AT549KmGMUSbyvD9+iqGnYfS7S4h4ds1g==" saltValue="jcO2/hqXRY7ZuQPtOZpL3Q==" spinCount="100000" sheet="1" formatCells="0" formatColumns="0" formatRows="0" selectLockedCells="1"/>
  <mergeCells count="71">
    <mergeCell ref="H17:I17"/>
    <mergeCell ref="A27:E27"/>
    <mergeCell ref="A29:E29"/>
    <mergeCell ref="A3:E4"/>
    <mergeCell ref="A11:B11"/>
    <mergeCell ref="A14:E14"/>
    <mergeCell ref="B15:E15"/>
    <mergeCell ref="B16:E16"/>
    <mergeCell ref="B31:E31"/>
    <mergeCell ref="B32:E32"/>
    <mergeCell ref="B17:E17"/>
    <mergeCell ref="F17:G17"/>
    <mergeCell ref="F32:G32"/>
    <mergeCell ref="H32:I32"/>
    <mergeCell ref="B46:E46"/>
    <mergeCell ref="B47:E47"/>
    <mergeCell ref="F47:G47"/>
    <mergeCell ref="H47:I47"/>
    <mergeCell ref="A42:E42"/>
    <mergeCell ref="A44:E44"/>
    <mergeCell ref="B45:E45"/>
    <mergeCell ref="A57:E57"/>
    <mergeCell ref="A72:E72"/>
    <mergeCell ref="A74:E74"/>
    <mergeCell ref="B75:E75"/>
    <mergeCell ref="B60:E60"/>
    <mergeCell ref="B61:E61"/>
    <mergeCell ref="B62:E62"/>
    <mergeCell ref="F62:G62"/>
    <mergeCell ref="H62:I62"/>
    <mergeCell ref="A59:E59"/>
    <mergeCell ref="B76:E76"/>
    <mergeCell ref="B77:E77"/>
    <mergeCell ref="F77:G77"/>
    <mergeCell ref="H77:I77"/>
    <mergeCell ref="A87:E87"/>
    <mergeCell ref="A102:E102"/>
    <mergeCell ref="A104:E104"/>
    <mergeCell ref="B105:E105"/>
    <mergeCell ref="B90:E90"/>
    <mergeCell ref="B91:E91"/>
    <mergeCell ref="B92:E92"/>
    <mergeCell ref="F92:G92"/>
    <mergeCell ref="H92:I92"/>
    <mergeCell ref="A89:E89"/>
    <mergeCell ref="B106:E106"/>
    <mergeCell ref="B107:E107"/>
    <mergeCell ref="F107:G107"/>
    <mergeCell ref="H107:I107"/>
    <mergeCell ref="A117:E117"/>
    <mergeCell ref="B135:E135"/>
    <mergeCell ref="B120:E120"/>
    <mergeCell ref="B121:E121"/>
    <mergeCell ref="B122:E122"/>
    <mergeCell ref="A134:E134"/>
    <mergeCell ref="A162:D162"/>
    <mergeCell ref="F122:G122"/>
    <mergeCell ref="H122:I122"/>
    <mergeCell ref="A119:E119"/>
    <mergeCell ref="B150:E150"/>
    <mergeCell ref="B151:E151"/>
    <mergeCell ref="B152:E152"/>
    <mergeCell ref="F152:G152"/>
    <mergeCell ref="H152:I152"/>
    <mergeCell ref="B136:E136"/>
    <mergeCell ref="B137:E137"/>
    <mergeCell ref="F137:G137"/>
    <mergeCell ref="H137:I137"/>
    <mergeCell ref="A147:E147"/>
    <mergeCell ref="A149:E149"/>
    <mergeCell ref="A132:E132"/>
  </mergeCells>
  <conditionalFormatting sqref="I154:I161 I139:I146 I124:I131 I109:I116 I94:I101 I79:I86 I64:I71 I49:I56 I34:I41 I19:I26">
    <cfRule type="cellIs" dxfId="133" priority="7" operator="notEqual">
      <formula>E19*H19</formula>
    </cfRule>
  </conditionalFormatting>
  <conditionalFormatting sqref="H34:H41 H49:H56 H64:H71 H79:H86 H94:H101 H109:H116 H124:H131 H139:H146 H154:H161 H19:H26">
    <cfRule type="cellIs" dxfId="132" priority="3" operator="greaterThan">
      <formula>1</formula>
    </cfRule>
  </conditionalFormatting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38F-3A2D-45F2-8D5F-804C8B14115C}">
  <sheetPr codeName="Sheet7">
    <tabColor theme="0" tint="-4.9989318521683403E-2"/>
    <pageSetUpPr fitToPage="1"/>
  </sheetPr>
  <dimension ref="A1:DK52"/>
  <sheetViews>
    <sheetView showGridLines="0" zoomScale="85" zoomScaleNormal="85" workbookViewId="0">
      <selection activeCell="C34" sqref="C34"/>
    </sheetView>
  </sheetViews>
  <sheetFormatPr defaultColWidth="9.140625" defaultRowHeight="15" x14ac:dyDescent="0.25"/>
  <cols>
    <col min="1" max="1" width="24.85546875" style="86" customWidth="1"/>
    <col min="2" max="2" width="27.42578125" style="86" customWidth="1"/>
    <col min="3" max="3" width="53.28515625" style="86" customWidth="1"/>
    <col min="4" max="4" width="12.42578125" style="86" customWidth="1"/>
    <col min="5" max="5" width="14.28515625" style="86" customWidth="1"/>
    <col min="6" max="10" width="16.5703125" style="86" customWidth="1"/>
    <col min="11" max="11" width="2.5703125" style="86" customWidth="1"/>
    <col min="12" max="12" width="20.42578125" style="86" customWidth="1"/>
    <col min="13" max="13" width="1.85546875" style="86" customWidth="1"/>
    <col min="14" max="16384" width="9.140625" style="86"/>
  </cols>
  <sheetData>
    <row r="1" spans="1:115" s="393" customFormat="1" ht="15.75" x14ac:dyDescent="0.25">
      <c r="A1" s="414" t="str">
        <f>'BUDGET SUMMARY 1'!$A$1</f>
        <v>RFA HHS0015831</v>
      </c>
      <c r="B1" s="406"/>
      <c r="C1" s="414"/>
    </row>
    <row r="2" spans="1:115" s="393" customFormat="1" ht="15.75" x14ac:dyDescent="0.25">
      <c r="A2" s="406" t="str">
        <f>'BUDGET SUMMARY 1'!$A$2</f>
        <v>Attachment to Addendum 8 - Revision 3 Exhibit E, Expenditure Proposal</v>
      </c>
      <c r="B2" s="406"/>
      <c r="C2" s="406"/>
      <c r="J2" s="580"/>
      <c r="L2" s="580"/>
    </row>
    <row r="3" spans="1:115" s="393" customFormat="1" x14ac:dyDescent="0.25">
      <c r="A3" s="581"/>
      <c r="B3" s="581"/>
      <c r="C3" s="581"/>
      <c r="D3" s="581"/>
      <c r="E3" s="581"/>
      <c r="F3" s="581"/>
      <c r="G3" s="582"/>
      <c r="H3" s="582"/>
      <c r="I3" s="582"/>
      <c r="J3" s="580"/>
      <c r="K3" s="582"/>
      <c r="L3" s="580"/>
    </row>
    <row r="4" spans="1:115" s="393" customFormat="1" ht="18" x14ac:dyDescent="0.25">
      <c r="A4" s="583" t="s">
        <v>17</v>
      </c>
      <c r="B4" s="583"/>
      <c r="C4" s="583"/>
      <c r="D4" s="583"/>
      <c r="E4" s="583"/>
      <c r="F4" s="583"/>
      <c r="G4" s="584"/>
      <c r="H4" s="584"/>
      <c r="I4" s="584"/>
      <c r="J4" s="580"/>
      <c r="K4" s="584"/>
      <c r="L4" s="580"/>
    </row>
    <row r="5" spans="1:115" s="393" customFormat="1" x14ac:dyDescent="0.25">
      <c r="A5" s="585"/>
      <c r="B5" s="585"/>
      <c r="C5" s="585"/>
      <c r="D5" s="547"/>
      <c r="E5" s="547"/>
      <c r="F5" s="547"/>
      <c r="G5" s="586" t="s">
        <v>134</v>
      </c>
      <c r="H5" s="547"/>
      <c r="I5" s="587"/>
      <c r="J5" s="547"/>
      <c r="K5" s="547"/>
      <c r="L5" s="580"/>
    </row>
    <row r="6" spans="1:115" s="591" customFormat="1" ht="15.75" thickBot="1" x14ac:dyDescent="0.3">
      <c r="A6" s="588" t="s">
        <v>70</v>
      </c>
      <c r="B6" s="588"/>
      <c r="C6" s="589">
        <f>'BUDGET SUMMARY 1'!D3</f>
        <v>0</v>
      </c>
      <c r="D6" s="589"/>
      <c r="E6" s="589"/>
      <c r="F6" s="589"/>
      <c r="G6" s="590"/>
      <c r="H6" s="590"/>
      <c r="I6" s="590"/>
      <c r="J6" s="590"/>
      <c r="K6" s="590"/>
      <c r="L6" s="580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</row>
    <row r="7" spans="1:115" s="393" customFormat="1" x14ac:dyDescent="0.25">
      <c r="A7" s="588"/>
      <c r="B7" s="588"/>
      <c r="C7" s="590"/>
      <c r="D7" s="590"/>
      <c r="E7" s="590"/>
      <c r="F7" s="590"/>
      <c r="G7" s="590"/>
      <c r="H7" s="590"/>
      <c r="I7" s="590"/>
      <c r="K7" s="590"/>
      <c r="L7" s="580"/>
    </row>
    <row r="8" spans="1:115" s="393" customFormat="1" ht="15.75" x14ac:dyDescent="0.25">
      <c r="A8" s="592"/>
      <c r="B8" s="592"/>
      <c r="C8" s="592"/>
      <c r="D8" s="592"/>
      <c r="E8" s="592"/>
      <c r="F8" s="592"/>
      <c r="G8" s="593"/>
      <c r="H8" s="593"/>
      <c r="I8" s="593"/>
      <c r="K8" s="593"/>
      <c r="L8" s="580"/>
    </row>
    <row r="9" spans="1:115" s="393" customFormat="1" ht="15.75" thickBot="1" x14ac:dyDescent="0.3">
      <c r="A9" s="594"/>
      <c r="B9" s="594"/>
      <c r="C9" s="594"/>
      <c r="D9" s="594"/>
      <c r="E9" s="594"/>
      <c r="F9" s="594"/>
      <c r="G9" s="594"/>
      <c r="H9" s="594"/>
      <c r="I9" s="594"/>
      <c r="J9" s="595"/>
      <c r="K9" s="595"/>
      <c r="L9" s="596"/>
    </row>
    <row r="10" spans="1:115" s="393" customFormat="1" ht="16.5" thickBot="1" x14ac:dyDescent="0.3">
      <c r="A10" s="597"/>
      <c r="B10" s="597"/>
      <c r="C10" s="597"/>
      <c r="D10" s="598" t="s">
        <v>135</v>
      </c>
      <c r="E10" s="598"/>
      <c r="F10" s="598"/>
      <c r="G10" s="599" t="s">
        <v>56</v>
      </c>
      <c r="H10" s="600"/>
      <c r="I10" s="601" t="s">
        <v>136</v>
      </c>
      <c r="J10" s="602"/>
      <c r="K10" s="603"/>
      <c r="L10" s="273"/>
    </row>
    <row r="11" spans="1:115" s="84" customFormat="1" ht="79.5" thickBot="1" x14ac:dyDescent="0.3">
      <c r="A11" s="344" t="s">
        <v>137</v>
      </c>
      <c r="B11" s="344" t="s">
        <v>138</v>
      </c>
      <c r="C11" s="344" t="s">
        <v>139</v>
      </c>
      <c r="D11" s="344" t="s">
        <v>140</v>
      </c>
      <c r="E11" s="344" t="s">
        <v>141</v>
      </c>
      <c r="F11" s="345" t="s">
        <v>126</v>
      </c>
      <c r="G11" s="339" t="s">
        <v>127</v>
      </c>
      <c r="H11" s="340" t="s">
        <v>128</v>
      </c>
      <c r="I11" s="342" t="s">
        <v>129</v>
      </c>
      <c r="J11" s="342" t="s">
        <v>133</v>
      </c>
      <c r="K11" s="343"/>
      <c r="L11" s="341" t="s">
        <v>111</v>
      </c>
      <c r="M11" s="187"/>
    </row>
    <row r="12" spans="1:115" ht="15.75" x14ac:dyDescent="0.25">
      <c r="A12" s="368"/>
      <c r="B12" s="368"/>
      <c r="C12" s="368"/>
      <c r="D12" s="369"/>
      <c r="E12" s="370"/>
      <c r="F12" s="382">
        <f>ROUND(SUM(D12*E12),0)</f>
        <v>0</v>
      </c>
      <c r="G12" s="274">
        <f>1-I12</f>
        <v>1</v>
      </c>
      <c r="H12" s="275">
        <f t="shared" ref="H12:H45" si="0">SUM(F12-L12)</f>
        <v>0</v>
      </c>
      <c r="I12" s="371"/>
      <c r="J12" s="291">
        <f>L12</f>
        <v>0</v>
      </c>
      <c r="K12" s="278"/>
      <c r="L12" s="287">
        <f t="shared" ref="L12:L45" si="1">F12*I12</f>
        <v>0</v>
      </c>
    </row>
    <row r="13" spans="1:115" ht="15.75" x14ac:dyDescent="0.25">
      <c r="A13" s="368"/>
      <c r="B13" s="368"/>
      <c r="C13" s="368"/>
      <c r="D13" s="369"/>
      <c r="E13" s="370"/>
      <c r="F13" s="382">
        <f t="shared" ref="F13:F45" si="2">ROUND(SUM(D13*E13),0)</f>
        <v>0</v>
      </c>
      <c r="G13" s="226">
        <f t="shared" ref="G13:G45" si="3">1-I13</f>
        <v>1</v>
      </c>
      <c r="H13" s="181">
        <f t="shared" si="0"/>
        <v>0</v>
      </c>
      <c r="I13" s="372"/>
      <c r="J13" s="276">
        <f t="shared" ref="J13:J45" si="4">L13</f>
        <v>0</v>
      </c>
      <c r="K13" s="278"/>
      <c r="L13" s="280">
        <f t="shared" si="1"/>
        <v>0</v>
      </c>
    </row>
    <row r="14" spans="1:115" ht="15.75" x14ac:dyDescent="0.25">
      <c r="A14" s="368"/>
      <c r="B14" s="368"/>
      <c r="C14" s="368"/>
      <c r="D14" s="369"/>
      <c r="E14" s="370"/>
      <c r="F14" s="382">
        <f t="shared" si="2"/>
        <v>0</v>
      </c>
      <c r="G14" s="226">
        <f t="shared" si="3"/>
        <v>1</v>
      </c>
      <c r="H14" s="181">
        <f t="shared" si="0"/>
        <v>0</v>
      </c>
      <c r="I14" s="372"/>
      <c r="J14" s="276">
        <f t="shared" si="4"/>
        <v>0</v>
      </c>
      <c r="K14" s="278"/>
      <c r="L14" s="280">
        <f t="shared" si="1"/>
        <v>0</v>
      </c>
    </row>
    <row r="15" spans="1:115" ht="15.75" x14ac:dyDescent="0.25">
      <c r="A15" s="368"/>
      <c r="B15" s="368"/>
      <c r="C15" s="368"/>
      <c r="D15" s="369"/>
      <c r="E15" s="370"/>
      <c r="F15" s="382">
        <f t="shared" si="2"/>
        <v>0</v>
      </c>
      <c r="G15" s="226">
        <f t="shared" si="3"/>
        <v>1</v>
      </c>
      <c r="H15" s="181">
        <f t="shared" si="0"/>
        <v>0</v>
      </c>
      <c r="I15" s="372"/>
      <c r="J15" s="276">
        <f t="shared" si="4"/>
        <v>0</v>
      </c>
      <c r="K15" s="278"/>
      <c r="L15" s="280">
        <f t="shared" si="1"/>
        <v>0</v>
      </c>
    </row>
    <row r="16" spans="1:115" ht="15.75" x14ac:dyDescent="0.25">
      <c r="A16" s="368"/>
      <c r="B16" s="368"/>
      <c r="C16" s="368"/>
      <c r="D16" s="369"/>
      <c r="E16" s="370"/>
      <c r="F16" s="382">
        <f t="shared" si="2"/>
        <v>0</v>
      </c>
      <c r="G16" s="226">
        <f t="shared" si="3"/>
        <v>1</v>
      </c>
      <c r="H16" s="181">
        <f t="shared" si="0"/>
        <v>0</v>
      </c>
      <c r="I16" s="372"/>
      <c r="J16" s="276">
        <f t="shared" si="4"/>
        <v>0</v>
      </c>
      <c r="K16" s="278"/>
      <c r="L16" s="280">
        <f t="shared" si="1"/>
        <v>0</v>
      </c>
    </row>
    <row r="17" spans="1:12" ht="15.75" x14ac:dyDescent="0.25">
      <c r="A17" s="368"/>
      <c r="B17" s="368"/>
      <c r="C17" s="368"/>
      <c r="D17" s="369"/>
      <c r="E17" s="370"/>
      <c r="F17" s="382">
        <f t="shared" si="2"/>
        <v>0</v>
      </c>
      <c r="G17" s="226">
        <f t="shared" si="3"/>
        <v>1</v>
      </c>
      <c r="H17" s="181">
        <f t="shared" si="0"/>
        <v>0</v>
      </c>
      <c r="I17" s="372"/>
      <c r="J17" s="276">
        <f t="shared" si="4"/>
        <v>0</v>
      </c>
      <c r="K17" s="278"/>
      <c r="L17" s="280">
        <f t="shared" si="1"/>
        <v>0</v>
      </c>
    </row>
    <row r="18" spans="1:12" ht="15.75" x14ac:dyDescent="0.25">
      <c r="A18" s="368"/>
      <c r="B18" s="368"/>
      <c r="C18" s="368"/>
      <c r="D18" s="369"/>
      <c r="E18" s="370"/>
      <c r="F18" s="382">
        <f t="shared" si="2"/>
        <v>0</v>
      </c>
      <c r="G18" s="226">
        <f t="shared" si="3"/>
        <v>1</v>
      </c>
      <c r="H18" s="181">
        <f t="shared" si="0"/>
        <v>0</v>
      </c>
      <c r="I18" s="372"/>
      <c r="J18" s="276">
        <f t="shared" si="4"/>
        <v>0</v>
      </c>
      <c r="K18" s="278"/>
      <c r="L18" s="280">
        <f t="shared" si="1"/>
        <v>0</v>
      </c>
    </row>
    <row r="19" spans="1:12" ht="15.75" x14ac:dyDescent="0.25">
      <c r="A19" s="368"/>
      <c r="B19" s="368"/>
      <c r="C19" s="368"/>
      <c r="D19" s="369"/>
      <c r="E19" s="370"/>
      <c r="F19" s="382">
        <f t="shared" si="2"/>
        <v>0</v>
      </c>
      <c r="G19" s="226">
        <f t="shared" si="3"/>
        <v>1</v>
      </c>
      <c r="H19" s="181">
        <f t="shared" si="0"/>
        <v>0</v>
      </c>
      <c r="I19" s="372"/>
      <c r="J19" s="276">
        <f t="shared" si="4"/>
        <v>0</v>
      </c>
      <c r="K19" s="278"/>
      <c r="L19" s="280">
        <f t="shared" si="1"/>
        <v>0</v>
      </c>
    </row>
    <row r="20" spans="1:12" ht="15.75" x14ac:dyDescent="0.25">
      <c r="A20" s="368"/>
      <c r="B20" s="368"/>
      <c r="C20" s="368"/>
      <c r="D20" s="369"/>
      <c r="E20" s="370"/>
      <c r="F20" s="382">
        <f t="shared" si="2"/>
        <v>0</v>
      </c>
      <c r="G20" s="226">
        <f t="shared" si="3"/>
        <v>1</v>
      </c>
      <c r="H20" s="181">
        <f t="shared" si="0"/>
        <v>0</v>
      </c>
      <c r="I20" s="372"/>
      <c r="J20" s="276">
        <f t="shared" si="4"/>
        <v>0</v>
      </c>
      <c r="K20" s="278"/>
      <c r="L20" s="280">
        <f t="shared" si="1"/>
        <v>0</v>
      </c>
    </row>
    <row r="21" spans="1:12" ht="15.75" x14ac:dyDescent="0.25">
      <c r="A21" s="368"/>
      <c r="B21" s="368"/>
      <c r="C21" s="368"/>
      <c r="D21" s="369"/>
      <c r="E21" s="370"/>
      <c r="F21" s="382">
        <f t="shared" si="2"/>
        <v>0</v>
      </c>
      <c r="G21" s="226">
        <f t="shared" si="3"/>
        <v>1</v>
      </c>
      <c r="H21" s="181">
        <f t="shared" si="0"/>
        <v>0</v>
      </c>
      <c r="I21" s="372"/>
      <c r="J21" s="276">
        <f t="shared" si="4"/>
        <v>0</v>
      </c>
      <c r="K21" s="278"/>
      <c r="L21" s="280">
        <f t="shared" si="1"/>
        <v>0</v>
      </c>
    </row>
    <row r="22" spans="1:12" ht="15.75" x14ac:dyDescent="0.25">
      <c r="A22" s="368"/>
      <c r="B22" s="368"/>
      <c r="C22" s="368"/>
      <c r="D22" s="369"/>
      <c r="E22" s="370"/>
      <c r="F22" s="382">
        <f t="shared" si="2"/>
        <v>0</v>
      </c>
      <c r="G22" s="226">
        <f t="shared" si="3"/>
        <v>1</v>
      </c>
      <c r="H22" s="181">
        <f t="shared" si="0"/>
        <v>0</v>
      </c>
      <c r="I22" s="372"/>
      <c r="J22" s="276">
        <f t="shared" si="4"/>
        <v>0</v>
      </c>
      <c r="K22" s="278"/>
      <c r="L22" s="280">
        <f t="shared" si="1"/>
        <v>0</v>
      </c>
    </row>
    <row r="23" spans="1:12" ht="15.75" x14ac:dyDescent="0.25">
      <c r="A23" s="368"/>
      <c r="B23" s="368"/>
      <c r="C23" s="368"/>
      <c r="D23" s="369"/>
      <c r="E23" s="370"/>
      <c r="F23" s="382">
        <f t="shared" si="2"/>
        <v>0</v>
      </c>
      <c r="G23" s="226">
        <f t="shared" si="3"/>
        <v>1</v>
      </c>
      <c r="H23" s="181">
        <f t="shared" si="0"/>
        <v>0</v>
      </c>
      <c r="I23" s="372"/>
      <c r="J23" s="276">
        <f t="shared" si="4"/>
        <v>0</v>
      </c>
      <c r="K23" s="278"/>
      <c r="L23" s="280">
        <f t="shared" si="1"/>
        <v>0</v>
      </c>
    </row>
    <row r="24" spans="1:12" ht="15.75" x14ac:dyDescent="0.25">
      <c r="A24" s="368"/>
      <c r="B24" s="368"/>
      <c r="C24" s="368"/>
      <c r="D24" s="369"/>
      <c r="E24" s="370"/>
      <c r="F24" s="382">
        <f t="shared" si="2"/>
        <v>0</v>
      </c>
      <c r="G24" s="226">
        <f t="shared" si="3"/>
        <v>1</v>
      </c>
      <c r="H24" s="181">
        <f t="shared" si="0"/>
        <v>0</v>
      </c>
      <c r="I24" s="372"/>
      <c r="J24" s="276">
        <f t="shared" si="4"/>
        <v>0</v>
      </c>
      <c r="K24" s="278"/>
      <c r="L24" s="280">
        <f t="shared" si="1"/>
        <v>0</v>
      </c>
    </row>
    <row r="25" spans="1:12" ht="15.75" x14ac:dyDescent="0.25">
      <c r="A25" s="368"/>
      <c r="B25" s="368"/>
      <c r="C25" s="368"/>
      <c r="D25" s="369"/>
      <c r="E25" s="370"/>
      <c r="F25" s="382">
        <f t="shared" si="2"/>
        <v>0</v>
      </c>
      <c r="G25" s="226">
        <f t="shared" si="3"/>
        <v>1</v>
      </c>
      <c r="H25" s="181">
        <f t="shared" si="0"/>
        <v>0</v>
      </c>
      <c r="I25" s="372"/>
      <c r="J25" s="276">
        <f t="shared" si="4"/>
        <v>0</v>
      </c>
      <c r="K25" s="278"/>
      <c r="L25" s="280">
        <f t="shared" si="1"/>
        <v>0</v>
      </c>
    </row>
    <row r="26" spans="1:12" ht="15.75" x14ac:dyDescent="0.25">
      <c r="A26" s="368"/>
      <c r="B26" s="368"/>
      <c r="C26" s="368"/>
      <c r="D26" s="369"/>
      <c r="E26" s="370"/>
      <c r="F26" s="382">
        <f t="shared" si="2"/>
        <v>0</v>
      </c>
      <c r="G26" s="226">
        <f t="shared" si="3"/>
        <v>1</v>
      </c>
      <c r="H26" s="181">
        <f t="shared" si="0"/>
        <v>0</v>
      </c>
      <c r="I26" s="372"/>
      <c r="J26" s="276">
        <f t="shared" si="4"/>
        <v>0</v>
      </c>
      <c r="K26" s="278"/>
      <c r="L26" s="280">
        <f t="shared" si="1"/>
        <v>0</v>
      </c>
    </row>
    <row r="27" spans="1:12" ht="15.75" x14ac:dyDescent="0.25">
      <c r="A27" s="368"/>
      <c r="B27" s="368"/>
      <c r="C27" s="368"/>
      <c r="D27" s="369"/>
      <c r="E27" s="370"/>
      <c r="F27" s="382">
        <f t="shared" si="2"/>
        <v>0</v>
      </c>
      <c r="G27" s="226">
        <f t="shared" si="3"/>
        <v>1</v>
      </c>
      <c r="H27" s="181">
        <f t="shared" si="0"/>
        <v>0</v>
      </c>
      <c r="I27" s="372"/>
      <c r="J27" s="276">
        <f t="shared" si="4"/>
        <v>0</v>
      </c>
      <c r="K27" s="278"/>
      <c r="L27" s="280">
        <f t="shared" si="1"/>
        <v>0</v>
      </c>
    </row>
    <row r="28" spans="1:12" ht="15.75" x14ac:dyDescent="0.25">
      <c r="A28" s="368"/>
      <c r="B28" s="368"/>
      <c r="C28" s="368"/>
      <c r="D28" s="369"/>
      <c r="E28" s="370"/>
      <c r="F28" s="382">
        <f t="shared" si="2"/>
        <v>0</v>
      </c>
      <c r="G28" s="226">
        <f t="shared" si="3"/>
        <v>1</v>
      </c>
      <c r="H28" s="181">
        <f t="shared" si="0"/>
        <v>0</v>
      </c>
      <c r="I28" s="372"/>
      <c r="J28" s="276">
        <f t="shared" si="4"/>
        <v>0</v>
      </c>
      <c r="K28" s="278"/>
      <c r="L28" s="280">
        <f t="shared" si="1"/>
        <v>0</v>
      </c>
    </row>
    <row r="29" spans="1:12" ht="15.75" x14ac:dyDescent="0.25">
      <c r="A29" s="368"/>
      <c r="B29" s="368"/>
      <c r="C29" s="368"/>
      <c r="D29" s="369"/>
      <c r="E29" s="370"/>
      <c r="F29" s="382">
        <f t="shared" si="2"/>
        <v>0</v>
      </c>
      <c r="G29" s="226">
        <f t="shared" si="3"/>
        <v>1</v>
      </c>
      <c r="H29" s="181">
        <f t="shared" si="0"/>
        <v>0</v>
      </c>
      <c r="I29" s="372"/>
      <c r="J29" s="276">
        <f t="shared" si="4"/>
        <v>0</v>
      </c>
      <c r="K29" s="278"/>
      <c r="L29" s="280">
        <f t="shared" si="1"/>
        <v>0</v>
      </c>
    </row>
    <row r="30" spans="1:12" ht="15.75" x14ac:dyDescent="0.25">
      <c r="A30" s="368"/>
      <c r="B30" s="368"/>
      <c r="C30" s="368"/>
      <c r="D30" s="369"/>
      <c r="E30" s="370"/>
      <c r="F30" s="382">
        <f t="shared" si="2"/>
        <v>0</v>
      </c>
      <c r="G30" s="226">
        <f t="shared" si="3"/>
        <v>1</v>
      </c>
      <c r="H30" s="181">
        <f t="shared" si="0"/>
        <v>0</v>
      </c>
      <c r="I30" s="372"/>
      <c r="J30" s="276">
        <f t="shared" si="4"/>
        <v>0</v>
      </c>
      <c r="K30" s="278"/>
      <c r="L30" s="280">
        <f t="shared" si="1"/>
        <v>0</v>
      </c>
    </row>
    <row r="31" spans="1:12" ht="15.75" x14ac:dyDescent="0.25">
      <c r="A31" s="368"/>
      <c r="B31" s="368"/>
      <c r="C31" s="368"/>
      <c r="D31" s="369"/>
      <c r="E31" s="370"/>
      <c r="F31" s="382">
        <f t="shared" si="2"/>
        <v>0</v>
      </c>
      <c r="G31" s="226">
        <f t="shared" si="3"/>
        <v>1</v>
      </c>
      <c r="H31" s="181">
        <f t="shared" si="0"/>
        <v>0</v>
      </c>
      <c r="I31" s="372"/>
      <c r="J31" s="276">
        <f t="shared" si="4"/>
        <v>0</v>
      </c>
      <c r="K31" s="278"/>
      <c r="L31" s="280">
        <f t="shared" si="1"/>
        <v>0</v>
      </c>
    </row>
    <row r="32" spans="1:12" ht="15.75" x14ac:dyDescent="0.25">
      <c r="A32" s="368"/>
      <c r="B32" s="368"/>
      <c r="C32" s="368"/>
      <c r="D32" s="369"/>
      <c r="E32" s="370"/>
      <c r="F32" s="382">
        <f t="shared" si="2"/>
        <v>0</v>
      </c>
      <c r="G32" s="226">
        <f t="shared" si="3"/>
        <v>1</v>
      </c>
      <c r="H32" s="181">
        <f t="shared" si="0"/>
        <v>0</v>
      </c>
      <c r="I32" s="372"/>
      <c r="J32" s="276">
        <f t="shared" si="4"/>
        <v>0</v>
      </c>
      <c r="K32" s="278"/>
      <c r="L32" s="280">
        <f t="shared" si="1"/>
        <v>0</v>
      </c>
    </row>
    <row r="33" spans="1:12" ht="15.75" x14ac:dyDescent="0.25">
      <c r="A33" s="368"/>
      <c r="B33" s="368"/>
      <c r="C33" s="368"/>
      <c r="D33" s="369"/>
      <c r="E33" s="370"/>
      <c r="F33" s="382">
        <f t="shared" si="2"/>
        <v>0</v>
      </c>
      <c r="G33" s="226">
        <f t="shared" si="3"/>
        <v>1</v>
      </c>
      <c r="H33" s="181">
        <f t="shared" si="0"/>
        <v>0</v>
      </c>
      <c r="I33" s="372"/>
      <c r="J33" s="276">
        <f t="shared" si="4"/>
        <v>0</v>
      </c>
      <c r="K33" s="278"/>
      <c r="L33" s="280">
        <f t="shared" si="1"/>
        <v>0</v>
      </c>
    </row>
    <row r="34" spans="1:12" ht="15.75" x14ac:dyDescent="0.25">
      <c r="A34" s="368"/>
      <c r="B34" s="368"/>
      <c r="C34" s="368"/>
      <c r="D34" s="369"/>
      <c r="E34" s="370"/>
      <c r="F34" s="382">
        <f t="shared" si="2"/>
        <v>0</v>
      </c>
      <c r="G34" s="226">
        <f t="shared" si="3"/>
        <v>1</v>
      </c>
      <c r="H34" s="181">
        <f t="shared" si="0"/>
        <v>0</v>
      </c>
      <c r="I34" s="372"/>
      <c r="J34" s="276">
        <f t="shared" si="4"/>
        <v>0</v>
      </c>
      <c r="K34" s="278"/>
      <c r="L34" s="280">
        <f t="shared" si="1"/>
        <v>0</v>
      </c>
    </row>
    <row r="35" spans="1:12" ht="15.75" x14ac:dyDescent="0.25">
      <c r="A35" s="368"/>
      <c r="B35" s="368"/>
      <c r="C35" s="368"/>
      <c r="D35" s="369"/>
      <c r="E35" s="370"/>
      <c r="F35" s="382">
        <f t="shared" si="2"/>
        <v>0</v>
      </c>
      <c r="G35" s="226">
        <f t="shared" si="3"/>
        <v>1</v>
      </c>
      <c r="H35" s="181">
        <f t="shared" si="0"/>
        <v>0</v>
      </c>
      <c r="I35" s="372"/>
      <c r="J35" s="276">
        <f t="shared" si="4"/>
        <v>0</v>
      </c>
      <c r="K35" s="278"/>
      <c r="L35" s="280">
        <f t="shared" si="1"/>
        <v>0</v>
      </c>
    </row>
    <row r="36" spans="1:12" ht="15.75" x14ac:dyDescent="0.25">
      <c r="A36" s="368"/>
      <c r="B36" s="368"/>
      <c r="C36" s="368"/>
      <c r="D36" s="369"/>
      <c r="E36" s="370"/>
      <c r="F36" s="382">
        <f t="shared" si="2"/>
        <v>0</v>
      </c>
      <c r="G36" s="226">
        <f t="shared" si="3"/>
        <v>1</v>
      </c>
      <c r="H36" s="181">
        <f t="shared" si="0"/>
        <v>0</v>
      </c>
      <c r="I36" s="372"/>
      <c r="J36" s="276">
        <f t="shared" si="4"/>
        <v>0</v>
      </c>
      <c r="K36" s="278"/>
      <c r="L36" s="280">
        <f t="shared" si="1"/>
        <v>0</v>
      </c>
    </row>
    <row r="37" spans="1:12" ht="15.75" x14ac:dyDescent="0.25">
      <c r="A37" s="368"/>
      <c r="B37" s="368"/>
      <c r="C37" s="368"/>
      <c r="D37" s="369"/>
      <c r="E37" s="370"/>
      <c r="F37" s="382">
        <f t="shared" si="2"/>
        <v>0</v>
      </c>
      <c r="G37" s="226">
        <f t="shared" si="3"/>
        <v>1</v>
      </c>
      <c r="H37" s="181">
        <f t="shared" si="0"/>
        <v>0</v>
      </c>
      <c r="I37" s="372"/>
      <c r="J37" s="276">
        <f t="shared" si="4"/>
        <v>0</v>
      </c>
      <c r="K37" s="278"/>
      <c r="L37" s="280">
        <f t="shared" si="1"/>
        <v>0</v>
      </c>
    </row>
    <row r="38" spans="1:12" ht="15.75" x14ac:dyDescent="0.25">
      <c r="A38" s="368"/>
      <c r="B38" s="368"/>
      <c r="C38" s="368"/>
      <c r="D38" s="369"/>
      <c r="E38" s="370"/>
      <c r="F38" s="382">
        <f t="shared" si="2"/>
        <v>0</v>
      </c>
      <c r="G38" s="226">
        <f t="shared" si="3"/>
        <v>1</v>
      </c>
      <c r="H38" s="181">
        <f t="shared" si="0"/>
        <v>0</v>
      </c>
      <c r="I38" s="372"/>
      <c r="J38" s="276">
        <f t="shared" si="4"/>
        <v>0</v>
      </c>
      <c r="K38" s="278"/>
      <c r="L38" s="280">
        <f t="shared" si="1"/>
        <v>0</v>
      </c>
    </row>
    <row r="39" spans="1:12" ht="15.75" x14ac:dyDescent="0.25">
      <c r="A39" s="368"/>
      <c r="B39" s="368"/>
      <c r="C39" s="368"/>
      <c r="D39" s="369"/>
      <c r="E39" s="370"/>
      <c r="F39" s="382">
        <f t="shared" si="2"/>
        <v>0</v>
      </c>
      <c r="G39" s="226">
        <f t="shared" si="3"/>
        <v>1</v>
      </c>
      <c r="H39" s="181">
        <f t="shared" si="0"/>
        <v>0</v>
      </c>
      <c r="I39" s="372"/>
      <c r="J39" s="276">
        <f t="shared" si="4"/>
        <v>0</v>
      </c>
      <c r="K39" s="278"/>
      <c r="L39" s="280">
        <f t="shared" si="1"/>
        <v>0</v>
      </c>
    </row>
    <row r="40" spans="1:12" ht="15.75" x14ac:dyDescent="0.25">
      <c r="A40" s="368"/>
      <c r="B40" s="368"/>
      <c r="C40" s="368"/>
      <c r="D40" s="369"/>
      <c r="E40" s="370"/>
      <c r="F40" s="382">
        <f t="shared" si="2"/>
        <v>0</v>
      </c>
      <c r="G40" s="226">
        <f t="shared" si="3"/>
        <v>1</v>
      </c>
      <c r="H40" s="181">
        <f t="shared" si="0"/>
        <v>0</v>
      </c>
      <c r="I40" s="372"/>
      <c r="J40" s="276">
        <f t="shared" si="4"/>
        <v>0</v>
      </c>
      <c r="K40" s="278"/>
      <c r="L40" s="280">
        <f t="shared" si="1"/>
        <v>0</v>
      </c>
    </row>
    <row r="41" spans="1:12" ht="15.75" x14ac:dyDescent="0.25">
      <c r="A41" s="368"/>
      <c r="B41" s="368"/>
      <c r="C41" s="368"/>
      <c r="D41" s="369"/>
      <c r="E41" s="370"/>
      <c r="F41" s="382">
        <f t="shared" si="2"/>
        <v>0</v>
      </c>
      <c r="G41" s="226">
        <f t="shared" si="3"/>
        <v>1</v>
      </c>
      <c r="H41" s="181">
        <f t="shared" si="0"/>
        <v>0</v>
      </c>
      <c r="I41" s="372"/>
      <c r="J41" s="276">
        <f t="shared" si="4"/>
        <v>0</v>
      </c>
      <c r="K41" s="278"/>
      <c r="L41" s="280">
        <f t="shared" si="1"/>
        <v>0</v>
      </c>
    </row>
    <row r="42" spans="1:12" ht="15.75" x14ac:dyDescent="0.25">
      <c r="A42" s="368"/>
      <c r="B42" s="368"/>
      <c r="C42" s="368"/>
      <c r="D42" s="369"/>
      <c r="E42" s="370"/>
      <c r="F42" s="382">
        <f t="shared" si="2"/>
        <v>0</v>
      </c>
      <c r="G42" s="226">
        <f t="shared" si="3"/>
        <v>1</v>
      </c>
      <c r="H42" s="181">
        <f t="shared" si="0"/>
        <v>0</v>
      </c>
      <c r="I42" s="372"/>
      <c r="J42" s="276">
        <f t="shared" si="4"/>
        <v>0</v>
      </c>
      <c r="K42" s="278"/>
      <c r="L42" s="280">
        <f t="shared" si="1"/>
        <v>0</v>
      </c>
    </row>
    <row r="43" spans="1:12" ht="15.75" x14ac:dyDescent="0.25">
      <c r="A43" s="368"/>
      <c r="B43" s="368"/>
      <c r="C43" s="368"/>
      <c r="D43" s="369"/>
      <c r="E43" s="370"/>
      <c r="F43" s="382">
        <f t="shared" si="2"/>
        <v>0</v>
      </c>
      <c r="G43" s="226">
        <f t="shared" si="3"/>
        <v>1</v>
      </c>
      <c r="H43" s="181">
        <f t="shared" si="0"/>
        <v>0</v>
      </c>
      <c r="I43" s="372"/>
      <c r="J43" s="276">
        <f t="shared" si="4"/>
        <v>0</v>
      </c>
      <c r="K43" s="278"/>
      <c r="L43" s="280">
        <f t="shared" si="1"/>
        <v>0</v>
      </c>
    </row>
    <row r="44" spans="1:12" ht="15.75" x14ac:dyDescent="0.25">
      <c r="A44" s="368"/>
      <c r="B44" s="368"/>
      <c r="C44" s="368"/>
      <c r="D44" s="369"/>
      <c r="E44" s="370"/>
      <c r="F44" s="382">
        <f t="shared" si="2"/>
        <v>0</v>
      </c>
      <c r="G44" s="226">
        <f t="shared" si="3"/>
        <v>1</v>
      </c>
      <c r="H44" s="181">
        <f t="shared" si="0"/>
        <v>0</v>
      </c>
      <c r="I44" s="372"/>
      <c r="J44" s="276">
        <f t="shared" si="4"/>
        <v>0</v>
      </c>
      <c r="K44" s="278"/>
      <c r="L44" s="280">
        <f t="shared" si="1"/>
        <v>0</v>
      </c>
    </row>
    <row r="45" spans="1:12" ht="15.75" x14ac:dyDescent="0.25">
      <c r="A45" s="368"/>
      <c r="B45" s="368"/>
      <c r="C45" s="368"/>
      <c r="D45" s="369"/>
      <c r="E45" s="370"/>
      <c r="F45" s="382">
        <f t="shared" si="2"/>
        <v>0</v>
      </c>
      <c r="G45" s="226">
        <f t="shared" si="3"/>
        <v>1</v>
      </c>
      <c r="H45" s="181">
        <f t="shared" si="0"/>
        <v>0</v>
      </c>
      <c r="I45" s="372"/>
      <c r="J45" s="276">
        <f t="shared" si="4"/>
        <v>0</v>
      </c>
      <c r="K45" s="278"/>
      <c r="L45" s="280">
        <f t="shared" si="1"/>
        <v>0</v>
      </c>
    </row>
    <row r="46" spans="1:12" ht="16.5" thickBot="1" x14ac:dyDescent="0.3">
      <c r="A46" s="183"/>
      <c r="B46" s="183"/>
      <c r="C46" s="184" t="s">
        <v>142</v>
      </c>
      <c r="D46" s="191"/>
      <c r="E46" s="191"/>
      <c r="F46" s="185">
        <f>ROUND(SUM(F12:F45),2)</f>
        <v>0</v>
      </c>
      <c r="G46" s="191"/>
      <c r="H46" s="186">
        <f>SUM(H12:H45)</f>
        <v>0</v>
      </c>
      <c r="I46" s="237"/>
      <c r="J46" s="277">
        <f>SUM(J12:J45)</f>
        <v>0</v>
      </c>
      <c r="K46" s="279"/>
      <c r="L46" s="281">
        <f>ROUND(SUM(L12:L45),2)</f>
        <v>0</v>
      </c>
    </row>
    <row r="47" spans="1:12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2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sheetProtection algorithmName="SHA-512" hashValue="18rAlMhrE17ylJJXRMNCVtRRxXR8G6+xCXNInc+Sjg8pse94zuIZdqZky5051qGMzNvsWVttUra9P1DxanvHzA==" saltValue="Y9ZppaTvn08AeoUuPILVIg==" spinCount="100000" sheet="1" formatCells="0" formatColumns="0" formatRows="0" selectLockedCells="1"/>
  <mergeCells count="6">
    <mergeCell ref="G10:H10"/>
    <mergeCell ref="I10:J10"/>
    <mergeCell ref="A3:F3"/>
    <mergeCell ref="A4:F4"/>
    <mergeCell ref="D10:F10"/>
    <mergeCell ref="A8:F8"/>
  </mergeCells>
  <conditionalFormatting sqref="G12:G45">
    <cfRule type="cellIs" dxfId="131" priority="3" operator="greaterThan">
      <formula>1</formula>
    </cfRule>
  </conditionalFormatting>
  <conditionalFormatting sqref="J12:J45">
    <cfRule type="cellIs" dxfId="130" priority="239" operator="notEqual">
      <formula>F12*I12</formula>
    </cfRule>
  </conditionalFormatting>
  <conditionalFormatting sqref="H12:H45">
    <cfRule type="cellIs" dxfId="129" priority="240" operator="notEqual">
      <formula>F12-L12</formula>
    </cfRule>
    <cfRule type="cellIs" dxfId="128" priority="241" operator="equal">
      <formula>F12-L12</formula>
    </cfRule>
  </conditionalFormatting>
  <conditionalFormatting sqref="I12:I45">
    <cfRule type="cellIs" dxfId="127" priority="1" operator="greaterThan">
      <formula>1</formula>
    </cfRule>
  </conditionalFormatting>
  <dataValidations count="1">
    <dataValidation type="whole" allowBlank="1" showInputMessage="1" showErrorMessage="1" sqref="E12:E45" xr:uid="{1CE38BA9-7C7D-48A7-B1ED-83C24197E499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0D1C-9FBE-45C6-9DE2-5F14E77F23DF}">
  <sheetPr codeName="Sheet8">
    <tabColor theme="0" tint="-4.9989318521683403E-2"/>
    <pageSetUpPr fitToPage="1"/>
  </sheetPr>
  <dimension ref="A1:DK52"/>
  <sheetViews>
    <sheetView showGridLines="0" zoomScaleNormal="100" workbookViewId="0">
      <selection activeCell="A12" sqref="A12"/>
    </sheetView>
  </sheetViews>
  <sheetFormatPr defaultColWidth="9.140625" defaultRowHeight="15" x14ac:dyDescent="0.25"/>
  <cols>
    <col min="1" max="1" width="22.5703125" style="86" customWidth="1"/>
    <col min="2" max="2" width="27.42578125" style="86" customWidth="1"/>
    <col min="3" max="3" width="53.28515625" style="86" customWidth="1"/>
    <col min="4" max="4" width="12.42578125" style="86" customWidth="1"/>
    <col min="5" max="5" width="14.28515625" style="86" customWidth="1"/>
    <col min="6" max="10" width="16.5703125" style="86" customWidth="1"/>
    <col min="11" max="11" width="2.5703125" style="86" customWidth="1"/>
    <col min="12" max="12" width="20.42578125" style="86" customWidth="1"/>
    <col min="13" max="13" width="1.85546875" style="86" customWidth="1"/>
    <col min="14" max="16384" width="9.140625" style="86"/>
  </cols>
  <sheetData>
    <row r="1" spans="1:115" s="393" customFormat="1" ht="15.75" x14ac:dyDescent="0.25">
      <c r="A1" s="414" t="str">
        <f>'BUDGET SUMMARY 1'!$A$1</f>
        <v>RFA HHS0015831</v>
      </c>
      <c r="B1" s="406"/>
    </row>
    <row r="2" spans="1:115" s="393" customFormat="1" ht="15.75" x14ac:dyDescent="0.25">
      <c r="A2" s="406" t="str">
        <f>'BUDGET SUMMARY 1'!$A$2</f>
        <v>Attachment to Addendum 8 - Revision 3 Exhibit E, Expenditure Proposal</v>
      </c>
      <c r="B2" s="406"/>
      <c r="J2" s="580"/>
      <c r="L2" s="580"/>
    </row>
    <row r="3" spans="1:115" s="393" customFormat="1" x14ac:dyDescent="0.25">
      <c r="A3" s="581"/>
      <c r="B3" s="581"/>
      <c r="C3" s="581"/>
      <c r="D3" s="581"/>
      <c r="E3" s="581"/>
      <c r="F3" s="581"/>
      <c r="G3" s="582"/>
      <c r="H3" s="582"/>
      <c r="I3" s="582"/>
      <c r="J3" s="580"/>
      <c r="K3" s="582"/>
      <c r="L3" s="580"/>
    </row>
    <row r="4" spans="1:115" s="393" customFormat="1" ht="18" x14ac:dyDescent="0.25">
      <c r="A4" s="583" t="s">
        <v>279</v>
      </c>
      <c r="B4" s="583"/>
      <c r="C4" s="583"/>
      <c r="D4" s="583"/>
      <c r="E4" s="583"/>
      <c r="F4" s="583"/>
      <c r="G4" s="584"/>
      <c r="H4" s="584"/>
      <c r="I4" s="584"/>
      <c r="J4" s="580"/>
      <c r="K4" s="584"/>
      <c r="L4" s="580"/>
    </row>
    <row r="5" spans="1:115" s="393" customFormat="1" x14ac:dyDescent="0.25">
      <c r="A5" s="585"/>
      <c r="B5" s="585"/>
      <c r="C5" s="585"/>
      <c r="D5" s="547"/>
      <c r="E5" s="547"/>
      <c r="F5" s="547"/>
      <c r="G5" s="586" t="s">
        <v>134</v>
      </c>
      <c r="H5" s="547"/>
      <c r="I5" s="587"/>
      <c r="J5" s="547"/>
      <c r="K5" s="547"/>
      <c r="L5" s="580"/>
    </row>
    <row r="6" spans="1:115" s="591" customFormat="1" ht="15.75" thickBot="1" x14ac:dyDescent="0.3">
      <c r="A6" s="588" t="s">
        <v>70</v>
      </c>
      <c r="B6" s="588"/>
      <c r="C6" s="589">
        <f>'BUDGET SUMMARY 1'!D3</f>
        <v>0</v>
      </c>
      <c r="D6" s="589"/>
      <c r="E6" s="589"/>
      <c r="F6" s="589"/>
      <c r="G6" s="590"/>
      <c r="H6" s="590"/>
      <c r="I6" s="590"/>
      <c r="J6" s="590"/>
      <c r="K6" s="590"/>
      <c r="L6" s="580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</row>
    <row r="7" spans="1:115" s="393" customFormat="1" x14ac:dyDescent="0.25">
      <c r="A7" s="588"/>
      <c r="B7" s="588"/>
      <c r="C7" s="590"/>
      <c r="D7" s="590"/>
      <c r="E7" s="590"/>
      <c r="F7" s="590"/>
      <c r="G7" s="590"/>
      <c r="H7" s="590"/>
      <c r="I7" s="590"/>
      <c r="K7" s="590"/>
      <c r="L7" s="580"/>
    </row>
    <row r="8" spans="1:115" s="393" customFormat="1" ht="15.75" x14ac:dyDescent="0.25">
      <c r="A8" s="592"/>
      <c r="B8" s="592"/>
      <c r="C8" s="592"/>
      <c r="D8" s="592"/>
      <c r="E8" s="592"/>
      <c r="F8" s="592"/>
      <c r="G8" s="593"/>
      <c r="H8" s="593"/>
      <c r="I8" s="593"/>
      <c r="K8" s="593"/>
      <c r="L8" s="580"/>
    </row>
    <row r="9" spans="1:115" s="393" customFormat="1" ht="15.75" thickBot="1" x14ac:dyDescent="0.3">
      <c r="A9" s="594"/>
      <c r="B9" s="594"/>
      <c r="C9" s="594"/>
      <c r="D9" s="594"/>
      <c r="E9" s="594"/>
      <c r="F9" s="594"/>
      <c r="G9" s="594"/>
      <c r="H9" s="594"/>
      <c r="I9" s="594"/>
      <c r="J9" s="594"/>
      <c r="K9" s="594"/>
      <c r="L9" s="580"/>
    </row>
    <row r="10" spans="1:115" s="393" customFormat="1" ht="16.5" thickBot="1" x14ac:dyDescent="0.3">
      <c r="A10" s="597"/>
      <c r="B10" s="597"/>
      <c r="C10" s="597"/>
      <c r="D10" s="598" t="s">
        <v>135</v>
      </c>
      <c r="E10" s="598"/>
      <c r="F10" s="598"/>
      <c r="G10" s="599" t="s">
        <v>56</v>
      </c>
      <c r="H10" s="604"/>
      <c r="I10" s="605" t="s">
        <v>136</v>
      </c>
      <c r="J10" s="606"/>
      <c r="K10" s="603"/>
      <c r="L10" s="249"/>
    </row>
    <row r="11" spans="1:115" s="406" customFormat="1" ht="79.5" thickBot="1" x14ac:dyDescent="0.3">
      <c r="A11" s="607" t="s">
        <v>137</v>
      </c>
      <c r="B11" s="607" t="s">
        <v>138</v>
      </c>
      <c r="C11" s="607" t="s">
        <v>139</v>
      </c>
      <c r="D11" s="607" t="s">
        <v>140</v>
      </c>
      <c r="E11" s="607" t="s">
        <v>141</v>
      </c>
      <c r="F11" s="608" t="s">
        <v>126</v>
      </c>
      <c r="G11" s="609" t="s">
        <v>127</v>
      </c>
      <c r="H11" s="610" t="s">
        <v>128</v>
      </c>
      <c r="I11" s="611" t="s">
        <v>129</v>
      </c>
      <c r="J11" s="611" t="s">
        <v>133</v>
      </c>
      <c r="K11" s="612"/>
      <c r="L11" s="613" t="s">
        <v>111</v>
      </c>
      <c r="M11" s="614"/>
    </row>
    <row r="12" spans="1:115" ht="15.75" x14ac:dyDescent="0.25">
      <c r="A12" s="368"/>
      <c r="B12" s="368"/>
      <c r="C12" s="368"/>
      <c r="D12" s="369"/>
      <c r="E12" s="370"/>
      <c r="F12" s="382">
        <f>ROUND(SUM(D12*E12),0)</f>
        <v>0</v>
      </c>
      <c r="G12" s="274">
        <f>1-I12</f>
        <v>1</v>
      </c>
      <c r="H12" s="275">
        <f t="shared" ref="H12:H45" si="0">SUM(F12-L12)</f>
        <v>0</v>
      </c>
      <c r="I12" s="371"/>
      <c r="J12" s="283">
        <f>L12</f>
        <v>0</v>
      </c>
      <c r="K12" s="278"/>
      <c r="L12" s="287">
        <f t="shared" ref="L12:L45" si="1">F12*I12</f>
        <v>0</v>
      </c>
      <c r="M12" s="253"/>
    </row>
    <row r="13" spans="1:115" ht="15.75" x14ac:dyDescent="0.25">
      <c r="A13" s="368"/>
      <c r="B13" s="368"/>
      <c r="C13" s="368"/>
      <c r="D13" s="369"/>
      <c r="E13" s="370"/>
      <c r="F13" s="382">
        <f t="shared" ref="F13:F45" si="2">ROUND(SUM(D13*E13),0)</f>
        <v>0</v>
      </c>
      <c r="G13" s="226">
        <f t="shared" ref="G13:G45" si="3">1-I13</f>
        <v>1</v>
      </c>
      <c r="H13" s="181">
        <f t="shared" si="0"/>
        <v>0</v>
      </c>
      <c r="I13" s="372"/>
      <c r="J13" s="284">
        <f t="shared" ref="J13:J45" si="4">L13</f>
        <v>0</v>
      </c>
      <c r="K13" s="278"/>
      <c r="L13" s="288">
        <f t="shared" si="1"/>
        <v>0</v>
      </c>
    </row>
    <row r="14" spans="1:115" ht="15.75" x14ac:dyDescent="0.25">
      <c r="A14" s="368"/>
      <c r="B14" s="368"/>
      <c r="C14" s="368"/>
      <c r="D14" s="369"/>
      <c r="E14" s="370"/>
      <c r="F14" s="382">
        <f t="shared" si="2"/>
        <v>0</v>
      </c>
      <c r="G14" s="226">
        <f t="shared" si="3"/>
        <v>1</v>
      </c>
      <c r="H14" s="181">
        <f t="shared" si="0"/>
        <v>0</v>
      </c>
      <c r="I14" s="372"/>
      <c r="J14" s="284">
        <f t="shared" si="4"/>
        <v>0</v>
      </c>
      <c r="K14" s="278"/>
      <c r="L14" s="288">
        <f t="shared" si="1"/>
        <v>0</v>
      </c>
    </row>
    <row r="15" spans="1:115" ht="15.75" x14ac:dyDescent="0.25">
      <c r="A15" s="368"/>
      <c r="B15" s="368"/>
      <c r="C15" s="368"/>
      <c r="D15" s="369"/>
      <c r="E15" s="370"/>
      <c r="F15" s="382">
        <f t="shared" si="2"/>
        <v>0</v>
      </c>
      <c r="G15" s="226">
        <f t="shared" si="3"/>
        <v>1</v>
      </c>
      <c r="H15" s="181">
        <f t="shared" si="0"/>
        <v>0</v>
      </c>
      <c r="I15" s="372"/>
      <c r="J15" s="284">
        <f t="shared" si="4"/>
        <v>0</v>
      </c>
      <c r="K15" s="278"/>
      <c r="L15" s="288">
        <f t="shared" si="1"/>
        <v>0</v>
      </c>
    </row>
    <row r="16" spans="1:115" ht="15.75" x14ac:dyDescent="0.25">
      <c r="A16" s="368"/>
      <c r="B16" s="368"/>
      <c r="C16" s="368"/>
      <c r="D16" s="369"/>
      <c r="E16" s="370"/>
      <c r="F16" s="382">
        <f t="shared" si="2"/>
        <v>0</v>
      </c>
      <c r="G16" s="226">
        <f t="shared" si="3"/>
        <v>1</v>
      </c>
      <c r="H16" s="181">
        <f t="shared" si="0"/>
        <v>0</v>
      </c>
      <c r="I16" s="372"/>
      <c r="J16" s="284">
        <f t="shared" si="4"/>
        <v>0</v>
      </c>
      <c r="K16" s="278"/>
      <c r="L16" s="288">
        <f t="shared" si="1"/>
        <v>0</v>
      </c>
    </row>
    <row r="17" spans="1:12" ht="15.75" x14ac:dyDescent="0.25">
      <c r="A17" s="368"/>
      <c r="B17" s="368"/>
      <c r="C17" s="368"/>
      <c r="D17" s="369"/>
      <c r="E17" s="370"/>
      <c r="F17" s="382">
        <f t="shared" si="2"/>
        <v>0</v>
      </c>
      <c r="G17" s="226">
        <f t="shared" si="3"/>
        <v>1</v>
      </c>
      <c r="H17" s="181">
        <f t="shared" si="0"/>
        <v>0</v>
      </c>
      <c r="I17" s="372"/>
      <c r="J17" s="284">
        <f t="shared" si="4"/>
        <v>0</v>
      </c>
      <c r="K17" s="278"/>
      <c r="L17" s="288">
        <f t="shared" si="1"/>
        <v>0</v>
      </c>
    </row>
    <row r="18" spans="1:12" ht="15.75" x14ac:dyDescent="0.25">
      <c r="A18" s="368"/>
      <c r="B18" s="368"/>
      <c r="C18" s="368"/>
      <c r="D18" s="369"/>
      <c r="E18" s="370"/>
      <c r="F18" s="382">
        <f t="shared" si="2"/>
        <v>0</v>
      </c>
      <c r="G18" s="226">
        <f t="shared" si="3"/>
        <v>1</v>
      </c>
      <c r="H18" s="181">
        <f t="shared" si="0"/>
        <v>0</v>
      </c>
      <c r="I18" s="372"/>
      <c r="J18" s="284">
        <f t="shared" si="4"/>
        <v>0</v>
      </c>
      <c r="K18" s="278"/>
      <c r="L18" s="288">
        <f t="shared" si="1"/>
        <v>0</v>
      </c>
    </row>
    <row r="19" spans="1:12" ht="15.75" x14ac:dyDescent="0.25">
      <c r="A19" s="368"/>
      <c r="B19" s="368"/>
      <c r="C19" s="368"/>
      <c r="D19" s="369"/>
      <c r="E19" s="370"/>
      <c r="F19" s="382">
        <f t="shared" si="2"/>
        <v>0</v>
      </c>
      <c r="G19" s="226">
        <f t="shared" si="3"/>
        <v>1</v>
      </c>
      <c r="H19" s="181">
        <f t="shared" si="0"/>
        <v>0</v>
      </c>
      <c r="I19" s="372"/>
      <c r="J19" s="284">
        <f t="shared" si="4"/>
        <v>0</v>
      </c>
      <c r="K19" s="278"/>
      <c r="L19" s="288">
        <f t="shared" si="1"/>
        <v>0</v>
      </c>
    </row>
    <row r="20" spans="1:12" ht="15.75" x14ac:dyDescent="0.25">
      <c r="A20" s="368"/>
      <c r="B20" s="368"/>
      <c r="C20" s="368"/>
      <c r="D20" s="369"/>
      <c r="E20" s="370"/>
      <c r="F20" s="382">
        <f t="shared" si="2"/>
        <v>0</v>
      </c>
      <c r="G20" s="226">
        <f t="shared" si="3"/>
        <v>1</v>
      </c>
      <c r="H20" s="181">
        <f t="shared" si="0"/>
        <v>0</v>
      </c>
      <c r="I20" s="372"/>
      <c r="J20" s="284">
        <f t="shared" si="4"/>
        <v>0</v>
      </c>
      <c r="K20" s="278"/>
      <c r="L20" s="288">
        <f t="shared" si="1"/>
        <v>0</v>
      </c>
    </row>
    <row r="21" spans="1:12" ht="15.75" x14ac:dyDescent="0.25">
      <c r="A21" s="368"/>
      <c r="B21" s="368"/>
      <c r="C21" s="368"/>
      <c r="D21" s="369"/>
      <c r="E21" s="370"/>
      <c r="F21" s="382">
        <f t="shared" si="2"/>
        <v>0</v>
      </c>
      <c r="G21" s="226">
        <f t="shared" si="3"/>
        <v>1</v>
      </c>
      <c r="H21" s="181">
        <f t="shared" si="0"/>
        <v>0</v>
      </c>
      <c r="I21" s="372"/>
      <c r="J21" s="284">
        <f t="shared" si="4"/>
        <v>0</v>
      </c>
      <c r="K21" s="278"/>
      <c r="L21" s="288">
        <f t="shared" si="1"/>
        <v>0</v>
      </c>
    </row>
    <row r="22" spans="1:12" ht="15.75" x14ac:dyDescent="0.25">
      <c r="A22" s="368"/>
      <c r="B22" s="368"/>
      <c r="C22" s="368"/>
      <c r="D22" s="369"/>
      <c r="E22" s="370"/>
      <c r="F22" s="382">
        <f t="shared" si="2"/>
        <v>0</v>
      </c>
      <c r="G22" s="226">
        <f t="shared" si="3"/>
        <v>1</v>
      </c>
      <c r="H22" s="181">
        <f t="shared" si="0"/>
        <v>0</v>
      </c>
      <c r="I22" s="372"/>
      <c r="J22" s="284">
        <f t="shared" si="4"/>
        <v>0</v>
      </c>
      <c r="K22" s="278"/>
      <c r="L22" s="288">
        <f t="shared" si="1"/>
        <v>0</v>
      </c>
    </row>
    <row r="23" spans="1:12" ht="15.75" x14ac:dyDescent="0.25">
      <c r="A23" s="368"/>
      <c r="B23" s="368"/>
      <c r="C23" s="368"/>
      <c r="D23" s="369"/>
      <c r="E23" s="370"/>
      <c r="F23" s="382">
        <f t="shared" si="2"/>
        <v>0</v>
      </c>
      <c r="G23" s="226">
        <f t="shared" si="3"/>
        <v>1</v>
      </c>
      <c r="H23" s="181">
        <f t="shared" si="0"/>
        <v>0</v>
      </c>
      <c r="I23" s="372"/>
      <c r="J23" s="284">
        <f t="shared" si="4"/>
        <v>0</v>
      </c>
      <c r="K23" s="278"/>
      <c r="L23" s="288">
        <f t="shared" si="1"/>
        <v>0</v>
      </c>
    </row>
    <row r="24" spans="1:12" ht="15.75" x14ac:dyDescent="0.25">
      <c r="A24" s="368"/>
      <c r="B24" s="368"/>
      <c r="C24" s="368"/>
      <c r="D24" s="369"/>
      <c r="E24" s="370"/>
      <c r="F24" s="382">
        <f t="shared" si="2"/>
        <v>0</v>
      </c>
      <c r="G24" s="226">
        <f t="shared" si="3"/>
        <v>1</v>
      </c>
      <c r="H24" s="181">
        <f t="shared" si="0"/>
        <v>0</v>
      </c>
      <c r="I24" s="372"/>
      <c r="J24" s="284">
        <f t="shared" si="4"/>
        <v>0</v>
      </c>
      <c r="K24" s="278"/>
      <c r="L24" s="288">
        <f t="shared" si="1"/>
        <v>0</v>
      </c>
    </row>
    <row r="25" spans="1:12" ht="15.75" x14ac:dyDescent="0.25">
      <c r="A25" s="368"/>
      <c r="B25" s="368"/>
      <c r="C25" s="368"/>
      <c r="D25" s="369"/>
      <c r="E25" s="370"/>
      <c r="F25" s="382">
        <f t="shared" si="2"/>
        <v>0</v>
      </c>
      <c r="G25" s="226">
        <f t="shared" si="3"/>
        <v>1</v>
      </c>
      <c r="H25" s="181">
        <f t="shared" si="0"/>
        <v>0</v>
      </c>
      <c r="I25" s="372"/>
      <c r="J25" s="284">
        <f t="shared" si="4"/>
        <v>0</v>
      </c>
      <c r="K25" s="278"/>
      <c r="L25" s="288">
        <f t="shared" si="1"/>
        <v>0</v>
      </c>
    </row>
    <row r="26" spans="1:12" ht="15.75" x14ac:dyDescent="0.25">
      <c r="A26" s="368"/>
      <c r="B26" s="368"/>
      <c r="C26" s="368"/>
      <c r="D26" s="369"/>
      <c r="E26" s="370"/>
      <c r="F26" s="382">
        <f t="shared" si="2"/>
        <v>0</v>
      </c>
      <c r="G26" s="226">
        <f t="shared" si="3"/>
        <v>1</v>
      </c>
      <c r="H26" s="181">
        <f t="shared" si="0"/>
        <v>0</v>
      </c>
      <c r="I26" s="372"/>
      <c r="J26" s="284">
        <f t="shared" si="4"/>
        <v>0</v>
      </c>
      <c r="K26" s="278"/>
      <c r="L26" s="288">
        <f t="shared" si="1"/>
        <v>0</v>
      </c>
    </row>
    <row r="27" spans="1:12" ht="15.75" x14ac:dyDescent="0.25">
      <c r="A27" s="368"/>
      <c r="B27" s="368"/>
      <c r="C27" s="368"/>
      <c r="D27" s="369"/>
      <c r="E27" s="370"/>
      <c r="F27" s="382">
        <f t="shared" si="2"/>
        <v>0</v>
      </c>
      <c r="G27" s="226">
        <f t="shared" si="3"/>
        <v>1</v>
      </c>
      <c r="H27" s="181">
        <f t="shared" si="0"/>
        <v>0</v>
      </c>
      <c r="I27" s="372"/>
      <c r="J27" s="284">
        <f t="shared" si="4"/>
        <v>0</v>
      </c>
      <c r="K27" s="278"/>
      <c r="L27" s="288">
        <f t="shared" si="1"/>
        <v>0</v>
      </c>
    </row>
    <row r="28" spans="1:12" ht="15.75" x14ac:dyDescent="0.25">
      <c r="A28" s="368"/>
      <c r="B28" s="368"/>
      <c r="C28" s="368"/>
      <c r="D28" s="369"/>
      <c r="E28" s="370"/>
      <c r="F28" s="382">
        <f t="shared" si="2"/>
        <v>0</v>
      </c>
      <c r="G28" s="226">
        <f t="shared" si="3"/>
        <v>1</v>
      </c>
      <c r="H28" s="181">
        <f t="shared" si="0"/>
        <v>0</v>
      </c>
      <c r="I28" s="372"/>
      <c r="J28" s="284">
        <f t="shared" si="4"/>
        <v>0</v>
      </c>
      <c r="K28" s="278"/>
      <c r="L28" s="288">
        <f t="shared" si="1"/>
        <v>0</v>
      </c>
    </row>
    <row r="29" spans="1:12" ht="15.75" x14ac:dyDescent="0.25">
      <c r="A29" s="368"/>
      <c r="B29" s="368"/>
      <c r="C29" s="368"/>
      <c r="D29" s="369"/>
      <c r="E29" s="370"/>
      <c r="F29" s="382">
        <f t="shared" si="2"/>
        <v>0</v>
      </c>
      <c r="G29" s="226">
        <f t="shared" si="3"/>
        <v>1</v>
      </c>
      <c r="H29" s="181">
        <f t="shared" si="0"/>
        <v>0</v>
      </c>
      <c r="I29" s="372"/>
      <c r="J29" s="284">
        <f t="shared" si="4"/>
        <v>0</v>
      </c>
      <c r="K29" s="278"/>
      <c r="L29" s="288">
        <f t="shared" si="1"/>
        <v>0</v>
      </c>
    </row>
    <row r="30" spans="1:12" ht="15.75" x14ac:dyDescent="0.25">
      <c r="A30" s="368"/>
      <c r="B30" s="368"/>
      <c r="C30" s="368"/>
      <c r="D30" s="369"/>
      <c r="E30" s="370"/>
      <c r="F30" s="382">
        <f t="shared" si="2"/>
        <v>0</v>
      </c>
      <c r="G30" s="226">
        <f t="shared" si="3"/>
        <v>1</v>
      </c>
      <c r="H30" s="181">
        <f t="shared" si="0"/>
        <v>0</v>
      </c>
      <c r="I30" s="372"/>
      <c r="J30" s="284">
        <f t="shared" si="4"/>
        <v>0</v>
      </c>
      <c r="K30" s="278"/>
      <c r="L30" s="288">
        <f t="shared" si="1"/>
        <v>0</v>
      </c>
    </row>
    <row r="31" spans="1:12" ht="15.75" x14ac:dyDescent="0.25">
      <c r="A31" s="368"/>
      <c r="B31" s="368"/>
      <c r="C31" s="368"/>
      <c r="D31" s="369"/>
      <c r="E31" s="370"/>
      <c r="F31" s="382">
        <f t="shared" si="2"/>
        <v>0</v>
      </c>
      <c r="G31" s="226">
        <f t="shared" si="3"/>
        <v>1</v>
      </c>
      <c r="H31" s="181">
        <f t="shared" si="0"/>
        <v>0</v>
      </c>
      <c r="I31" s="372"/>
      <c r="J31" s="284">
        <f t="shared" si="4"/>
        <v>0</v>
      </c>
      <c r="K31" s="278"/>
      <c r="L31" s="288">
        <f t="shared" si="1"/>
        <v>0</v>
      </c>
    </row>
    <row r="32" spans="1:12" ht="15.75" x14ac:dyDescent="0.25">
      <c r="A32" s="368"/>
      <c r="B32" s="368"/>
      <c r="C32" s="368"/>
      <c r="D32" s="369"/>
      <c r="E32" s="370"/>
      <c r="F32" s="382">
        <f t="shared" si="2"/>
        <v>0</v>
      </c>
      <c r="G32" s="226">
        <f t="shared" si="3"/>
        <v>1</v>
      </c>
      <c r="H32" s="181">
        <f t="shared" si="0"/>
        <v>0</v>
      </c>
      <c r="I32" s="372"/>
      <c r="J32" s="284">
        <f t="shared" si="4"/>
        <v>0</v>
      </c>
      <c r="K32" s="278"/>
      <c r="L32" s="288">
        <f t="shared" si="1"/>
        <v>0</v>
      </c>
    </row>
    <row r="33" spans="1:12" ht="15.75" x14ac:dyDescent="0.25">
      <c r="A33" s="368"/>
      <c r="B33" s="368"/>
      <c r="C33" s="368"/>
      <c r="D33" s="369"/>
      <c r="E33" s="370"/>
      <c r="F33" s="382">
        <f t="shared" si="2"/>
        <v>0</v>
      </c>
      <c r="G33" s="226">
        <f t="shared" si="3"/>
        <v>1</v>
      </c>
      <c r="H33" s="181">
        <f t="shared" si="0"/>
        <v>0</v>
      </c>
      <c r="I33" s="372"/>
      <c r="J33" s="284">
        <f t="shared" si="4"/>
        <v>0</v>
      </c>
      <c r="K33" s="278"/>
      <c r="L33" s="288">
        <f t="shared" si="1"/>
        <v>0</v>
      </c>
    </row>
    <row r="34" spans="1:12" ht="15.75" x14ac:dyDescent="0.25">
      <c r="A34" s="368"/>
      <c r="B34" s="368"/>
      <c r="C34" s="368"/>
      <c r="D34" s="369"/>
      <c r="E34" s="370"/>
      <c r="F34" s="382">
        <f t="shared" si="2"/>
        <v>0</v>
      </c>
      <c r="G34" s="226">
        <f t="shared" si="3"/>
        <v>1</v>
      </c>
      <c r="H34" s="181">
        <f t="shared" si="0"/>
        <v>0</v>
      </c>
      <c r="I34" s="372"/>
      <c r="J34" s="284">
        <f t="shared" si="4"/>
        <v>0</v>
      </c>
      <c r="K34" s="278"/>
      <c r="L34" s="288">
        <f t="shared" si="1"/>
        <v>0</v>
      </c>
    </row>
    <row r="35" spans="1:12" ht="15.75" x14ac:dyDescent="0.25">
      <c r="A35" s="368"/>
      <c r="B35" s="368"/>
      <c r="C35" s="368"/>
      <c r="D35" s="369"/>
      <c r="E35" s="370"/>
      <c r="F35" s="382">
        <f t="shared" si="2"/>
        <v>0</v>
      </c>
      <c r="G35" s="226">
        <f t="shared" si="3"/>
        <v>1</v>
      </c>
      <c r="H35" s="181">
        <f t="shared" si="0"/>
        <v>0</v>
      </c>
      <c r="I35" s="372"/>
      <c r="J35" s="284">
        <f t="shared" si="4"/>
        <v>0</v>
      </c>
      <c r="K35" s="278"/>
      <c r="L35" s="288">
        <f t="shared" si="1"/>
        <v>0</v>
      </c>
    </row>
    <row r="36" spans="1:12" ht="15.75" x14ac:dyDescent="0.25">
      <c r="A36" s="368"/>
      <c r="B36" s="368"/>
      <c r="C36" s="368"/>
      <c r="D36" s="369"/>
      <c r="E36" s="370"/>
      <c r="F36" s="382">
        <f t="shared" si="2"/>
        <v>0</v>
      </c>
      <c r="G36" s="226">
        <f t="shared" si="3"/>
        <v>1</v>
      </c>
      <c r="H36" s="181">
        <f t="shared" si="0"/>
        <v>0</v>
      </c>
      <c r="I36" s="372"/>
      <c r="J36" s="284">
        <f t="shared" si="4"/>
        <v>0</v>
      </c>
      <c r="K36" s="278"/>
      <c r="L36" s="288">
        <f t="shared" si="1"/>
        <v>0</v>
      </c>
    </row>
    <row r="37" spans="1:12" ht="15.75" x14ac:dyDescent="0.25">
      <c r="A37" s="368"/>
      <c r="B37" s="368"/>
      <c r="C37" s="368"/>
      <c r="D37" s="369"/>
      <c r="E37" s="370"/>
      <c r="F37" s="382">
        <f t="shared" si="2"/>
        <v>0</v>
      </c>
      <c r="G37" s="226">
        <f t="shared" si="3"/>
        <v>1</v>
      </c>
      <c r="H37" s="181">
        <f t="shared" si="0"/>
        <v>0</v>
      </c>
      <c r="I37" s="372"/>
      <c r="J37" s="284">
        <f t="shared" si="4"/>
        <v>0</v>
      </c>
      <c r="K37" s="278"/>
      <c r="L37" s="288">
        <f t="shared" si="1"/>
        <v>0</v>
      </c>
    </row>
    <row r="38" spans="1:12" ht="15.75" x14ac:dyDescent="0.25">
      <c r="A38" s="368"/>
      <c r="B38" s="368"/>
      <c r="C38" s="368"/>
      <c r="D38" s="369"/>
      <c r="E38" s="370"/>
      <c r="F38" s="382">
        <f t="shared" si="2"/>
        <v>0</v>
      </c>
      <c r="G38" s="226">
        <f t="shared" si="3"/>
        <v>1</v>
      </c>
      <c r="H38" s="181">
        <f t="shared" si="0"/>
        <v>0</v>
      </c>
      <c r="I38" s="372"/>
      <c r="J38" s="284">
        <f t="shared" si="4"/>
        <v>0</v>
      </c>
      <c r="K38" s="278"/>
      <c r="L38" s="288">
        <f t="shared" si="1"/>
        <v>0</v>
      </c>
    </row>
    <row r="39" spans="1:12" ht="15.75" x14ac:dyDescent="0.25">
      <c r="A39" s="368"/>
      <c r="B39" s="368"/>
      <c r="C39" s="368"/>
      <c r="D39" s="369"/>
      <c r="E39" s="370"/>
      <c r="F39" s="382">
        <f t="shared" si="2"/>
        <v>0</v>
      </c>
      <c r="G39" s="226">
        <f t="shared" si="3"/>
        <v>1</v>
      </c>
      <c r="H39" s="181">
        <f t="shared" si="0"/>
        <v>0</v>
      </c>
      <c r="I39" s="372"/>
      <c r="J39" s="284">
        <f t="shared" si="4"/>
        <v>0</v>
      </c>
      <c r="K39" s="278"/>
      <c r="L39" s="288">
        <f t="shared" si="1"/>
        <v>0</v>
      </c>
    </row>
    <row r="40" spans="1:12" ht="15.75" x14ac:dyDescent="0.25">
      <c r="A40" s="368"/>
      <c r="B40" s="368"/>
      <c r="C40" s="368"/>
      <c r="D40" s="369"/>
      <c r="E40" s="370"/>
      <c r="F40" s="382">
        <f t="shared" si="2"/>
        <v>0</v>
      </c>
      <c r="G40" s="226">
        <f t="shared" si="3"/>
        <v>1</v>
      </c>
      <c r="H40" s="181">
        <f t="shared" si="0"/>
        <v>0</v>
      </c>
      <c r="I40" s="372"/>
      <c r="J40" s="284">
        <f t="shared" si="4"/>
        <v>0</v>
      </c>
      <c r="K40" s="278"/>
      <c r="L40" s="288">
        <f t="shared" si="1"/>
        <v>0</v>
      </c>
    </row>
    <row r="41" spans="1:12" ht="15.75" x14ac:dyDescent="0.25">
      <c r="A41" s="368"/>
      <c r="B41" s="368"/>
      <c r="C41" s="368"/>
      <c r="D41" s="369"/>
      <c r="E41" s="370"/>
      <c r="F41" s="382">
        <f t="shared" si="2"/>
        <v>0</v>
      </c>
      <c r="G41" s="226">
        <f t="shared" si="3"/>
        <v>1</v>
      </c>
      <c r="H41" s="181">
        <f t="shared" si="0"/>
        <v>0</v>
      </c>
      <c r="I41" s="372"/>
      <c r="J41" s="284">
        <f t="shared" si="4"/>
        <v>0</v>
      </c>
      <c r="K41" s="278"/>
      <c r="L41" s="288">
        <f t="shared" si="1"/>
        <v>0</v>
      </c>
    </row>
    <row r="42" spans="1:12" ht="15.75" x14ac:dyDescent="0.25">
      <c r="A42" s="368"/>
      <c r="B42" s="368"/>
      <c r="C42" s="368"/>
      <c r="D42" s="369"/>
      <c r="E42" s="370"/>
      <c r="F42" s="382">
        <f t="shared" si="2"/>
        <v>0</v>
      </c>
      <c r="G42" s="226">
        <f t="shared" si="3"/>
        <v>1</v>
      </c>
      <c r="H42" s="181">
        <f t="shared" si="0"/>
        <v>0</v>
      </c>
      <c r="I42" s="372"/>
      <c r="J42" s="284">
        <f t="shared" si="4"/>
        <v>0</v>
      </c>
      <c r="K42" s="278"/>
      <c r="L42" s="288">
        <f t="shared" si="1"/>
        <v>0</v>
      </c>
    </row>
    <row r="43" spans="1:12" ht="15.75" x14ac:dyDescent="0.25">
      <c r="A43" s="368"/>
      <c r="B43" s="368"/>
      <c r="C43" s="368"/>
      <c r="D43" s="369"/>
      <c r="E43" s="370"/>
      <c r="F43" s="382">
        <f t="shared" si="2"/>
        <v>0</v>
      </c>
      <c r="G43" s="226">
        <f t="shared" si="3"/>
        <v>1</v>
      </c>
      <c r="H43" s="181">
        <f t="shared" si="0"/>
        <v>0</v>
      </c>
      <c r="I43" s="372"/>
      <c r="J43" s="284">
        <f t="shared" si="4"/>
        <v>0</v>
      </c>
      <c r="K43" s="278"/>
      <c r="L43" s="288">
        <f t="shared" si="1"/>
        <v>0</v>
      </c>
    </row>
    <row r="44" spans="1:12" ht="15.75" x14ac:dyDescent="0.25">
      <c r="A44" s="368"/>
      <c r="B44" s="368"/>
      <c r="C44" s="368"/>
      <c r="D44" s="369"/>
      <c r="E44" s="370"/>
      <c r="F44" s="382">
        <f t="shared" si="2"/>
        <v>0</v>
      </c>
      <c r="G44" s="226">
        <f t="shared" si="3"/>
        <v>1</v>
      </c>
      <c r="H44" s="181">
        <f t="shared" si="0"/>
        <v>0</v>
      </c>
      <c r="I44" s="372"/>
      <c r="J44" s="284">
        <f t="shared" si="4"/>
        <v>0</v>
      </c>
      <c r="K44" s="278"/>
      <c r="L44" s="288">
        <f t="shared" si="1"/>
        <v>0</v>
      </c>
    </row>
    <row r="45" spans="1:12" ht="15.75" x14ac:dyDescent="0.25">
      <c r="A45" s="368"/>
      <c r="B45" s="368"/>
      <c r="C45" s="368"/>
      <c r="D45" s="369"/>
      <c r="E45" s="370"/>
      <c r="F45" s="382">
        <f t="shared" si="2"/>
        <v>0</v>
      </c>
      <c r="G45" s="226">
        <f t="shared" si="3"/>
        <v>1</v>
      </c>
      <c r="H45" s="181">
        <f t="shared" si="0"/>
        <v>0</v>
      </c>
      <c r="I45" s="372"/>
      <c r="J45" s="284">
        <f t="shared" si="4"/>
        <v>0</v>
      </c>
      <c r="K45" s="278"/>
      <c r="L45" s="288">
        <f t="shared" si="1"/>
        <v>0</v>
      </c>
    </row>
    <row r="46" spans="1:12" ht="16.5" thickBot="1" x14ac:dyDescent="0.3">
      <c r="A46" s="183"/>
      <c r="B46" s="183"/>
      <c r="C46" s="184" t="s">
        <v>143</v>
      </c>
      <c r="D46" s="191"/>
      <c r="E46" s="191"/>
      <c r="F46" s="185">
        <f>ROUND(SUM(F12:F45),2)</f>
        <v>0</v>
      </c>
      <c r="G46" s="191"/>
      <c r="H46" s="186">
        <f>SUM(H12:H45)</f>
        <v>0</v>
      </c>
      <c r="I46" s="237"/>
      <c r="J46" s="285">
        <f>SUM(J12:J45)</f>
        <v>0</v>
      </c>
      <c r="K46" s="279"/>
      <c r="L46" s="289">
        <f>ROUND(SUM(L12:L45),2)</f>
        <v>0</v>
      </c>
    </row>
    <row r="47" spans="1:12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2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sheetProtection algorithmName="SHA-512" hashValue="8QQN+R/FPPaTk3sIbz7aiwuNJ9mMkgkpBXGu+ee7x+2O7LwPFJ7wu4pnpVMvQljVyUvW5q8/MFlyL02HdqjTeQ==" saltValue="wG1VM5VTw9ENrCC6e1U3Mg==" spinCount="100000" sheet="1" formatCells="0" formatColumns="0" formatRows="0" selectLockedCells="1"/>
  <mergeCells count="6">
    <mergeCell ref="I10:J10"/>
    <mergeCell ref="A3:F3"/>
    <mergeCell ref="A4:F4"/>
    <mergeCell ref="A8:F8"/>
    <mergeCell ref="D10:F10"/>
    <mergeCell ref="G10:H10"/>
  </mergeCells>
  <conditionalFormatting sqref="G12:G45">
    <cfRule type="cellIs" dxfId="126" priority="3" operator="greaterThan">
      <formula>1</formula>
    </cfRule>
  </conditionalFormatting>
  <conditionalFormatting sqref="J12:J45">
    <cfRule type="cellIs" dxfId="125" priority="4" operator="notEqual">
      <formula>F12*I12</formula>
    </cfRule>
  </conditionalFormatting>
  <conditionalFormatting sqref="H12:H45">
    <cfRule type="cellIs" dxfId="124" priority="5" operator="notEqual">
      <formula>F12-L12</formula>
    </cfRule>
    <cfRule type="cellIs" dxfId="123" priority="6" operator="equal">
      <formula>F12-L12</formula>
    </cfRule>
  </conditionalFormatting>
  <conditionalFormatting sqref="I12:I45">
    <cfRule type="cellIs" dxfId="122" priority="1" operator="greaterThan">
      <formula>1</formula>
    </cfRule>
  </conditionalFormatting>
  <dataValidations count="1">
    <dataValidation type="whole" allowBlank="1" showInputMessage="1" showErrorMessage="1" sqref="E12:E45" xr:uid="{67CB785B-622E-4ED9-A8CC-6DF71791F211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5AEA-52F4-47A6-B32C-0665DF264996}">
  <sheetPr codeName="Sheet9">
    <tabColor theme="0" tint="-4.9989318521683403E-2"/>
    <pageSetUpPr fitToPage="1"/>
  </sheetPr>
  <dimension ref="A1:DK52"/>
  <sheetViews>
    <sheetView showGridLines="0" zoomScaleNormal="100" workbookViewId="0">
      <selection activeCell="H47" sqref="H47"/>
    </sheetView>
  </sheetViews>
  <sheetFormatPr defaultColWidth="9.140625" defaultRowHeight="15" x14ac:dyDescent="0.25"/>
  <cols>
    <col min="1" max="1" width="24.42578125" style="86" customWidth="1"/>
    <col min="2" max="2" width="27.42578125" style="86" customWidth="1"/>
    <col min="3" max="3" width="53.28515625" style="86" customWidth="1"/>
    <col min="4" max="4" width="12.42578125" style="86" customWidth="1"/>
    <col min="5" max="5" width="14.28515625" style="86" customWidth="1"/>
    <col min="6" max="10" width="16.5703125" style="86" customWidth="1"/>
    <col min="11" max="11" width="2.5703125" style="86" customWidth="1"/>
    <col min="12" max="12" width="20.42578125" style="86" customWidth="1"/>
    <col min="13" max="13" width="1.85546875" style="86" customWidth="1"/>
    <col min="14" max="16384" width="9.140625" style="86"/>
  </cols>
  <sheetData>
    <row r="1" spans="1:115" s="393" customFormat="1" ht="15.75" x14ac:dyDescent="0.25">
      <c r="A1" s="414" t="str">
        <f>'BUDGET SUMMARY 1'!$A$1</f>
        <v>RFA HHS0015831</v>
      </c>
      <c r="B1" s="406"/>
    </row>
    <row r="2" spans="1:115" s="393" customFormat="1" ht="21.95" customHeight="1" x14ac:dyDescent="0.25">
      <c r="A2" s="406" t="str">
        <f>'BUDGET SUMMARY 1'!$A$2</f>
        <v>Attachment to Addendum 8 - Revision 3 Exhibit E, Expenditure Proposal</v>
      </c>
      <c r="B2" s="406"/>
      <c r="J2" s="580"/>
      <c r="L2" s="580"/>
    </row>
    <row r="3" spans="1:115" s="393" customFormat="1" ht="46.15" customHeight="1" x14ac:dyDescent="0.25">
      <c r="A3" s="582"/>
      <c r="B3" s="582"/>
      <c r="C3" s="582"/>
      <c r="D3" s="582"/>
      <c r="E3" s="582"/>
      <c r="F3" s="582"/>
      <c r="G3" s="582"/>
      <c r="H3" s="582"/>
      <c r="I3" s="582"/>
      <c r="J3" s="580"/>
      <c r="K3" s="582"/>
      <c r="L3" s="580"/>
    </row>
    <row r="4" spans="1:115" s="393" customFormat="1" ht="18" x14ac:dyDescent="0.25">
      <c r="A4" s="583" t="s">
        <v>144</v>
      </c>
      <c r="B4" s="583"/>
      <c r="C4" s="583"/>
      <c r="D4" s="583"/>
      <c r="E4" s="583"/>
      <c r="F4" s="583"/>
      <c r="G4" s="584"/>
      <c r="H4" s="584"/>
      <c r="I4" s="584"/>
      <c r="J4" s="580"/>
      <c r="K4" s="584"/>
      <c r="L4" s="580"/>
    </row>
    <row r="5" spans="1:115" s="393" customFormat="1" x14ac:dyDescent="0.25">
      <c r="A5" s="585"/>
      <c r="B5" s="585"/>
      <c r="C5" s="585"/>
      <c r="D5" s="547"/>
      <c r="E5" s="547"/>
      <c r="F5" s="547"/>
      <c r="G5" s="586" t="s">
        <v>134</v>
      </c>
      <c r="H5" s="547"/>
      <c r="I5" s="587"/>
      <c r="J5" s="547"/>
      <c r="K5" s="547"/>
      <c r="L5" s="580"/>
    </row>
    <row r="6" spans="1:115" s="591" customFormat="1" ht="18" customHeight="1" thickBot="1" x14ac:dyDescent="0.3">
      <c r="A6" s="588" t="s">
        <v>70</v>
      </c>
      <c r="B6" s="588"/>
      <c r="C6" s="589">
        <f>'BUDGET SUMMARY 1'!D3</f>
        <v>0</v>
      </c>
      <c r="D6" s="589"/>
      <c r="E6" s="589"/>
      <c r="F6" s="589"/>
      <c r="G6" s="590"/>
      <c r="H6" s="590"/>
      <c r="I6" s="590"/>
      <c r="J6" s="590"/>
      <c r="K6" s="590"/>
      <c r="L6" s="580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393"/>
      <c r="AK6" s="393"/>
      <c r="AL6" s="393"/>
      <c r="AM6" s="393"/>
      <c r="AN6" s="393"/>
      <c r="AO6" s="393"/>
      <c r="AP6" s="393"/>
      <c r="AQ6" s="393"/>
      <c r="AR6" s="393"/>
      <c r="AS6" s="393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  <c r="CE6" s="393"/>
      <c r="CF6" s="393"/>
      <c r="CG6" s="393"/>
      <c r="CH6" s="393"/>
      <c r="CI6" s="393"/>
      <c r="CJ6" s="393"/>
      <c r="CK6" s="393"/>
      <c r="CL6" s="393"/>
      <c r="CM6" s="393"/>
      <c r="CN6" s="393"/>
      <c r="CO6" s="393"/>
      <c r="CP6" s="393"/>
      <c r="CQ6" s="393"/>
      <c r="CR6" s="393"/>
      <c r="CS6" s="393"/>
      <c r="CT6" s="393"/>
      <c r="CU6" s="393"/>
      <c r="CV6" s="393"/>
      <c r="CW6" s="393"/>
      <c r="CX6" s="393"/>
      <c r="CY6" s="393"/>
      <c r="CZ6" s="393"/>
      <c r="DA6" s="393"/>
      <c r="DB6" s="393"/>
      <c r="DC6" s="393"/>
      <c r="DD6" s="393"/>
      <c r="DE6" s="393"/>
      <c r="DF6" s="393"/>
      <c r="DG6" s="393"/>
      <c r="DH6" s="393"/>
      <c r="DI6" s="393"/>
      <c r="DJ6" s="393"/>
      <c r="DK6" s="393"/>
    </row>
    <row r="7" spans="1:115" s="393" customFormat="1" ht="16.149999999999999" customHeight="1" x14ac:dyDescent="0.25">
      <c r="A7" s="588"/>
      <c r="B7" s="588"/>
      <c r="C7" s="590"/>
      <c r="D7" s="590"/>
      <c r="E7" s="590"/>
      <c r="F7" s="590"/>
      <c r="G7" s="590"/>
      <c r="H7" s="590"/>
      <c r="I7" s="590"/>
      <c r="K7" s="590"/>
      <c r="L7" s="580"/>
    </row>
    <row r="8" spans="1:115" s="393" customFormat="1" ht="15.75" x14ac:dyDescent="0.25">
      <c r="A8" s="592"/>
      <c r="B8" s="592"/>
      <c r="C8" s="592"/>
      <c r="D8" s="592"/>
      <c r="E8" s="592"/>
      <c r="F8" s="592"/>
      <c r="G8" s="593"/>
      <c r="H8" s="593"/>
      <c r="I8" s="593"/>
      <c r="K8" s="593"/>
      <c r="L8" s="580"/>
    </row>
    <row r="9" spans="1:115" s="393" customFormat="1" ht="15" customHeight="1" thickBot="1" x14ac:dyDescent="0.3">
      <c r="A9" s="594"/>
      <c r="B9" s="594"/>
      <c r="C9" s="594"/>
      <c r="D9" s="594"/>
      <c r="E9" s="594"/>
      <c r="F9" s="594"/>
      <c r="G9" s="594"/>
      <c r="H9" s="594"/>
      <c r="I9" s="594"/>
      <c r="J9" s="595"/>
      <c r="K9" s="595"/>
      <c r="L9" s="596"/>
    </row>
    <row r="10" spans="1:115" s="393" customFormat="1" ht="15.95" customHeight="1" thickBot="1" x14ac:dyDescent="0.3">
      <c r="A10" s="597"/>
      <c r="B10" s="597"/>
      <c r="C10" s="597"/>
      <c r="D10" s="598" t="s">
        <v>135</v>
      </c>
      <c r="E10" s="598"/>
      <c r="F10" s="598"/>
      <c r="G10" s="599" t="s">
        <v>56</v>
      </c>
      <c r="H10" s="604"/>
      <c r="I10" s="615" t="s">
        <v>136</v>
      </c>
      <c r="J10" s="616"/>
      <c r="K10" s="411"/>
      <c r="L10" s="273"/>
    </row>
    <row r="11" spans="1:115" s="406" customFormat="1" ht="97.5" customHeight="1" thickBot="1" x14ac:dyDescent="0.3">
      <c r="A11" s="607" t="s">
        <v>137</v>
      </c>
      <c r="B11" s="607" t="s">
        <v>138</v>
      </c>
      <c r="C11" s="607" t="s">
        <v>139</v>
      </c>
      <c r="D11" s="607" t="s">
        <v>140</v>
      </c>
      <c r="E11" s="607" t="s">
        <v>141</v>
      </c>
      <c r="F11" s="608" t="s">
        <v>126</v>
      </c>
      <c r="G11" s="609" t="s">
        <v>127</v>
      </c>
      <c r="H11" s="610" t="s">
        <v>128</v>
      </c>
      <c r="I11" s="611" t="s">
        <v>129</v>
      </c>
      <c r="J11" s="611" t="s">
        <v>133</v>
      </c>
      <c r="K11" s="612"/>
      <c r="L11" s="613" t="s">
        <v>111</v>
      </c>
      <c r="M11" s="617"/>
    </row>
    <row r="12" spans="1:115" ht="15.75" x14ac:dyDescent="0.25">
      <c r="A12" s="373"/>
      <c r="B12" s="373"/>
      <c r="C12" s="373"/>
      <c r="D12" s="374"/>
      <c r="E12" s="375"/>
      <c r="F12" s="382">
        <f t="shared" ref="F12:F45" si="0">ROUND(SUM(D12*E12),0)</f>
        <v>0</v>
      </c>
      <c r="G12" s="226">
        <f t="shared" ref="G12:G45" si="1">1-I12</f>
        <v>1</v>
      </c>
      <c r="H12" s="275">
        <f t="shared" ref="H12:H45" si="2">SUM(F12-L12)</f>
        <v>0</v>
      </c>
      <c r="I12" s="376"/>
      <c r="J12" s="275">
        <f>L12</f>
        <v>0</v>
      </c>
      <c r="K12" s="346"/>
      <c r="L12" s="347">
        <f t="shared" ref="L12:L45" si="3">F12*I12</f>
        <v>0</v>
      </c>
    </row>
    <row r="13" spans="1:115" ht="15.75" x14ac:dyDescent="0.25">
      <c r="A13" s="368"/>
      <c r="B13" s="368"/>
      <c r="C13" s="368"/>
      <c r="D13" s="369"/>
      <c r="E13" s="370"/>
      <c r="F13" s="382">
        <f t="shared" si="0"/>
        <v>0</v>
      </c>
      <c r="G13" s="226">
        <f t="shared" si="1"/>
        <v>1</v>
      </c>
      <c r="H13" s="181">
        <f t="shared" si="2"/>
        <v>0</v>
      </c>
      <c r="I13" s="372"/>
      <c r="J13" s="181">
        <f t="shared" ref="J13:J45" si="4">L13</f>
        <v>0</v>
      </c>
      <c r="K13" s="188"/>
      <c r="L13" s="280">
        <f t="shared" si="3"/>
        <v>0</v>
      </c>
    </row>
    <row r="14" spans="1:115" ht="15.75" x14ac:dyDescent="0.25">
      <c r="A14" s="368"/>
      <c r="B14" s="368"/>
      <c r="C14" s="368"/>
      <c r="D14" s="369"/>
      <c r="E14" s="370"/>
      <c r="F14" s="382">
        <f t="shared" si="0"/>
        <v>0</v>
      </c>
      <c r="G14" s="226">
        <f t="shared" si="1"/>
        <v>1</v>
      </c>
      <c r="H14" s="181">
        <f t="shared" si="2"/>
        <v>0</v>
      </c>
      <c r="I14" s="372"/>
      <c r="J14" s="181">
        <f t="shared" si="4"/>
        <v>0</v>
      </c>
      <c r="K14" s="188"/>
      <c r="L14" s="280">
        <f t="shared" si="3"/>
        <v>0</v>
      </c>
    </row>
    <row r="15" spans="1:115" ht="15.75" x14ac:dyDescent="0.25">
      <c r="A15" s="368"/>
      <c r="B15" s="368"/>
      <c r="C15" s="368"/>
      <c r="D15" s="369"/>
      <c r="E15" s="370"/>
      <c r="F15" s="382">
        <f t="shared" si="0"/>
        <v>0</v>
      </c>
      <c r="G15" s="226">
        <f t="shared" si="1"/>
        <v>1</v>
      </c>
      <c r="H15" s="181">
        <f t="shared" si="2"/>
        <v>0</v>
      </c>
      <c r="I15" s="372"/>
      <c r="J15" s="181">
        <f t="shared" si="4"/>
        <v>0</v>
      </c>
      <c r="K15" s="188"/>
      <c r="L15" s="280">
        <f t="shared" si="3"/>
        <v>0</v>
      </c>
    </row>
    <row r="16" spans="1:115" ht="15.75" x14ac:dyDescent="0.25">
      <c r="A16" s="368"/>
      <c r="B16" s="368"/>
      <c r="C16" s="368"/>
      <c r="D16" s="369"/>
      <c r="E16" s="370"/>
      <c r="F16" s="382">
        <f t="shared" si="0"/>
        <v>0</v>
      </c>
      <c r="G16" s="226">
        <f t="shared" si="1"/>
        <v>1</v>
      </c>
      <c r="H16" s="181">
        <f t="shared" si="2"/>
        <v>0</v>
      </c>
      <c r="I16" s="372"/>
      <c r="J16" s="181">
        <f t="shared" si="4"/>
        <v>0</v>
      </c>
      <c r="K16" s="188"/>
      <c r="L16" s="280">
        <f t="shared" si="3"/>
        <v>0</v>
      </c>
    </row>
    <row r="17" spans="1:12" ht="15.75" x14ac:dyDescent="0.25">
      <c r="A17" s="368"/>
      <c r="B17" s="368"/>
      <c r="C17" s="368"/>
      <c r="D17" s="369"/>
      <c r="E17" s="370"/>
      <c r="F17" s="382">
        <f t="shared" si="0"/>
        <v>0</v>
      </c>
      <c r="G17" s="226">
        <f t="shared" si="1"/>
        <v>1</v>
      </c>
      <c r="H17" s="181">
        <f t="shared" si="2"/>
        <v>0</v>
      </c>
      <c r="I17" s="372"/>
      <c r="J17" s="181">
        <f t="shared" si="4"/>
        <v>0</v>
      </c>
      <c r="K17" s="188"/>
      <c r="L17" s="280">
        <f t="shared" si="3"/>
        <v>0</v>
      </c>
    </row>
    <row r="18" spans="1:12" ht="15.75" x14ac:dyDescent="0.25">
      <c r="A18" s="368"/>
      <c r="B18" s="368"/>
      <c r="C18" s="368"/>
      <c r="D18" s="369"/>
      <c r="E18" s="370"/>
      <c r="F18" s="382">
        <f t="shared" si="0"/>
        <v>0</v>
      </c>
      <c r="G18" s="226">
        <f t="shared" si="1"/>
        <v>1</v>
      </c>
      <c r="H18" s="181">
        <f t="shared" si="2"/>
        <v>0</v>
      </c>
      <c r="I18" s="372"/>
      <c r="J18" s="181">
        <f t="shared" si="4"/>
        <v>0</v>
      </c>
      <c r="K18" s="188"/>
      <c r="L18" s="280">
        <f t="shared" si="3"/>
        <v>0</v>
      </c>
    </row>
    <row r="19" spans="1:12" ht="15.75" x14ac:dyDescent="0.25">
      <c r="A19" s="368"/>
      <c r="B19" s="368"/>
      <c r="C19" s="368"/>
      <c r="D19" s="369"/>
      <c r="E19" s="370"/>
      <c r="F19" s="382">
        <f t="shared" si="0"/>
        <v>0</v>
      </c>
      <c r="G19" s="226">
        <f t="shared" si="1"/>
        <v>1</v>
      </c>
      <c r="H19" s="181">
        <f t="shared" si="2"/>
        <v>0</v>
      </c>
      <c r="I19" s="372"/>
      <c r="J19" s="181">
        <f t="shared" si="4"/>
        <v>0</v>
      </c>
      <c r="K19" s="188"/>
      <c r="L19" s="280">
        <f t="shared" si="3"/>
        <v>0</v>
      </c>
    </row>
    <row r="20" spans="1:12" ht="15.75" x14ac:dyDescent="0.25">
      <c r="A20" s="368"/>
      <c r="B20" s="368"/>
      <c r="C20" s="368"/>
      <c r="D20" s="369"/>
      <c r="E20" s="370"/>
      <c r="F20" s="382">
        <f t="shared" si="0"/>
        <v>0</v>
      </c>
      <c r="G20" s="226">
        <f t="shared" si="1"/>
        <v>1</v>
      </c>
      <c r="H20" s="181">
        <f t="shared" si="2"/>
        <v>0</v>
      </c>
      <c r="I20" s="372"/>
      <c r="J20" s="181">
        <f t="shared" si="4"/>
        <v>0</v>
      </c>
      <c r="K20" s="188"/>
      <c r="L20" s="280">
        <f t="shared" si="3"/>
        <v>0</v>
      </c>
    </row>
    <row r="21" spans="1:12" ht="15.75" x14ac:dyDescent="0.25">
      <c r="A21" s="368"/>
      <c r="B21" s="368"/>
      <c r="C21" s="368"/>
      <c r="D21" s="369"/>
      <c r="E21" s="370"/>
      <c r="F21" s="382">
        <f t="shared" si="0"/>
        <v>0</v>
      </c>
      <c r="G21" s="226">
        <f t="shared" si="1"/>
        <v>1</v>
      </c>
      <c r="H21" s="181">
        <f t="shared" si="2"/>
        <v>0</v>
      </c>
      <c r="I21" s="372"/>
      <c r="J21" s="181">
        <f t="shared" si="4"/>
        <v>0</v>
      </c>
      <c r="K21" s="188"/>
      <c r="L21" s="280">
        <f t="shared" si="3"/>
        <v>0</v>
      </c>
    </row>
    <row r="22" spans="1:12" ht="15.75" x14ac:dyDescent="0.25">
      <c r="A22" s="368"/>
      <c r="B22" s="368"/>
      <c r="C22" s="368"/>
      <c r="D22" s="369"/>
      <c r="E22" s="370"/>
      <c r="F22" s="382">
        <f t="shared" si="0"/>
        <v>0</v>
      </c>
      <c r="G22" s="226">
        <f t="shared" si="1"/>
        <v>1</v>
      </c>
      <c r="H22" s="181">
        <f t="shared" si="2"/>
        <v>0</v>
      </c>
      <c r="I22" s="372"/>
      <c r="J22" s="181">
        <f t="shared" si="4"/>
        <v>0</v>
      </c>
      <c r="K22" s="188"/>
      <c r="L22" s="280">
        <f t="shared" si="3"/>
        <v>0</v>
      </c>
    </row>
    <row r="23" spans="1:12" ht="15.75" x14ac:dyDescent="0.25">
      <c r="A23" s="368"/>
      <c r="B23" s="368"/>
      <c r="C23" s="368"/>
      <c r="D23" s="369"/>
      <c r="E23" s="370"/>
      <c r="F23" s="382">
        <f t="shared" si="0"/>
        <v>0</v>
      </c>
      <c r="G23" s="226">
        <f t="shared" si="1"/>
        <v>1</v>
      </c>
      <c r="H23" s="181">
        <f t="shared" si="2"/>
        <v>0</v>
      </c>
      <c r="I23" s="372"/>
      <c r="J23" s="181">
        <f t="shared" si="4"/>
        <v>0</v>
      </c>
      <c r="K23" s="188"/>
      <c r="L23" s="280">
        <f t="shared" si="3"/>
        <v>0</v>
      </c>
    </row>
    <row r="24" spans="1:12" ht="15.75" x14ac:dyDescent="0.25">
      <c r="A24" s="368"/>
      <c r="B24" s="368"/>
      <c r="C24" s="368"/>
      <c r="D24" s="369"/>
      <c r="E24" s="370"/>
      <c r="F24" s="382">
        <f t="shared" si="0"/>
        <v>0</v>
      </c>
      <c r="G24" s="226">
        <f t="shared" si="1"/>
        <v>1</v>
      </c>
      <c r="H24" s="181">
        <f t="shared" si="2"/>
        <v>0</v>
      </c>
      <c r="I24" s="372"/>
      <c r="J24" s="181">
        <f t="shared" si="4"/>
        <v>0</v>
      </c>
      <c r="K24" s="188"/>
      <c r="L24" s="280">
        <f t="shared" si="3"/>
        <v>0</v>
      </c>
    </row>
    <row r="25" spans="1:12" ht="15.75" x14ac:dyDescent="0.25">
      <c r="A25" s="368"/>
      <c r="B25" s="368"/>
      <c r="C25" s="368"/>
      <c r="D25" s="369"/>
      <c r="E25" s="370"/>
      <c r="F25" s="382">
        <f t="shared" si="0"/>
        <v>0</v>
      </c>
      <c r="G25" s="226">
        <f t="shared" si="1"/>
        <v>1</v>
      </c>
      <c r="H25" s="181">
        <f t="shared" si="2"/>
        <v>0</v>
      </c>
      <c r="I25" s="372"/>
      <c r="J25" s="181">
        <f t="shared" si="4"/>
        <v>0</v>
      </c>
      <c r="K25" s="188"/>
      <c r="L25" s="280">
        <f t="shared" si="3"/>
        <v>0</v>
      </c>
    </row>
    <row r="26" spans="1:12" ht="15.75" x14ac:dyDescent="0.25">
      <c r="A26" s="368"/>
      <c r="B26" s="368"/>
      <c r="C26" s="368"/>
      <c r="D26" s="369"/>
      <c r="E26" s="370"/>
      <c r="F26" s="382">
        <f t="shared" si="0"/>
        <v>0</v>
      </c>
      <c r="G26" s="226">
        <f t="shared" si="1"/>
        <v>1</v>
      </c>
      <c r="H26" s="181">
        <f t="shared" si="2"/>
        <v>0</v>
      </c>
      <c r="I26" s="372"/>
      <c r="J26" s="181">
        <f t="shared" si="4"/>
        <v>0</v>
      </c>
      <c r="K26" s="188"/>
      <c r="L26" s="280">
        <f t="shared" si="3"/>
        <v>0</v>
      </c>
    </row>
    <row r="27" spans="1:12" ht="15.75" x14ac:dyDescent="0.25">
      <c r="A27" s="368"/>
      <c r="B27" s="368"/>
      <c r="C27" s="368"/>
      <c r="D27" s="369"/>
      <c r="E27" s="370"/>
      <c r="F27" s="382">
        <f t="shared" si="0"/>
        <v>0</v>
      </c>
      <c r="G27" s="226">
        <f t="shared" si="1"/>
        <v>1</v>
      </c>
      <c r="H27" s="181">
        <f t="shared" si="2"/>
        <v>0</v>
      </c>
      <c r="I27" s="372"/>
      <c r="J27" s="181">
        <f t="shared" si="4"/>
        <v>0</v>
      </c>
      <c r="K27" s="188"/>
      <c r="L27" s="280">
        <f t="shared" si="3"/>
        <v>0</v>
      </c>
    </row>
    <row r="28" spans="1:12" ht="15.75" x14ac:dyDescent="0.25">
      <c r="A28" s="368"/>
      <c r="B28" s="368"/>
      <c r="C28" s="368"/>
      <c r="D28" s="369"/>
      <c r="E28" s="370"/>
      <c r="F28" s="382">
        <f t="shared" si="0"/>
        <v>0</v>
      </c>
      <c r="G28" s="226">
        <f t="shared" si="1"/>
        <v>1</v>
      </c>
      <c r="H28" s="181">
        <f t="shared" si="2"/>
        <v>0</v>
      </c>
      <c r="I28" s="372"/>
      <c r="J28" s="181">
        <f t="shared" si="4"/>
        <v>0</v>
      </c>
      <c r="K28" s="188"/>
      <c r="L28" s="280">
        <f t="shared" si="3"/>
        <v>0</v>
      </c>
    </row>
    <row r="29" spans="1:12" ht="15.75" x14ac:dyDescent="0.25">
      <c r="A29" s="368"/>
      <c r="B29" s="368"/>
      <c r="C29" s="368"/>
      <c r="D29" s="369"/>
      <c r="E29" s="370"/>
      <c r="F29" s="382">
        <f t="shared" si="0"/>
        <v>0</v>
      </c>
      <c r="G29" s="226">
        <f t="shared" si="1"/>
        <v>1</v>
      </c>
      <c r="H29" s="181">
        <f t="shared" si="2"/>
        <v>0</v>
      </c>
      <c r="I29" s="372"/>
      <c r="J29" s="181">
        <f t="shared" si="4"/>
        <v>0</v>
      </c>
      <c r="K29" s="188"/>
      <c r="L29" s="280">
        <f t="shared" si="3"/>
        <v>0</v>
      </c>
    </row>
    <row r="30" spans="1:12" ht="15.75" x14ac:dyDescent="0.25">
      <c r="A30" s="368"/>
      <c r="B30" s="368"/>
      <c r="C30" s="368"/>
      <c r="D30" s="369"/>
      <c r="E30" s="370"/>
      <c r="F30" s="382">
        <f t="shared" si="0"/>
        <v>0</v>
      </c>
      <c r="G30" s="226">
        <f t="shared" si="1"/>
        <v>1</v>
      </c>
      <c r="H30" s="181">
        <f t="shared" si="2"/>
        <v>0</v>
      </c>
      <c r="I30" s="372"/>
      <c r="J30" s="181">
        <f t="shared" si="4"/>
        <v>0</v>
      </c>
      <c r="K30" s="188"/>
      <c r="L30" s="280">
        <f t="shared" si="3"/>
        <v>0</v>
      </c>
    </row>
    <row r="31" spans="1:12" ht="15.75" x14ac:dyDescent="0.25">
      <c r="A31" s="368"/>
      <c r="B31" s="368"/>
      <c r="C31" s="368"/>
      <c r="D31" s="369"/>
      <c r="E31" s="370"/>
      <c r="F31" s="382">
        <f t="shared" si="0"/>
        <v>0</v>
      </c>
      <c r="G31" s="226">
        <f t="shared" si="1"/>
        <v>1</v>
      </c>
      <c r="H31" s="181">
        <f t="shared" si="2"/>
        <v>0</v>
      </c>
      <c r="I31" s="372"/>
      <c r="J31" s="181">
        <f t="shared" si="4"/>
        <v>0</v>
      </c>
      <c r="K31" s="188"/>
      <c r="L31" s="280">
        <f t="shared" si="3"/>
        <v>0</v>
      </c>
    </row>
    <row r="32" spans="1:12" ht="15.75" x14ac:dyDescent="0.25">
      <c r="A32" s="368"/>
      <c r="B32" s="368"/>
      <c r="C32" s="368"/>
      <c r="D32" s="369"/>
      <c r="E32" s="370"/>
      <c r="F32" s="382">
        <f t="shared" si="0"/>
        <v>0</v>
      </c>
      <c r="G32" s="226">
        <f t="shared" si="1"/>
        <v>1</v>
      </c>
      <c r="H32" s="181">
        <f t="shared" si="2"/>
        <v>0</v>
      </c>
      <c r="I32" s="372"/>
      <c r="J32" s="181">
        <f t="shared" si="4"/>
        <v>0</v>
      </c>
      <c r="K32" s="188"/>
      <c r="L32" s="280">
        <f t="shared" si="3"/>
        <v>0</v>
      </c>
    </row>
    <row r="33" spans="1:12" ht="15.75" x14ac:dyDescent="0.25">
      <c r="A33" s="368"/>
      <c r="B33" s="368"/>
      <c r="C33" s="368"/>
      <c r="D33" s="369"/>
      <c r="E33" s="370"/>
      <c r="F33" s="382">
        <f t="shared" si="0"/>
        <v>0</v>
      </c>
      <c r="G33" s="226">
        <f t="shared" si="1"/>
        <v>1</v>
      </c>
      <c r="H33" s="181">
        <f t="shared" si="2"/>
        <v>0</v>
      </c>
      <c r="I33" s="372"/>
      <c r="J33" s="181">
        <f t="shared" si="4"/>
        <v>0</v>
      </c>
      <c r="K33" s="188"/>
      <c r="L33" s="280">
        <f t="shared" si="3"/>
        <v>0</v>
      </c>
    </row>
    <row r="34" spans="1:12" ht="15.75" x14ac:dyDescent="0.25">
      <c r="A34" s="368"/>
      <c r="B34" s="368"/>
      <c r="C34" s="368"/>
      <c r="D34" s="369"/>
      <c r="E34" s="370"/>
      <c r="F34" s="382">
        <f t="shared" si="0"/>
        <v>0</v>
      </c>
      <c r="G34" s="226">
        <f t="shared" si="1"/>
        <v>1</v>
      </c>
      <c r="H34" s="181">
        <f t="shared" si="2"/>
        <v>0</v>
      </c>
      <c r="I34" s="372"/>
      <c r="J34" s="181">
        <f t="shared" si="4"/>
        <v>0</v>
      </c>
      <c r="K34" s="188"/>
      <c r="L34" s="280">
        <f t="shared" si="3"/>
        <v>0</v>
      </c>
    </row>
    <row r="35" spans="1:12" ht="15.75" x14ac:dyDescent="0.25">
      <c r="A35" s="368"/>
      <c r="B35" s="368"/>
      <c r="C35" s="368"/>
      <c r="D35" s="369"/>
      <c r="E35" s="370"/>
      <c r="F35" s="382">
        <f t="shared" si="0"/>
        <v>0</v>
      </c>
      <c r="G35" s="226">
        <f t="shared" si="1"/>
        <v>1</v>
      </c>
      <c r="H35" s="181">
        <f t="shared" si="2"/>
        <v>0</v>
      </c>
      <c r="I35" s="372"/>
      <c r="J35" s="181">
        <f t="shared" si="4"/>
        <v>0</v>
      </c>
      <c r="K35" s="188"/>
      <c r="L35" s="280">
        <f t="shared" si="3"/>
        <v>0</v>
      </c>
    </row>
    <row r="36" spans="1:12" ht="15.75" x14ac:dyDescent="0.25">
      <c r="A36" s="368"/>
      <c r="B36" s="368"/>
      <c r="C36" s="368"/>
      <c r="D36" s="369"/>
      <c r="E36" s="370"/>
      <c r="F36" s="382">
        <f t="shared" si="0"/>
        <v>0</v>
      </c>
      <c r="G36" s="226">
        <f t="shared" si="1"/>
        <v>1</v>
      </c>
      <c r="H36" s="181">
        <f t="shared" si="2"/>
        <v>0</v>
      </c>
      <c r="I36" s="372"/>
      <c r="J36" s="181">
        <f t="shared" si="4"/>
        <v>0</v>
      </c>
      <c r="K36" s="188"/>
      <c r="L36" s="280">
        <f t="shared" si="3"/>
        <v>0</v>
      </c>
    </row>
    <row r="37" spans="1:12" ht="15.75" x14ac:dyDescent="0.25">
      <c r="A37" s="368"/>
      <c r="B37" s="368"/>
      <c r="C37" s="368"/>
      <c r="D37" s="369"/>
      <c r="E37" s="370"/>
      <c r="F37" s="382">
        <f t="shared" si="0"/>
        <v>0</v>
      </c>
      <c r="G37" s="226">
        <f t="shared" si="1"/>
        <v>1</v>
      </c>
      <c r="H37" s="181">
        <f t="shared" si="2"/>
        <v>0</v>
      </c>
      <c r="I37" s="372"/>
      <c r="J37" s="181">
        <f t="shared" si="4"/>
        <v>0</v>
      </c>
      <c r="K37" s="188"/>
      <c r="L37" s="280">
        <f t="shared" si="3"/>
        <v>0</v>
      </c>
    </row>
    <row r="38" spans="1:12" ht="15.75" x14ac:dyDescent="0.25">
      <c r="A38" s="368"/>
      <c r="B38" s="368"/>
      <c r="C38" s="368"/>
      <c r="D38" s="369"/>
      <c r="E38" s="370"/>
      <c r="F38" s="382">
        <f t="shared" si="0"/>
        <v>0</v>
      </c>
      <c r="G38" s="226">
        <f t="shared" si="1"/>
        <v>1</v>
      </c>
      <c r="H38" s="181">
        <f t="shared" si="2"/>
        <v>0</v>
      </c>
      <c r="I38" s="372"/>
      <c r="J38" s="181">
        <f t="shared" si="4"/>
        <v>0</v>
      </c>
      <c r="K38" s="188"/>
      <c r="L38" s="280">
        <f t="shared" si="3"/>
        <v>0</v>
      </c>
    </row>
    <row r="39" spans="1:12" ht="15.75" x14ac:dyDescent="0.25">
      <c r="A39" s="368"/>
      <c r="B39" s="368"/>
      <c r="C39" s="368"/>
      <c r="D39" s="369"/>
      <c r="E39" s="370"/>
      <c r="F39" s="382">
        <f t="shared" si="0"/>
        <v>0</v>
      </c>
      <c r="G39" s="226">
        <f t="shared" si="1"/>
        <v>1</v>
      </c>
      <c r="H39" s="181">
        <f t="shared" si="2"/>
        <v>0</v>
      </c>
      <c r="I39" s="372"/>
      <c r="J39" s="181">
        <f t="shared" si="4"/>
        <v>0</v>
      </c>
      <c r="K39" s="188"/>
      <c r="L39" s="280">
        <f t="shared" si="3"/>
        <v>0</v>
      </c>
    </row>
    <row r="40" spans="1:12" ht="15.75" x14ac:dyDescent="0.25">
      <c r="A40" s="368"/>
      <c r="B40" s="368"/>
      <c r="C40" s="368"/>
      <c r="D40" s="369"/>
      <c r="E40" s="370"/>
      <c r="F40" s="382">
        <f t="shared" si="0"/>
        <v>0</v>
      </c>
      <c r="G40" s="226">
        <f t="shared" si="1"/>
        <v>1</v>
      </c>
      <c r="H40" s="181">
        <f t="shared" si="2"/>
        <v>0</v>
      </c>
      <c r="I40" s="372"/>
      <c r="J40" s="181">
        <f t="shared" si="4"/>
        <v>0</v>
      </c>
      <c r="K40" s="188"/>
      <c r="L40" s="280">
        <f t="shared" si="3"/>
        <v>0</v>
      </c>
    </row>
    <row r="41" spans="1:12" ht="15.75" x14ac:dyDescent="0.25">
      <c r="A41" s="368"/>
      <c r="B41" s="368"/>
      <c r="C41" s="368"/>
      <c r="D41" s="369"/>
      <c r="E41" s="370"/>
      <c r="F41" s="382">
        <f t="shared" si="0"/>
        <v>0</v>
      </c>
      <c r="G41" s="226">
        <f t="shared" si="1"/>
        <v>1</v>
      </c>
      <c r="H41" s="181">
        <f t="shared" si="2"/>
        <v>0</v>
      </c>
      <c r="I41" s="372"/>
      <c r="J41" s="181">
        <f t="shared" si="4"/>
        <v>0</v>
      </c>
      <c r="K41" s="188"/>
      <c r="L41" s="280">
        <f t="shared" si="3"/>
        <v>0</v>
      </c>
    </row>
    <row r="42" spans="1:12" ht="15.75" x14ac:dyDescent="0.25">
      <c r="A42" s="368"/>
      <c r="B42" s="368"/>
      <c r="C42" s="368"/>
      <c r="D42" s="369"/>
      <c r="E42" s="370"/>
      <c r="F42" s="382">
        <f t="shared" si="0"/>
        <v>0</v>
      </c>
      <c r="G42" s="226">
        <f t="shared" si="1"/>
        <v>1</v>
      </c>
      <c r="H42" s="181">
        <f t="shared" si="2"/>
        <v>0</v>
      </c>
      <c r="I42" s="372"/>
      <c r="J42" s="181">
        <f t="shared" si="4"/>
        <v>0</v>
      </c>
      <c r="K42" s="188"/>
      <c r="L42" s="280">
        <f t="shared" si="3"/>
        <v>0</v>
      </c>
    </row>
    <row r="43" spans="1:12" ht="15.75" x14ac:dyDescent="0.25">
      <c r="A43" s="368"/>
      <c r="B43" s="368"/>
      <c r="C43" s="368"/>
      <c r="D43" s="369"/>
      <c r="E43" s="370"/>
      <c r="F43" s="382">
        <f t="shared" si="0"/>
        <v>0</v>
      </c>
      <c r="G43" s="226">
        <f t="shared" si="1"/>
        <v>1</v>
      </c>
      <c r="H43" s="181">
        <f t="shared" si="2"/>
        <v>0</v>
      </c>
      <c r="I43" s="372"/>
      <c r="J43" s="181">
        <f t="shared" si="4"/>
        <v>0</v>
      </c>
      <c r="K43" s="188"/>
      <c r="L43" s="280">
        <f t="shared" si="3"/>
        <v>0</v>
      </c>
    </row>
    <row r="44" spans="1:12" ht="15.75" x14ac:dyDescent="0.25">
      <c r="A44" s="368"/>
      <c r="B44" s="368"/>
      <c r="C44" s="368"/>
      <c r="D44" s="369"/>
      <c r="E44" s="370"/>
      <c r="F44" s="382">
        <f t="shared" si="0"/>
        <v>0</v>
      </c>
      <c r="G44" s="226">
        <f t="shared" si="1"/>
        <v>1</v>
      </c>
      <c r="H44" s="181">
        <f t="shared" si="2"/>
        <v>0</v>
      </c>
      <c r="I44" s="372"/>
      <c r="J44" s="181">
        <f t="shared" si="4"/>
        <v>0</v>
      </c>
      <c r="K44" s="188"/>
      <c r="L44" s="280">
        <f t="shared" si="3"/>
        <v>0</v>
      </c>
    </row>
    <row r="45" spans="1:12" ht="15.75" x14ac:dyDescent="0.25">
      <c r="A45" s="368"/>
      <c r="B45" s="368"/>
      <c r="C45" s="368"/>
      <c r="D45" s="369"/>
      <c r="E45" s="370"/>
      <c r="F45" s="382">
        <f t="shared" si="0"/>
        <v>0</v>
      </c>
      <c r="G45" s="226">
        <f t="shared" si="1"/>
        <v>1</v>
      </c>
      <c r="H45" s="181">
        <f t="shared" si="2"/>
        <v>0</v>
      </c>
      <c r="I45" s="372"/>
      <c r="J45" s="181">
        <f t="shared" si="4"/>
        <v>0</v>
      </c>
      <c r="K45" s="188"/>
      <c r="L45" s="280">
        <f t="shared" si="3"/>
        <v>0</v>
      </c>
    </row>
    <row r="46" spans="1:12" ht="38.25" customHeight="1" thickBot="1" x14ac:dyDescent="0.3">
      <c r="A46" s="183"/>
      <c r="B46" s="183"/>
      <c r="C46" s="184" t="s">
        <v>145</v>
      </c>
      <c r="D46" s="191"/>
      <c r="E46" s="191"/>
      <c r="F46" s="185">
        <f>ROUND(SUM(F12:F45),2)</f>
        <v>0</v>
      </c>
      <c r="G46" s="191"/>
      <c r="H46" s="186">
        <f>SUM(H12:H45)</f>
        <v>0</v>
      </c>
      <c r="I46" s="237"/>
      <c r="J46" s="238">
        <f>SUM(J12:J45)</f>
        <v>0</v>
      </c>
      <c r="K46" s="292"/>
      <c r="L46" s="281">
        <f>ROUND(SUM(L12:L45),2)</f>
        <v>0</v>
      </c>
    </row>
    <row r="47" spans="1:12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2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</sheetData>
  <sheetProtection algorithmName="SHA-512" hashValue="mSQ4d8hyeZ0IifMUsb1DbD2yB7TQ2YLHZZwi3rReuxzDYQPuPfJBzxiBbuD/cp5ItRROeFxA9ijgPrJRg8KgKA==" saltValue="efpGLBdAirPxF1mYkhTUbg==" spinCount="100000" sheet="1" formatCells="0" formatColumns="0" formatRows="0" selectLockedCells="1"/>
  <mergeCells count="5">
    <mergeCell ref="I10:J10"/>
    <mergeCell ref="A8:F8"/>
    <mergeCell ref="D10:F10"/>
    <mergeCell ref="G10:H10"/>
    <mergeCell ref="A4:F4"/>
  </mergeCells>
  <conditionalFormatting sqref="G12:G45">
    <cfRule type="cellIs" dxfId="121" priority="3" operator="greaterThan">
      <formula>1</formula>
    </cfRule>
  </conditionalFormatting>
  <conditionalFormatting sqref="J12:J45">
    <cfRule type="cellIs" dxfId="120" priority="4" operator="notEqual">
      <formula>F12*I12</formula>
    </cfRule>
  </conditionalFormatting>
  <conditionalFormatting sqref="H12:H45">
    <cfRule type="cellIs" dxfId="119" priority="5" operator="notEqual">
      <formula>F12-L12</formula>
    </cfRule>
    <cfRule type="cellIs" dxfId="118" priority="6" operator="equal">
      <formula>F12-L12</formula>
    </cfRule>
  </conditionalFormatting>
  <conditionalFormatting sqref="I12:I45">
    <cfRule type="cellIs" dxfId="117" priority="1" operator="greaterThan">
      <formula>1</formula>
    </cfRule>
  </conditionalFormatting>
  <dataValidations count="1">
    <dataValidation type="whole" allowBlank="1" showInputMessage="1" showErrorMessage="1" sqref="E12:E45" xr:uid="{6D1948BE-8FB0-428C-BFB7-B3BFA34346E5}">
      <formula1>0</formula1>
      <formula2>60000000</formula2>
    </dataValidation>
  </dataValidations>
  <pageMargins left="0.5" right="0.5" top="0.5" bottom="0.5" header="0.5" footer="0.5"/>
  <pageSetup scale="10" orientation="landscape" r:id="rId1"/>
  <headerFooter alignWithMargins="0">
    <oddFooter>&amp;RRevised: 7/6/2009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744BD6C8F60245830B8D95C0B7D0E0" ma:contentTypeVersion="6" ma:contentTypeDescription="Create a new document." ma:contentTypeScope="" ma:versionID="49298c910729a82e4d1aede70bfaeac5">
  <xsd:schema xmlns:xsd="http://www.w3.org/2001/XMLSchema" xmlns:xs="http://www.w3.org/2001/XMLSchema" xmlns:p="http://schemas.microsoft.com/office/2006/metadata/properties" xmlns:ns2="0a31146f-42e4-4e20-a577-27467e4f018a" xmlns:ns3="c1443691-42b4-4e80-81f2-5ca37911151d" targetNamespace="http://schemas.microsoft.com/office/2006/metadata/properties" ma:root="true" ma:fieldsID="18d009e49bd7ad2582441b0d1c053868" ns2:_="" ns3:_="">
    <xsd:import namespace="0a31146f-42e4-4e20-a577-27467e4f018a"/>
    <xsd:import namespace="c1443691-42b4-4e80-81f2-5ca379111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1146f-42e4-4e20-a577-27467e4f01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43691-42b4-4e80-81f2-5ca379111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665226-3612-4F9B-86F1-886BC90ED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1146f-42e4-4e20-a577-27467e4f018a"/>
    <ds:schemaRef ds:uri="c1443691-42b4-4e80-81f2-5ca379111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4409AC-DD27-4DF0-91E8-BC1454B4F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927DB-90E7-48A3-8D39-74A507570A82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1443691-42b4-4e80-81f2-5ca37911151d"/>
    <ds:schemaRef ds:uri="0a31146f-42e4-4e20-a577-27467e4f018a"/>
  </ds:schemaRefs>
</ds:datastoreItem>
</file>

<file path=docMetadata/LabelInfo.xml><?xml version="1.0" encoding="utf-8"?>
<clbl:labelList xmlns:clbl="http://schemas.microsoft.com/office/2020/mipLabelMetadata">
  <clbl:label id="{70de1992-07c6-480f-a318-a1afcba03983}" enabled="0" method="" siteId="{70de1992-07c6-480f-a318-a1afcba03983}" removed="1"/>
  <clbl:label id="{9bf97732-82b9-499b-b16a-a93e8ebd536b}" enabled="0" method="" siteId="{9bf97732-82b9-499b-b16a-a93e8ebd536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Cover Page</vt:lpstr>
      <vt:lpstr>BUDGET SUMMARY 1</vt:lpstr>
      <vt:lpstr>BUDGET SUMMARY 2</vt:lpstr>
      <vt:lpstr>Personnel_Salary_Benefits</vt:lpstr>
      <vt:lpstr>Travel_Long_Distance</vt:lpstr>
      <vt:lpstr>Travel_Local</vt:lpstr>
      <vt:lpstr>Nutrition Education Materials</vt:lpstr>
      <vt:lpstr>Noncap. Equip. &amp; Supplies</vt:lpstr>
      <vt:lpstr>Equip. &amp; Other Capital Expenses</vt:lpstr>
      <vt:lpstr>Building_Space Lease or Rental</vt:lpstr>
      <vt:lpstr>Cost of Pub. Own Bldg. Space</vt:lpstr>
      <vt:lpstr>Maintenance &amp; Repair</vt:lpstr>
      <vt:lpstr>Institut. Memb. &amp; Subscrip</vt:lpstr>
      <vt:lpstr>Contracts_subgrants_agreements</vt:lpstr>
      <vt:lpstr>Travel_Subgrants</vt:lpstr>
      <vt:lpstr>Indirect Cost</vt:lpstr>
      <vt:lpstr>Planned Program Income</vt:lpstr>
      <vt:lpstr>Data Validation List</vt:lpstr>
      <vt:lpstr>Travel_Local!_Toc532876953</vt:lpstr>
      <vt:lpstr>Travel_Long_Distance!_Toc532876953</vt:lpstr>
      <vt:lpstr>Travel_Subgrants!_Toc532876953</vt:lpstr>
      <vt:lpstr>'Building_Space Lease or Rental'!_Toc532876955</vt:lpstr>
      <vt:lpstr>'Cost of Pub. Own Bldg. Space'!_Toc532876955</vt:lpstr>
      <vt:lpstr>'Equip. &amp; Other Capital Expenses'!_Toc532876955</vt:lpstr>
      <vt:lpstr>'Institut. Memb. &amp; Subscrip'!_Toc532876955</vt:lpstr>
      <vt:lpstr>'Maintenance &amp; Repair'!_Toc532876955</vt:lpstr>
      <vt:lpstr>'Noncap. Equip. &amp; Supplies'!_Toc532876955</vt:lpstr>
      <vt:lpstr>'Nutrition Education Materials'!_Toc532876955</vt:lpstr>
      <vt:lpstr>Contracts_subgrants_agreements!_Toc536350900</vt:lpstr>
      <vt:lpstr>Personnel_Salary_Benefits!Text111</vt:lpstr>
    </vt:vector>
  </TitlesOfParts>
  <Manager/>
  <Company>Texas Department on Ageing and Disability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Ramirez,Juan (DADS)</dc:creator>
  <cp:keywords/>
  <dc:description/>
  <cp:lastModifiedBy>Childers,James (HHSC AES)</cp:lastModifiedBy>
  <cp:revision/>
  <dcterms:created xsi:type="dcterms:W3CDTF">2015-10-05T18:34:08Z</dcterms:created>
  <dcterms:modified xsi:type="dcterms:W3CDTF">2025-06-25T19:27:03Z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0x010100FE744BD6C8F60245830B8D95C0B7D0E0</vt:lpwstr>
  </property>
  <property fmtid="{D5CDD505-2E9C-101B-9397-08002B2CF9AE}" pid="3" name="MediaServiceImageTags">
    <vt:lpwstr/>
  </property>
</Properties>
</file>