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xhhs-my.sharepoint.com/personal/james_childers01_hhs_texas_gov/Documents/Analysis/SNAP ED/"/>
    </mc:Choice>
  </mc:AlternateContent>
  <xr:revisionPtr revIDLastSave="4" documentId="8_{F575858D-7DE2-4F63-8442-2D0745CE47A3}" xr6:coauthVersionLast="47" xr6:coauthVersionMax="47" xr10:uidLastSave="{29A63AE7-7DFB-4E64-940C-C9E623F1C199}"/>
  <bookViews>
    <workbookView xWindow="28680" yWindow="-120" windowWidth="29040" windowHeight="15720" tabRatio="921" xr2:uid="{00000000-000D-0000-FFFF-FFFF00000000}"/>
  </bookViews>
  <sheets>
    <sheet name="Cover Page" sheetId="74" r:id="rId1"/>
    <sheet name="BUDGET SUMMARY 1" sheetId="75" r:id="rId2"/>
    <sheet name="BUDGET SUMMARY 2" sheetId="27" state="hidden" r:id="rId3"/>
    <sheet name="Personnel_Salary_Benefits" sheetId="86" r:id="rId4"/>
    <sheet name="Travel_Long_Distance" sheetId="98" r:id="rId5"/>
    <sheet name="Travel_Local" sheetId="97" r:id="rId6"/>
    <sheet name="Nutrition Education Materials" sheetId="37" r:id="rId7"/>
    <sheet name="Noncap. Equip. &amp; Supplies" sheetId="99" r:id="rId8"/>
    <sheet name="Equip. &amp; Other Capital Expenses" sheetId="100" r:id="rId9"/>
    <sheet name="Building_Space Lease or Rental" sheetId="101" r:id="rId10"/>
    <sheet name="Cost of Pub. Own Bldg. Space" sheetId="102" r:id="rId11"/>
    <sheet name="Maintenance &amp; Repair" sheetId="103" r:id="rId12"/>
    <sheet name="Institut. Memb. &amp; Subscrip" sheetId="104" r:id="rId13"/>
    <sheet name="Contracts_subgrants_agreements" sheetId="32" r:id="rId14"/>
    <sheet name="Travel_Subgrants" sheetId="96" r:id="rId15"/>
    <sheet name="Indirect Cost" sheetId="43" r:id="rId16"/>
    <sheet name="Planned Program Income" sheetId="69" r:id="rId17"/>
    <sheet name="Data Validation List" sheetId="36" state="hidden" r:id="rId18"/>
  </sheets>
  <definedNames>
    <definedName name="_Toc184189252" localSheetId="9">'Building_Space Lease or Rental'!#REF!</definedName>
    <definedName name="_Toc184189252" localSheetId="10">'Cost of Pub. Own Bldg. Space'!#REF!</definedName>
    <definedName name="_Toc184189252" localSheetId="8">'Equip. &amp; Other Capital Expenses'!#REF!</definedName>
    <definedName name="_Toc184189252" localSheetId="12">'Institut. Memb. &amp; Subscrip'!#REF!</definedName>
    <definedName name="_Toc184189252" localSheetId="11">'Maintenance &amp; Repair'!#REF!</definedName>
    <definedName name="_Toc184189252" localSheetId="7">'Noncap. Equip. &amp; Supplies'!#REF!</definedName>
    <definedName name="_Toc184189252" localSheetId="6">'Nutrition Education Materials'!#REF!</definedName>
    <definedName name="_Toc532876951" localSheetId="3">Personnel_Salary_Benefits!#REF!</definedName>
    <definedName name="_Toc532876953" localSheetId="5">Travel_Local!$D$3</definedName>
    <definedName name="_Toc532876953" localSheetId="4">Travel_Long_Distance!$D$3</definedName>
    <definedName name="_Toc532876953" localSheetId="14">Travel_Subgrants!$D$3</definedName>
    <definedName name="_Toc532876955" localSheetId="9">'Building_Space Lease or Rental'!$A$4</definedName>
    <definedName name="_Toc532876955" localSheetId="10">'Cost of Pub. Own Bldg. Space'!$A$4</definedName>
    <definedName name="_Toc532876955" localSheetId="8">'Equip. &amp; Other Capital Expenses'!$A$4</definedName>
    <definedName name="_Toc532876955" localSheetId="12">'Institut. Memb. &amp; Subscrip'!$A$4</definedName>
    <definedName name="_Toc532876955" localSheetId="11">'Maintenance &amp; Repair'!$A$4</definedName>
    <definedName name="_Toc532876955" localSheetId="7">'Noncap. Equip. &amp; Supplies'!$A$4</definedName>
    <definedName name="_Toc532876955" localSheetId="6">'Nutrition Education Materials'!$A$4</definedName>
    <definedName name="_Toc536350900" localSheetId="13">Contracts_subgrants_agreements!$A$13</definedName>
    <definedName name="B_Base">#REF!</definedName>
    <definedName name="base">#REF!</definedName>
    <definedName name="base2" localSheetId="1">#REF!</definedName>
    <definedName name="base2">#REF!</definedName>
    <definedName name="base2." localSheetId="1">#REF!</definedName>
    <definedName name="base2.">#REF!</definedName>
    <definedName name="EstWorkshopCost" localSheetId="5">Travel_Local!#REF!</definedName>
    <definedName name="EstWorkshopCost" localSheetId="4">Travel_Long_Distance!#REF!</definedName>
    <definedName name="EstWorkshopCost" localSheetId="14">Travel_Subgrants!#REF!</definedName>
    <definedName name="fa" localSheetId="1">#REF!</definedName>
    <definedName name="fa">#REF!</definedName>
    <definedName name="formula_amount" localSheetId="1">#REF!</definedName>
    <definedName name="formula_amount">#REF!</definedName>
    <definedName name="GRBase" localSheetId="1">#REF!</definedName>
    <definedName name="GRBase">#REF!</definedName>
    <definedName name="grbase." localSheetId="1">#REF!</definedName>
    <definedName name="grbase.">#REF!</definedName>
    <definedName name="Text108" localSheetId="3">Personnel_Salary_Benefits!#REF!</definedName>
    <definedName name="Text109" localSheetId="3">Personnel_Salary_Benefits!#REF!</definedName>
    <definedName name="Text110" localSheetId="9">'Building_Space Lease or Rental'!#REF!</definedName>
    <definedName name="Text110" localSheetId="13">Contracts_subgrants_agreements!#REF!</definedName>
    <definedName name="Text110" localSheetId="10">'Cost of Pub. Own Bldg. Space'!#REF!</definedName>
    <definedName name="Text110" localSheetId="8">'Equip. &amp; Other Capital Expenses'!#REF!</definedName>
    <definedName name="Text110" localSheetId="12">'Institut. Memb. &amp; Subscrip'!#REF!</definedName>
    <definedName name="Text110" localSheetId="11">'Maintenance &amp; Repair'!#REF!</definedName>
    <definedName name="Text110" localSheetId="7">'Noncap. Equip. &amp; Supplies'!#REF!</definedName>
    <definedName name="Text110" localSheetId="6">'Nutrition Education Materials'!#REF!</definedName>
    <definedName name="Text110" localSheetId="3">Personnel_Salary_Benefits!#REF!</definedName>
    <definedName name="Text111" localSheetId="3">Personnel_Salary_Benefits!$A$10</definedName>
    <definedName name="Text113" localSheetId="3">Personnel_Salary_Benefits!#REF!</definedName>
    <definedName name="Text114" localSheetId="9">'Building_Space Lease or Rental'!#REF!</definedName>
    <definedName name="Text114" localSheetId="13">Contracts_subgrants_agreements!#REF!</definedName>
    <definedName name="Text114" localSheetId="10">'Cost of Pub. Own Bldg. Space'!#REF!</definedName>
    <definedName name="Text114" localSheetId="8">'Equip. &amp; Other Capital Expenses'!#REF!</definedName>
    <definedName name="Text114" localSheetId="12">'Institut. Memb. &amp; Subscrip'!#REF!</definedName>
    <definedName name="Text114" localSheetId="11">'Maintenance &amp; Repair'!#REF!</definedName>
    <definedName name="Text114" localSheetId="7">'Noncap. Equip. &amp; Supplies'!#REF!</definedName>
    <definedName name="Text114" localSheetId="6">'Nutrition Education Materials'!#REF!</definedName>
    <definedName name="Text114" localSheetId="3">Personnel_Salary_Benefits!#REF!</definedName>
    <definedName name="Text115" localSheetId="3">Personnel_Salary_Benefits!#REF!</definedName>
    <definedName name="Text116" localSheetId="3">Personnel_Salary_Benefits!#REF!</definedName>
    <definedName name="Text117" localSheetId="3">Personnel_Salary_Benefits!#REF!</definedName>
    <definedName name="Text123" localSheetId="5">Travel_Local!#REF!</definedName>
    <definedName name="Text123" localSheetId="4">Travel_Long_Distance!#REF!</definedName>
    <definedName name="Text123" localSheetId="14">Travel_Subgrants!#REF!</definedName>
    <definedName name="Text125" localSheetId="5">Travel_Local!#REF!</definedName>
    <definedName name="Text125" localSheetId="4">Travel_Long_Distance!#REF!</definedName>
    <definedName name="Text125" localSheetId="14">Travel_Subgrants!#REF!</definedName>
    <definedName name="Text126" localSheetId="5">Travel_Local!#REF!</definedName>
    <definedName name="Text126" localSheetId="4">Travel_Long_Distance!#REF!</definedName>
    <definedName name="Text126" localSheetId="14">Travel_Subgrants!#REF!</definedName>
    <definedName name="Text129" localSheetId="5">Travel_Local!#REF!</definedName>
    <definedName name="Text129" localSheetId="4">Travel_Long_Distance!#REF!</definedName>
    <definedName name="Text129" localSheetId="14">Travel_Subgrants!#REF!</definedName>
    <definedName name="Text130" localSheetId="9">'Building_Space Lease or Rental'!#REF!</definedName>
    <definedName name="Text130" localSheetId="10">'Cost of Pub. Own Bldg. Space'!#REF!</definedName>
    <definedName name="Text130" localSheetId="8">'Equip. &amp; Other Capital Expenses'!#REF!</definedName>
    <definedName name="Text130" localSheetId="12">'Institut. Memb. &amp; Subscrip'!#REF!</definedName>
    <definedName name="Text130" localSheetId="11">'Maintenance &amp; Repair'!#REF!</definedName>
    <definedName name="Text130" localSheetId="7">'Noncap. Equip. &amp; Supplies'!#REF!</definedName>
    <definedName name="Text130" localSheetId="6">'Nutrition Education Materials'!#REF!</definedName>
    <definedName name="Text131" localSheetId="13">Contracts_subgrants_agreements!#REF!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98" l="1"/>
  <c r="L6" i="98"/>
  <c r="L7" i="98"/>
  <c r="L8" i="98"/>
  <c r="L9" i="98"/>
  <c r="L10" i="98"/>
  <c r="G13" i="104"/>
  <c r="G12" i="104"/>
  <c r="G12" i="100"/>
  <c r="F12" i="100"/>
  <c r="X11" i="86"/>
  <c r="M7" i="96"/>
  <c r="M8" i="96"/>
  <c r="M9" i="96"/>
  <c r="F167" i="96"/>
  <c r="F168" i="96"/>
  <c r="F169" i="96"/>
  <c r="E167" i="96"/>
  <c r="I167" i="96" s="1"/>
  <c r="G167" i="96" s="1"/>
  <c r="E168" i="96"/>
  <c r="I168" i="96" s="1"/>
  <c r="E169" i="96"/>
  <c r="I169" i="96" s="1"/>
  <c r="G169" i="96" s="1"/>
  <c r="I151" i="96"/>
  <c r="G151" i="96" s="1"/>
  <c r="I152" i="96"/>
  <c r="G152" i="96" s="1"/>
  <c r="I153" i="96"/>
  <c r="F151" i="96"/>
  <c r="F152" i="96"/>
  <c r="F153" i="96"/>
  <c r="E151" i="96"/>
  <c r="E152" i="96"/>
  <c r="E153" i="96"/>
  <c r="F135" i="96"/>
  <c r="F136" i="96"/>
  <c r="F137" i="96"/>
  <c r="E135" i="96"/>
  <c r="I135" i="96" s="1"/>
  <c r="G135" i="96" s="1"/>
  <c r="E136" i="96"/>
  <c r="I136" i="96" s="1"/>
  <c r="G136" i="96" s="1"/>
  <c r="E137" i="96"/>
  <c r="I137" i="96" s="1"/>
  <c r="G137" i="96" s="1"/>
  <c r="F120" i="96"/>
  <c r="F121" i="96"/>
  <c r="F122" i="96"/>
  <c r="E120" i="96"/>
  <c r="I120" i="96" s="1"/>
  <c r="G120" i="96" s="1"/>
  <c r="E121" i="96"/>
  <c r="I121" i="96" s="1"/>
  <c r="G121" i="96" s="1"/>
  <c r="E122" i="96"/>
  <c r="I122" i="96" s="1"/>
  <c r="G122" i="96" s="1"/>
  <c r="F104" i="96"/>
  <c r="F105" i="96"/>
  <c r="F106" i="96"/>
  <c r="E104" i="96"/>
  <c r="I104" i="96" s="1"/>
  <c r="G104" i="96" s="1"/>
  <c r="E105" i="96"/>
  <c r="I105" i="96" s="1"/>
  <c r="E106" i="96"/>
  <c r="I106" i="96" s="1"/>
  <c r="F88" i="96"/>
  <c r="F89" i="96"/>
  <c r="F90" i="96"/>
  <c r="E88" i="96"/>
  <c r="I88" i="96" s="1"/>
  <c r="E89" i="96"/>
  <c r="I89" i="96" s="1"/>
  <c r="G89" i="96" s="1"/>
  <c r="E90" i="96"/>
  <c r="I90" i="96" s="1"/>
  <c r="F72" i="96"/>
  <c r="F73" i="96"/>
  <c r="F74" i="96"/>
  <c r="E72" i="96"/>
  <c r="I72" i="96" s="1"/>
  <c r="E73" i="96"/>
  <c r="I73" i="96" s="1"/>
  <c r="G73" i="96" s="1"/>
  <c r="E74" i="96"/>
  <c r="I74" i="96" s="1"/>
  <c r="G74" i="96" s="1"/>
  <c r="F56" i="96"/>
  <c r="F57" i="96"/>
  <c r="F58" i="96"/>
  <c r="E56" i="96"/>
  <c r="E57" i="96"/>
  <c r="E58" i="96"/>
  <c r="I58" i="96" s="1"/>
  <c r="F40" i="96"/>
  <c r="F41" i="96"/>
  <c r="F42" i="96"/>
  <c r="E40" i="96"/>
  <c r="I40" i="96" s="1"/>
  <c r="G40" i="96" s="1"/>
  <c r="E41" i="96"/>
  <c r="I41" i="96" s="1"/>
  <c r="G41" i="96" s="1"/>
  <c r="E42" i="96"/>
  <c r="I42" i="96" s="1"/>
  <c r="G42" i="96" s="1"/>
  <c r="F24" i="96"/>
  <c r="F25" i="96"/>
  <c r="F26" i="96"/>
  <c r="E24" i="96"/>
  <c r="I24" i="96" s="1"/>
  <c r="G24" i="96" s="1"/>
  <c r="E25" i="96"/>
  <c r="E26" i="96"/>
  <c r="F23" i="97"/>
  <c r="F24" i="97"/>
  <c r="F25" i="97"/>
  <c r="E23" i="97"/>
  <c r="I23" i="97" s="1"/>
  <c r="E24" i="97"/>
  <c r="I24" i="97" s="1"/>
  <c r="E25" i="97"/>
  <c r="I25" i="97" s="1"/>
  <c r="I38" i="97"/>
  <c r="G38" i="97" s="1"/>
  <c r="I39" i="97"/>
  <c r="I40" i="97"/>
  <c r="G39" i="97"/>
  <c r="G40" i="97"/>
  <c r="F38" i="97"/>
  <c r="F39" i="97"/>
  <c r="F40" i="97"/>
  <c r="E38" i="97"/>
  <c r="E39" i="97"/>
  <c r="E40" i="97"/>
  <c r="I53" i="97"/>
  <c r="I54" i="97"/>
  <c r="I55" i="97"/>
  <c r="G55" i="97" s="1"/>
  <c r="G53" i="97"/>
  <c r="G54" i="97"/>
  <c r="F53" i="97"/>
  <c r="F54" i="97"/>
  <c r="F55" i="97"/>
  <c r="E53" i="97"/>
  <c r="E54" i="97"/>
  <c r="E55" i="97"/>
  <c r="I68" i="97"/>
  <c r="G68" i="97" s="1"/>
  <c r="I69" i="97"/>
  <c r="G69" i="97" s="1"/>
  <c r="I70" i="97"/>
  <c r="G70" i="97"/>
  <c r="F68" i="97"/>
  <c r="F69" i="97"/>
  <c r="F70" i="97"/>
  <c r="E68" i="97"/>
  <c r="E69" i="97"/>
  <c r="E70" i="97"/>
  <c r="I83" i="97"/>
  <c r="G83" i="97" s="1"/>
  <c r="I84" i="97"/>
  <c r="G84" i="97" s="1"/>
  <c r="I85" i="97"/>
  <c r="G85" i="97"/>
  <c r="F83" i="97"/>
  <c r="F84" i="97"/>
  <c r="F85" i="97"/>
  <c r="E83" i="97"/>
  <c r="E84" i="97"/>
  <c r="E85" i="97"/>
  <c r="I98" i="97"/>
  <c r="G98" i="97" s="1"/>
  <c r="I99" i="97"/>
  <c r="G99" i="97" s="1"/>
  <c r="I100" i="97"/>
  <c r="G100" i="97" s="1"/>
  <c r="F98" i="97"/>
  <c r="F99" i="97"/>
  <c r="F100" i="97"/>
  <c r="E98" i="97"/>
  <c r="E99" i="97"/>
  <c r="E100" i="97"/>
  <c r="I113" i="97"/>
  <c r="G113" i="97" s="1"/>
  <c r="I114" i="97"/>
  <c r="G114" i="97" s="1"/>
  <c r="I115" i="97"/>
  <c r="G115" i="97" s="1"/>
  <c r="F113" i="97"/>
  <c r="F114" i="97"/>
  <c r="F115" i="97"/>
  <c r="E113" i="97"/>
  <c r="E114" i="97"/>
  <c r="E115" i="97"/>
  <c r="I128" i="97"/>
  <c r="G128" i="97" s="1"/>
  <c r="I129" i="97"/>
  <c r="G129" i="97" s="1"/>
  <c r="I130" i="97"/>
  <c r="G130" i="97" s="1"/>
  <c r="F128" i="97"/>
  <c r="F129" i="97"/>
  <c r="F130" i="97"/>
  <c r="E128" i="97"/>
  <c r="E129" i="97"/>
  <c r="E130" i="97"/>
  <c r="I143" i="97"/>
  <c r="G143" i="97" s="1"/>
  <c r="I144" i="97"/>
  <c r="G144" i="97" s="1"/>
  <c r="I145" i="97"/>
  <c r="G145" i="97" s="1"/>
  <c r="F143" i="97"/>
  <c r="F144" i="97"/>
  <c r="F145" i="97"/>
  <c r="E143" i="97"/>
  <c r="E144" i="97"/>
  <c r="E145" i="97"/>
  <c r="I158" i="97"/>
  <c r="I159" i="97"/>
  <c r="I160" i="97"/>
  <c r="G160" i="97" s="1"/>
  <c r="G158" i="97"/>
  <c r="G159" i="97"/>
  <c r="F158" i="97"/>
  <c r="F159" i="97"/>
  <c r="F160" i="97"/>
  <c r="E158" i="97"/>
  <c r="E159" i="97"/>
  <c r="E160" i="97"/>
  <c r="E161" i="97"/>
  <c r="E37" i="97"/>
  <c r="F37" i="97"/>
  <c r="I158" i="98"/>
  <c r="I159" i="98"/>
  <c r="I160" i="98"/>
  <c r="I161" i="98"/>
  <c r="G158" i="98"/>
  <c r="G159" i="98"/>
  <c r="G160" i="98"/>
  <c r="G161" i="98"/>
  <c r="I143" i="98"/>
  <c r="I144" i="98"/>
  <c r="G144" i="98" s="1"/>
  <c r="I145" i="98"/>
  <c r="G145" i="98" s="1"/>
  <c r="I146" i="98"/>
  <c r="G146" i="98" s="1"/>
  <c r="G143" i="98"/>
  <c r="F143" i="98"/>
  <c r="F144" i="98"/>
  <c r="F145" i="98"/>
  <c r="F146" i="98"/>
  <c r="E143" i="98"/>
  <c r="E144" i="98"/>
  <c r="E145" i="98"/>
  <c r="I128" i="98"/>
  <c r="I129" i="98"/>
  <c r="I130" i="98"/>
  <c r="G130" i="98" s="1"/>
  <c r="G128" i="98"/>
  <c r="G129" i="98"/>
  <c r="F128" i="98"/>
  <c r="F129" i="98"/>
  <c r="F130" i="98"/>
  <c r="E128" i="98"/>
  <c r="E129" i="98"/>
  <c r="E130" i="98"/>
  <c r="I113" i="98"/>
  <c r="I114" i="98"/>
  <c r="I115" i="98"/>
  <c r="I116" i="98"/>
  <c r="G113" i="98"/>
  <c r="G114" i="98"/>
  <c r="G115" i="98"/>
  <c r="G116" i="98"/>
  <c r="F113" i="98"/>
  <c r="F114" i="98"/>
  <c r="F115" i="98"/>
  <c r="F116" i="98"/>
  <c r="E113" i="98"/>
  <c r="E114" i="98"/>
  <c r="E115" i="98"/>
  <c r="E116" i="98"/>
  <c r="F158" i="98"/>
  <c r="F159" i="98"/>
  <c r="F160" i="98"/>
  <c r="F161" i="98"/>
  <c r="E158" i="98"/>
  <c r="E159" i="98"/>
  <c r="E160" i="98"/>
  <c r="F99" i="98"/>
  <c r="F100" i="98"/>
  <c r="F101" i="98"/>
  <c r="E99" i="98"/>
  <c r="I99" i="98" s="1"/>
  <c r="E100" i="98"/>
  <c r="I100" i="98" s="1"/>
  <c r="G100" i="98" s="1"/>
  <c r="E101" i="98"/>
  <c r="I101" i="98" s="1"/>
  <c r="G101" i="98" s="1"/>
  <c r="F98" i="98"/>
  <c r="E98" i="98"/>
  <c r="I98" i="98" s="1"/>
  <c r="G98" i="98" s="1"/>
  <c r="E83" i="98"/>
  <c r="I83" i="98" s="1"/>
  <c r="G83" i="98" s="1"/>
  <c r="E84" i="98"/>
  <c r="I84" i="98" s="1"/>
  <c r="G84" i="98" s="1"/>
  <c r="E85" i="98"/>
  <c r="I85" i="98" s="1"/>
  <c r="G85" i="98" s="1"/>
  <c r="E86" i="98"/>
  <c r="I86" i="98" s="1"/>
  <c r="G86" i="98" s="1"/>
  <c r="F83" i="98"/>
  <c r="F84" i="98"/>
  <c r="F85" i="98"/>
  <c r="F86" i="98"/>
  <c r="I70" i="98"/>
  <c r="G70" i="98" s="1"/>
  <c r="I71" i="98"/>
  <c r="F68" i="98"/>
  <c r="F69" i="98"/>
  <c r="F70" i="98"/>
  <c r="F71" i="98"/>
  <c r="E68" i="98"/>
  <c r="I68" i="98" s="1"/>
  <c r="G68" i="98" s="1"/>
  <c r="E69" i="98"/>
  <c r="I69" i="98" s="1"/>
  <c r="G69" i="98" s="1"/>
  <c r="E70" i="98"/>
  <c r="E71" i="98"/>
  <c r="F53" i="98"/>
  <c r="F54" i="98"/>
  <c r="F55" i="98"/>
  <c r="F56" i="98"/>
  <c r="E53" i="98"/>
  <c r="I53" i="98" s="1"/>
  <c r="G53" i="98" s="1"/>
  <c r="E54" i="98"/>
  <c r="I54" i="98" s="1"/>
  <c r="G54" i="98" s="1"/>
  <c r="E55" i="98"/>
  <c r="I55" i="98" s="1"/>
  <c r="E56" i="98"/>
  <c r="I56" i="98" s="1"/>
  <c r="F37" i="98"/>
  <c r="F38" i="98"/>
  <c r="F39" i="98"/>
  <c r="E37" i="98"/>
  <c r="I37" i="98" s="1"/>
  <c r="G37" i="98" s="1"/>
  <c r="E38" i="98"/>
  <c r="I38" i="98" s="1"/>
  <c r="E39" i="98"/>
  <c r="I39" i="98" s="1"/>
  <c r="F21" i="98"/>
  <c r="F22" i="98"/>
  <c r="F23" i="98"/>
  <c r="F24" i="98"/>
  <c r="F25" i="98"/>
  <c r="F26" i="98"/>
  <c r="E21" i="98"/>
  <c r="I21" i="98" s="1"/>
  <c r="G21" i="98" s="1"/>
  <c r="E22" i="98"/>
  <c r="I22" i="98" s="1"/>
  <c r="G22" i="98" s="1"/>
  <c r="E23" i="98"/>
  <c r="I23" i="98" s="1"/>
  <c r="G23" i="98" s="1"/>
  <c r="E24" i="98"/>
  <c r="I24" i="98" s="1"/>
  <c r="G24" i="98" s="1"/>
  <c r="E25" i="98"/>
  <c r="I25" i="98" s="1"/>
  <c r="G25" i="98" s="1"/>
  <c r="AL12" i="86"/>
  <c r="AL13" i="86"/>
  <c r="AL15" i="86"/>
  <c r="AL16" i="86"/>
  <c r="AL17" i="86"/>
  <c r="AL18" i="86"/>
  <c r="AL19" i="86"/>
  <c r="AL20" i="86"/>
  <c r="AL21" i="86"/>
  <c r="AL22" i="86"/>
  <c r="AL23" i="86"/>
  <c r="AL24" i="86"/>
  <c r="AL25" i="86"/>
  <c r="AL26" i="86"/>
  <c r="AL27" i="86"/>
  <c r="AL28" i="86"/>
  <c r="AL29" i="86"/>
  <c r="AL30" i="86"/>
  <c r="AL31" i="86"/>
  <c r="AL32" i="86"/>
  <c r="AL33" i="86"/>
  <c r="AL34" i="86"/>
  <c r="AL35" i="86"/>
  <c r="AL36" i="86"/>
  <c r="AL37" i="86"/>
  <c r="AL38" i="86"/>
  <c r="AL39" i="86"/>
  <c r="AL40" i="86"/>
  <c r="AL41" i="86"/>
  <c r="AL42" i="86"/>
  <c r="AL43" i="86"/>
  <c r="AL44" i="86"/>
  <c r="AL45" i="86"/>
  <c r="AL46" i="86"/>
  <c r="AL47" i="86"/>
  <c r="AL48" i="86"/>
  <c r="AL49" i="86"/>
  <c r="AL50" i="86"/>
  <c r="AL51" i="86"/>
  <c r="AL52" i="86"/>
  <c r="AL53" i="86"/>
  <c r="AL54" i="86"/>
  <c r="AL55" i="86"/>
  <c r="AL56" i="86"/>
  <c r="AL57" i="86"/>
  <c r="AL58" i="86"/>
  <c r="AL59" i="86"/>
  <c r="AL60" i="86"/>
  <c r="AL61" i="86"/>
  <c r="AL62" i="86"/>
  <c r="AL63" i="86"/>
  <c r="AL64" i="86"/>
  <c r="AL65" i="86"/>
  <c r="AL66" i="86"/>
  <c r="AL67" i="86"/>
  <c r="AL68" i="86"/>
  <c r="AL69" i="86"/>
  <c r="AL70" i="86"/>
  <c r="AL71" i="86"/>
  <c r="AL72" i="86"/>
  <c r="AL73" i="86"/>
  <c r="AL74" i="86"/>
  <c r="AL75" i="86"/>
  <c r="AL76" i="86"/>
  <c r="AL77" i="86"/>
  <c r="AL78" i="86"/>
  <c r="AL79" i="86"/>
  <c r="AL80" i="86"/>
  <c r="AL81" i="86"/>
  <c r="AL82" i="86"/>
  <c r="AL83" i="86"/>
  <c r="AL84" i="86"/>
  <c r="AL85" i="86"/>
  <c r="AL86" i="86"/>
  <c r="AL87" i="86"/>
  <c r="AL88" i="86"/>
  <c r="AL89" i="86"/>
  <c r="AL90" i="86"/>
  <c r="AL91" i="86"/>
  <c r="AL92" i="86"/>
  <c r="AL93" i="86"/>
  <c r="AL94" i="86"/>
  <c r="AL95" i="86"/>
  <c r="AL96" i="86"/>
  <c r="AL97" i="86"/>
  <c r="AL98" i="86"/>
  <c r="AL99" i="86"/>
  <c r="AL100" i="86"/>
  <c r="AL101" i="86"/>
  <c r="AL102" i="86"/>
  <c r="AL103" i="86"/>
  <c r="AL104" i="86"/>
  <c r="AL105" i="86"/>
  <c r="AL106" i="86"/>
  <c r="AL107" i="86"/>
  <c r="AL108" i="86"/>
  <c r="AL109" i="86"/>
  <c r="B5" i="98"/>
  <c r="D2" i="32"/>
  <c r="D1" i="32"/>
  <c r="A2" i="104"/>
  <c r="A1" i="104"/>
  <c r="A2" i="103"/>
  <c r="A1" i="103"/>
  <c r="C2" i="102"/>
  <c r="C1" i="102"/>
  <c r="A2" i="101"/>
  <c r="A1" i="101"/>
  <c r="A2" i="100"/>
  <c r="A1" i="100"/>
  <c r="A2" i="99"/>
  <c r="A1" i="99"/>
  <c r="C2" i="37"/>
  <c r="C1" i="37"/>
  <c r="E65" i="97"/>
  <c r="E66" i="97"/>
  <c r="E67" i="97"/>
  <c r="E71" i="97"/>
  <c r="G25" i="97" l="1"/>
  <c r="L9" i="97"/>
  <c r="G24" i="97"/>
  <c r="L8" i="97"/>
  <c r="G23" i="97"/>
  <c r="L7" i="97"/>
  <c r="I26" i="96"/>
  <c r="G26" i="96" s="1"/>
  <c r="I25" i="96"/>
  <c r="G25" i="96" s="1"/>
  <c r="I57" i="96"/>
  <c r="G57" i="96" s="1"/>
  <c r="I56" i="96"/>
  <c r="G56" i="96" s="1"/>
  <c r="G153" i="96"/>
  <c r="G58" i="96"/>
  <c r="G72" i="96"/>
  <c r="G106" i="96"/>
  <c r="G90" i="96"/>
  <c r="G105" i="96"/>
  <c r="G88" i="96"/>
  <c r="G168" i="96"/>
  <c r="I37" i="97"/>
  <c r="G37" i="97" s="1"/>
  <c r="G71" i="98"/>
  <c r="G55" i="98"/>
  <c r="G99" i="98"/>
  <c r="G56" i="98"/>
  <c r="G39" i="98"/>
  <c r="G38" i="98"/>
  <c r="M11" i="86"/>
  <c r="E32" i="69"/>
  <c r="E33" i="69"/>
  <c r="E34" i="69"/>
  <c r="E35" i="69"/>
  <c r="E36" i="69"/>
  <c r="E37" i="69"/>
  <c r="E38" i="69"/>
  <c r="E39" i="69"/>
  <c r="E40" i="69"/>
  <c r="E41" i="69"/>
  <c r="E42" i="69"/>
  <c r="E43" i="69"/>
  <c r="E44" i="69"/>
  <c r="E45" i="69"/>
  <c r="E46" i="69"/>
  <c r="E47" i="69"/>
  <c r="E48" i="69"/>
  <c r="E49" i="69"/>
  <c r="E50" i="69"/>
  <c r="E51" i="69"/>
  <c r="E52" i="69"/>
  <c r="E53" i="69"/>
  <c r="E54" i="69"/>
  <c r="E55" i="69"/>
  <c r="E56" i="69"/>
  <c r="E57" i="69"/>
  <c r="E58" i="69"/>
  <c r="E59" i="69"/>
  <c r="E60" i="69"/>
  <c r="E61" i="69"/>
  <c r="E62" i="69"/>
  <c r="E63" i="69"/>
  <c r="E64" i="69"/>
  <c r="E65" i="69"/>
  <c r="E12" i="69"/>
  <c r="L19" i="43"/>
  <c r="F161" i="97" l="1"/>
  <c r="I161" i="97"/>
  <c r="F157" i="97"/>
  <c r="E157" i="97"/>
  <c r="I157" i="97" s="1"/>
  <c r="F156" i="97"/>
  <c r="E156" i="97"/>
  <c r="I156" i="97" s="1"/>
  <c r="F155" i="97"/>
  <c r="E155" i="97"/>
  <c r="I155" i="97" s="1"/>
  <c r="F154" i="97"/>
  <c r="E154" i="97"/>
  <c r="I154" i="97" s="1"/>
  <c r="E161" i="98"/>
  <c r="F157" i="98"/>
  <c r="E157" i="98"/>
  <c r="I157" i="98" s="1"/>
  <c r="F156" i="98"/>
  <c r="E156" i="98"/>
  <c r="I156" i="98" s="1"/>
  <c r="F155" i="98"/>
  <c r="E155" i="98"/>
  <c r="F154" i="98"/>
  <c r="E154" i="98"/>
  <c r="E146" i="98"/>
  <c r="F142" i="98"/>
  <c r="E142" i="98"/>
  <c r="I142" i="98" s="1"/>
  <c r="F141" i="98"/>
  <c r="E141" i="98"/>
  <c r="F140" i="98"/>
  <c r="E140" i="98"/>
  <c r="I140" i="98" s="1"/>
  <c r="F139" i="98"/>
  <c r="E139" i="98"/>
  <c r="F131" i="98"/>
  <c r="E131" i="98"/>
  <c r="F127" i="98"/>
  <c r="E127" i="98"/>
  <c r="I127" i="98" s="1"/>
  <c r="F126" i="98"/>
  <c r="E126" i="98"/>
  <c r="I126" i="98" s="1"/>
  <c r="F125" i="98"/>
  <c r="E125" i="98"/>
  <c r="I125" i="98" s="1"/>
  <c r="F124" i="98"/>
  <c r="E124" i="98"/>
  <c r="F112" i="98"/>
  <c r="E112" i="98"/>
  <c r="I112" i="98" s="1"/>
  <c r="F111" i="98"/>
  <c r="E111" i="98"/>
  <c r="F110" i="98"/>
  <c r="E110" i="98"/>
  <c r="I110" i="98" s="1"/>
  <c r="F109" i="98"/>
  <c r="E109" i="98"/>
  <c r="I109" i="98" s="1"/>
  <c r="F97" i="98"/>
  <c r="E97" i="98"/>
  <c r="I97" i="98" s="1"/>
  <c r="F96" i="98"/>
  <c r="E96" i="98"/>
  <c r="F95" i="98"/>
  <c r="E95" i="98"/>
  <c r="I95" i="98" s="1"/>
  <c r="F94" i="98"/>
  <c r="E94" i="98"/>
  <c r="I94" i="98" s="1"/>
  <c r="F82" i="98"/>
  <c r="E82" i="98"/>
  <c r="I82" i="98" s="1"/>
  <c r="F81" i="98"/>
  <c r="E81" i="98"/>
  <c r="I81" i="98" s="1"/>
  <c r="G81" i="98" s="1"/>
  <c r="F80" i="98"/>
  <c r="E80" i="98"/>
  <c r="I80" i="98" s="1"/>
  <c r="F79" i="98"/>
  <c r="E79" i="98"/>
  <c r="I79" i="98" s="1"/>
  <c r="F67" i="98"/>
  <c r="E67" i="98"/>
  <c r="I67" i="98" s="1"/>
  <c r="F66" i="98"/>
  <c r="E66" i="98"/>
  <c r="F65" i="98"/>
  <c r="E65" i="98"/>
  <c r="I65" i="98" s="1"/>
  <c r="F64" i="98"/>
  <c r="E64" i="98"/>
  <c r="F52" i="98"/>
  <c r="E52" i="98"/>
  <c r="I52" i="98" s="1"/>
  <c r="F51" i="98"/>
  <c r="E51" i="98"/>
  <c r="I51" i="98" s="1"/>
  <c r="G51" i="98" s="1"/>
  <c r="F50" i="98"/>
  <c r="E50" i="98"/>
  <c r="I50" i="98" s="1"/>
  <c r="F49" i="98"/>
  <c r="E49" i="98"/>
  <c r="F41" i="98"/>
  <c r="E41" i="98"/>
  <c r="F40" i="98"/>
  <c r="E40" i="98"/>
  <c r="I40" i="98" s="1"/>
  <c r="F36" i="98"/>
  <c r="E36" i="98"/>
  <c r="I36" i="98" s="1"/>
  <c r="F35" i="98"/>
  <c r="E35" i="98"/>
  <c r="F34" i="98"/>
  <c r="E34" i="98"/>
  <c r="E147" i="98" l="1"/>
  <c r="E57" i="98"/>
  <c r="G36" i="98"/>
  <c r="E72" i="98"/>
  <c r="I66" i="98"/>
  <c r="G66" i="98" s="1"/>
  <c r="G95" i="98"/>
  <c r="I111" i="98"/>
  <c r="G111" i="98" s="1"/>
  <c r="I117" i="98"/>
  <c r="E132" i="98"/>
  <c r="G126" i="98"/>
  <c r="I155" i="98"/>
  <c r="G155" i="98" s="1"/>
  <c r="G156" i="98"/>
  <c r="E162" i="98"/>
  <c r="I141" i="98"/>
  <c r="G141" i="98" s="1"/>
  <c r="I162" i="97"/>
  <c r="E162" i="97"/>
  <c r="G156" i="97"/>
  <c r="G154" i="97"/>
  <c r="G157" i="97"/>
  <c r="G155" i="97"/>
  <c r="G161" i="97"/>
  <c r="G157" i="98"/>
  <c r="I154" i="98"/>
  <c r="G142" i="98"/>
  <c r="G140" i="98"/>
  <c r="I139" i="98"/>
  <c r="G127" i="98"/>
  <c r="I131" i="98"/>
  <c r="G131" i="98" s="1"/>
  <c r="I124" i="98"/>
  <c r="G124" i="98" s="1"/>
  <c r="G125" i="98"/>
  <c r="G112" i="98"/>
  <c r="G110" i="98"/>
  <c r="E117" i="98"/>
  <c r="G109" i="98"/>
  <c r="E102" i="98"/>
  <c r="I96" i="98"/>
  <c r="G94" i="98"/>
  <c r="G97" i="98"/>
  <c r="I87" i="98"/>
  <c r="E87" i="98"/>
  <c r="G79" i="98"/>
  <c r="G82" i="98"/>
  <c r="G80" i="98"/>
  <c r="G67" i="98"/>
  <c r="I64" i="98"/>
  <c r="G65" i="98"/>
  <c r="G52" i="98"/>
  <c r="I49" i="98"/>
  <c r="I57" i="98" s="1"/>
  <c r="G50" i="98"/>
  <c r="I34" i="98"/>
  <c r="G40" i="98"/>
  <c r="I35" i="98"/>
  <c r="G35" i="98" s="1"/>
  <c r="I41" i="98"/>
  <c r="E42" i="98"/>
  <c r="G41" i="98" l="1"/>
  <c r="I72" i="98"/>
  <c r="I147" i="98"/>
  <c r="G87" i="98"/>
  <c r="I102" i="98"/>
  <c r="I162" i="98"/>
  <c r="G162" i="97"/>
  <c r="G154" i="98"/>
  <c r="G162" i="98" s="1"/>
  <c r="G139" i="98"/>
  <c r="G147" i="98" s="1"/>
  <c r="I132" i="98"/>
  <c r="G132" i="98"/>
  <c r="G117" i="98"/>
  <c r="G96" i="98"/>
  <c r="G102" i="98" s="1"/>
  <c r="G64" i="98"/>
  <c r="G72" i="98" s="1"/>
  <c r="G49" i="98"/>
  <c r="G57" i="98" s="1"/>
  <c r="I42" i="98"/>
  <c r="G34" i="98"/>
  <c r="G42" i="98" l="1"/>
  <c r="G12" i="86"/>
  <c r="G13" i="86"/>
  <c r="G14" i="86"/>
  <c r="G15" i="86"/>
  <c r="G16" i="86"/>
  <c r="G17" i="86"/>
  <c r="G18" i="86"/>
  <c r="G19" i="86"/>
  <c r="G20" i="86"/>
  <c r="G21" i="86"/>
  <c r="G22" i="86"/>
  <c r="G23" i="86"/>
  <c r="G24" i="86"/>
  <c r="G25" i="86"/>
  <c r="G26" i="86"/>
  <c r="G27" i="86"/>
  <c r="G28" i="86"/>
  <c r="G29" i="86"/>
  <c r="G30" i="86"/>
  <c r="G31" i="86"/>
  <c r="G32" i="86"/>
  <c r="G33" i="86"/>
  <c r="G34" i="86"/>
  <c r="G35" i="86"/>
  <c r="G36" i="86"/>
  <c r="G37" i="86"/>
  <c r="G38" i="86"/>
  <c r="G39" i="86"/>
  <c r="G40" i="86"/>
  <c r="G41" i="86"/>
  <c r="G42" i="86"/>
  <c r="G43" i="86"/>
  <c r="G44" i="86"/>
  <c r="G45" i="86"/>
  <c r="G46" i="86"/>
  <c r="G47" i="86"/>
  <c r="G48" i="86"/>
  <c r="G49" i="86"/>
  <c r="G50" i="86"/>
  <c r="G51" i="86"/>
  <c r="G52" i="86"/>
  <c r="G53" i="86"/>
  <c r="G54" i="86"/>
  <c r="G55" i="86"/>
  <c r="G56" i="86"/>
  <c r="G57" i="86"/>
  <c r="G58" i="86"/>
  <c r="G59" i="86"/>
  <c r="G60" i="86"/>
  <c r="G61" i="86"/>
  <c r="G62" i="86"/>
  <c r="G63" i="86"/>
  <c r="G64" i="86"/>
  <c r="G65" i="86"/>
  <c r="G66" i="86"/>
  <c r="G67" i="86"/>
  <c r="G68" i="86"/>
  <c r="G69" i="86"/>
  <c r="G70" i="86"/>
  <c r="G71" i="86"/>
  <c r="G72" i="86"/>
  <c r="G73" i="86"/>
  <c r="G74" i="86"/>
  <c r="G75" i="86"/>
  <c r="G76" i="86"/>
  <c r="G77" i="86"/>
  <c r="G78" i="86"/>
  <c r="G79" i="86"/>
  <c r="G80" i="86"/>
  <c r="G81" i="86"/>
  <c r="G82" i="86"/>
  <c r="G83" i="86"/>
  <c r="G84" i="86"/>
  <c r="G85" i="86"/>
  <c r="G86" i="86"/>
  <c r="G87" i="86"/>
  <c r="G88" i="86"/>
  <c r="G89" i="86"/>
  <c r="G90" i="86"/>
  <c r="G91" i="86"/>
  <c r="G92" i="86"/>
  <c r="G93" i="86"/>
  <c r="G94" i="86"/>
  <c r="G95" i="86"/>
  <c r="G96" i="86"/>
  <c r="G97" i="86"/>
  <c r="G98" i="86"/>
  <c r="G99" i="86"/>
  <c r="G100" i="86"/>
  <c r="G101" i="86"/>
  <c r="G102" i="86"/>
  <c r="G103" i="86"/>
  <c r="G104" i="86"/>
  <c r="G105" i="86"/>
  <c r="G106" i="86"/>
  <c r="G107" i="86"/>
  <c r="G108" i="86"/>
  <c r="G109" i="86"/>
  <c r="H30" i="32" l="1"/>
  <c r="K44" i="32"/>
  <c r="G11" i="86"/>
  <c r="U11" i="86"/>
  <c r="F170" i="96" l="1"/>
  <c r="F166" i="96"/>
  <c r="F165" i="96"/>
  <c r="F164" i="96"/>
  <c r="F163" i="96"/>
  <c r="F154" i="96"/>
  <c r="F150" i="96"/>
  <c r="F149" i="96"/>
  <c r="F148" i="96"/>
  <c r="F147" i="96"/>
  <c r="F138" i="96"/>
  <c r="F134" i="96"/>
  <c r="F133" i="96"/>
  <c r="F132" i="96"/>
  <c r="F123" i="96"/>
  <c r="F119" i="96"/>
  <c r="F118" i="96"/>
  <c r="F117" i="96"/>
  <c r="F116" i="96"/>
  <c r="F107" i="96"/>
  <c r="F103" i="96"/>
  <c r="F102" i="96"/>
  <c r="F101" i="96"/>
  <c r="F100" i="96"/>
  <c r="F91" i="96"/>
  <c r="F87" i="96"/>
  <c r="F86" i="96"/>
  <c r="F85" i="96"/>
  <c r="F84" i="96"/>
  <c r="F75" i="96"/>
  <c r="F71" i="96"/>
  <c r="F70" i="96"/>
  <c r="F69" i="96"/>
  <c r="F68" i="96"/>
  <c r="F59" i="96"/>
  <c r="F55" i="96"/>
  <c r="F54" i="96"/>
  <c r="F53" i="96"/>
  <c r="F52" i="96"/>
  <c r="F43" i="96"/>
  <c r="F39" i="96"/>
  <c r="F38" i="96"/>
  <c r="F37" i="96"/>
  <c r="F36" i="96"/>
  <c r="F21" i="96"/>
  <c r="F22" i="96"/>
  <c r="F23" i="96"/>
  <c r="F27" i="96"/>
  <c r="F20" i="96"/>
  <c r="K222" i="32"/>
  <c r="H222" i="32"/>
  <c r="I222" i="32" s="1"/>
  <c r="K221" i="32"/>
  <c r="H221" i="32"/>
  <c r="I221" i="32" s="1"/>
  <c r="K220" i="32"/>
  <c r="H220" i="32"/>
  <c r="I220" i="32" s="1"/>
  <c r="K219" i="32"/>
  <c r="H219" i="32"/>
  <c r="I219" i="32" s="1"/>
  <c r="K218" i="32"/>
  <c r="H218" i="32"/>
  <c r="I218" i="32" s="1"/>
  <c r="K217" i="32"/>
  <c r="H217" i="32"/>
  <c r="I217" i="32" s="1"/>
  <c r="K216" i="32"/>
  <c r="H216" i="32"/>
  <c r="I216" i="32" s="1"/>
  <c r="K215" i="32"/>
  <c r="H215" i="32"/>
  <c r="I215" i="32" s="1"/>
  <c r="K214" i="32"/>
  <c r="H214" i="32"/>
  <c r="I214" i="32" s="1"/>
  <c r="J213" i="32"/>
  <c r="K212" i="32"/>
  <c r="G213" i="32" s="1"/>
  <c r="K213" i="32" s="1"/>
  <c r="I212" i="32"/>
  <c r="H212" i="32"/>
  <c r="K210" i="32"/>
  <c r="H210" i="32"/>
  <c r="I210" i="32" s="1"/>
  <c r="K209" i="32"/>
  <c r="H209" i="32"/>
  <c r="I209" i="32" s="1"/>
  <c r="K208" i="32"/>
  <c r="H208" i="32"/>
  <c r="I208" i="32" s="1"/>
  <c r="K207" i="32"/>
  <c r="H207" i="32"/>
  <c r="I207" i="32" s="1"/>
  <c r="K206" i="32"/>
  <c r="H206" i="32"/>
  <c r="I206" i="32" s="1"/>
  <c r="K205" i="32"/>
  <c r="H205" i="32"/>
  <c r="I205" i="32" s="1"/>
  <c r="K204" i="32"/>
  <c r="H204" i="32"/>
  <c r="I204" i="32" s="1"/>
  <c r="K203" i="32"/>
  <c r="H203" i="32"/>
  <c r="I203" i="32" s="1"/>
  <c r="K202" i="32"/>
  <c r="H202" i="32"/>
  <c r="I202" i="32" s="1"/>
  <c r="J201" i="32"/>
  <c r="K200" i="32"/>
  <c r="I200" i="32"/>
  <c r="H200" i="32"/>
  <c r="K198" i="32"/>
  <c r="H198" i="32"/>
  <c r="I198" i="32" s="1"/>
  <c r="K197" i="32"/>
  <c r="H197" i="32"/>
  <c r="I197" i="32" s="1"/>
  <c r="K196" i="32"/>
  <c r="H196" i="32"/>
  <c r="I196" i="32" s="1"/>
  <c r="K195" i="32"/>
  <c r="H195" i="32"/>
  <c r="I195" i="32" s="1"/>
  <c r="K194" i="32"/>
  <c r="H194" i="32"/>
  <c r="I194" i="32" s="1"/>
  <c r="K193" i="32"/>
  <c r="H193" i="32"/>
  <c r="I193" i="32" s="1"/>
  <c r="K192" i="32"/>
  <c r="H192" i="32"/>
  <c r="I192" i="32" s="1"/>
  <c r="K191" i="32"/>
  <c r="H191" i="32"/>
  <c r="I191" i="32" s="1"/>
  <c r="K190" i="32"/>
  <c r="H190" i="32"/>
  <c r="I190" i="32" s="1"/>
  <c r="J189" i="32"/>
  <c r="K188" i="32"/>
  <c r="G189" i="32" s="1"/>
  <c r="K189" i="32" s="1"/>
  <c r="I188" i="32"/>
  <c r="H188" i="32"/>
  <c r="K186" i="32"/>
  <c r="H186" i="32"/>
  <c r="I186" i="32" s="1"/>
  <c r="K185" i="32"/>
  <c r="H185" i="32"/>
  <c r="I185" i="32" s="1"/>
  <c r="K184" i="32"/>
  <c r="H184" i="32"/>
  <c r="I184" i="32" s="1"/>
  <c r="K183" i="32"/>
  <c r="H183" i="32"/>
  <c r="I183" i="32" s="1"/>
  <c r="K182" i="32"/>
  <c r="H182" i="32"/>
  <c r="I182" i="32" s="1"/>
  <c r="K181" i="32"/>
  <c r="H181" i="32"/>
  <c r="I181" i="32" s="1"/>
  <c r="K180" i="32"/>
  <c r="H180" i="32"/>
  <c r="I180" i="32" s="1"/>
  <c r="K179" i="32"/>
  <c r="H179" i="32"/>
  <c r="I179" i="32" s="1"/>
  <c r="K178" i="32"/>
  <c r="H178" i="32"/>
  <c r="I178" i="32" s="1"/>
  <c r="J177" i="32"/>
  <c r="K176" i="32"/>
  <c r="I176" i="32"/>
  <c r="H176" i="32"/>
  <c r="K174" i="32"/>
  <c r="H174" i="32"/>
  <c r="I174" i="32" s="1"/>
  <c r="K173" i="32"/>
  <c r="H173" i="32"/>
  <c r="I173" i="32" s="1"/>
  <c r="K172" i="32"/>
  <c r="H172" i="32"/>
  <c r="I172" i="32" s="1"/>
  <c r="K171" i="32"/>
  <c r="H171" i="32"/>
  <c r="I171" i="32" s="1"/>
  <c r="K170" i="32"/>
  <c r="H170" i="32"/>
  <c r="I170" i="32" s="1"/>
  <c r="K169" i="32"/>
  <c r="H169" i="32"/>
  <c r="I169" i="32" s="1"/>
  <c r="K168" i="32"/>
  <c r="H168" i="32"/>
  <c r="I168" i="32" s="1"/>
  <c r="K167" i="32"/>
  <c r="H167" i="32"/>
  <c r="I167" i="32" s="1"/>
  <c r="K166" i="32"/>
  <c r="H166" i="32"/>
  <c r="I166" i="32" s="1"/>
  <c r="J165" i="32"/>
  <c r="K164" i="32"/>
  <c r="I164" i="32"/>
  <c r="H164" i="32"/>
  <c r="K162" i="32"/>
  <c r="H162" i="32"/>
  <c r="I162" i="32" s="1"/>
  <c r="K161" i="32"/>
  <c r="H161" i="32"/>
  <c r="I161" i="32" s="1"/>
  <c r="K160" i="32"/>
  <c r="H160" i="32"/>
  <c r="I160" i="32" s="1"/>
  <c r="K159" i="32"/>
  <c r="H159" i="32"/>
  <c r="I159" i="32" s="1"/>
  <c r="K158" i="32"/>
  <c r="H158" i="32"/>
  <c r="I158" i="32" s="1"/>
  <c r="K157" i="32"/>
  <c r="H157" i="32"/>
  <c r="I157" i="32" s="1"/>
  <c r="K156" i="32"/>
  <c r="H156" i="32"/>
  <c r="I156" i="32" s="1"/>
  <c r="K155" i="32"/>
  <c r="H155" i="32"/>
  <c r="I155" i="32" s="1"/>
  <c r="K154" i="32"/>
  <c r="H154" i="32"/>
  <c r="I154" i="32" s="1"/>
  <c r="J153" i="32"/>
  <c r="K152" i="32"/>
  <c r="I152" i="32"/>
  <c r="H152" i="32"/>
  <c r="K150" i="32"/>
  <c r="H150" i="32"/>
  <c r="I150" i="32" s="1"/>
  <c r="K149" i="32"/>
  <c r="H149" i="32"/>
  <c r="I149" i="32" s="1"/>
  <c r="K148" i="32"/>
  <c r="H148" i="32"/>
  <c r="I148" i="32" s="1"/>
  <c r="K147" i="32"/>
  <c r="H147" i="32"/>
  <c r="I147" i="32" s="1"/>
  <c r="K146" i="32"/>
  <c r="H146" i="32"/>
  <c r="I146" i="32" s="1"/>
  <c r="K145" i="32"/>
  <c r="H145" i="32"/>
  <c r="I145" i="32" s="1"/>
  <c r="K144" i="32"/>
  <c r="H144" i="32"/>
  <c r="I144" i="32" s="1"/>
  <c r="K143" i="32"/>
  <c r="H143" i="32"/>
  <c r="I143" i="32" s="1"/>
  <c r="K142" i="32"/>
  <c r="H142" i="32"/>
  <c r="I142" i="32" s="1"/>
  <c r="J141" i="32"/>
  <c r="K140" i="32"/>
  <c r="G141" i="32" s="1"/>
  <c r="K141" i="32" s="1"/>
  <c r="I140" i="32"/>
  <c r="H140" i="32"/>
  <c r="K138" i="32"/>
  <c r="H138" i="32"/>
  <c r="I138" i="32" s="1"/>
  <c r="K137" i="32"/>
  <c r="H137" i="32"/>
  <c r="I137" i="32" s="1"/>
  <c r="K136" i="32"/>
  <c r="H136" i="32"/>
  <c r="I136" i="32" s="1"/>
  <c r="K135" i="32"/>
  <c r="H135" i="32"/>
  <c r="I135" i="32" s="1"/>
  <c r="K134" i="32"/>
  <c r="H134" i="32"/>
  <c r="I134" i="32" s="1"/>
  <c r="K133" i="32"/>
  <c r="H133" i="32"/>
  <c r="I133" i="32" s="1"/>
  <c r="K132" i="32"/>
  <c r="H132" i="32"/>
  <c r="I132" i="32" s="1"/>
  <c r="K131" i="32"/>
  <c r="H131" i="32"/>
  <c r="I131" i="32" s="1"/>
  <c r="K130" i="32"/>
  <c r="H130" i="32"/>
  <c r="I130" i="32" s="1"/>
  <c r="J129" i="32"/>
  <c r="K128" i="32"/>
  <c r="G129" i="32" s="1"/>
  <c r="K129" i="32" s="1"/>
  <c r="I128" i="32"/>
  <c r="H128" i="32"/>
  <c r="K126" i="32"/>
  <c r="H126" i="32"/>
  <c r="I126" i="32" s="1"/>
  <c r="K125" i="32"/>
  <c r="H125" i="32"/>
  <c r="I125" i="32" s="1"/>
  <c r="K124" i="32"/>
  <c r="H124" i="32"/>
  <c r="I124" i="32" s="1"/>
  <c r="K123" i="32"/>
  <c r="H123" i="32"/>
  <c r="I123" i="32" s="1"/>
  <c r="K122" i="32"/>
  <c r="H122" i="32"/>
  <c r="I122" i="32" s="1"/>
  <c r="K121" i="32"/>
  <c r="H121" i="32"/>
  <c r="I121" i="32" s="1"/>
  <c r="K120" i="32"/>
  <c r="H120" i="32"/>
  <c r="I120" i="32" s="1"/>
  <c r="K119" i="32"/>
  <c r="H119" i="32"/>
  <c r="I119" i="32" s="1"/>
  <c r="K118" i="32"/>
  <c r="H118" i="32"/>
  <c r="I118" i="32" s="1"/>
  <c r="J117" i="32"/>
  <c r="K116" i="32"/>
  <c r="G117" i="32" s="1"/>
  <c r="K117" i="32" s="1"/>
  <c r="I116" i="32"/>
  <c r="H116" i="32"/>
  <c r="K114" i="32"/>
  <c r="H114" i="32"/>
  <c r="I114" i="32" s="1"/>
  <c r="K113" i="32"/>
  <c r="H113" i="32"/>
  <c r="I113" i="32" s="1"/>
  <c r="K112" i="32"/>
  <c r="H112" i="32"/>
  <c r="I112" i="32" s="1"/>
  <c r="K111" i="32"/>
  <c r="H111" i="32"/>
  <c r="I111" i="32" s="1"/>
  <c r="K110" i="32"/>
  <c r="H110" i="32"/>
  <c r="I110" i="32" s="1"/>
  <c r="K109" i="32"/>
  <c r="H109" i="32"/>
  <c r="I109" i="32" s="1"/>
  <c r="K108" i="32"/>
  <c r="H108" i="32"/>
  <c r="I108" i="32" s="1"/>
  <c r="K107" i="32"/>
  <c r="H107" i="32"/>
  <c r="I107" i="32" s="1"/>
  <c r="K106" i="32"/>
  <c r="H106" i="32"/>
  <c r="I106" i="32" s="1"/>
  <c r="J105" i="32"/>
  <c r="K104" i="32"/>
  <c r="G105" i="32" s="1"/>
  <c r="K105" i="32" s="1"/>
  <c r="I104" i="32"/>
  <c r="H104" i="32"/>
  <c r="K102" i="32"/>
  <c r="H102" i="32"/>
  <c r="I102" i="32" s="1"/>
  <c r="K101" i="32"/>
  <c r="H101" i="32"/>
  <c r="I101" i="32" s="1"/>
  <c r="K100" i="32"/>
  <c r="H100" i="32"/>
  <c r="I100" i="32" s="1"/>
  <c r="K99" i="32"/>
  <c r="H99" i="32"/>
  <c r="I99" i="32" s="1"/>
  <c r="K98" i="32"/>
  <c r="H98" i="32"/>
  <c r="I98" i="32" s="1"/>
  <c r="K97" i="32"/>
  <c r="H97" i="32"/>
  <c r="I97" i="32" s="1"/>
  <c r="K96" i="32"/>
  <c r="H96" i="32"/>
  <c r="I96" i="32" s="1"/>
  <c r="K95" i="32"/>
  <c r="H95" i="32"/>
  <c r="I95" i="32" s="1"/>
  <c r="K94" i="32"/>
  <c r="H94" i="32"/>
  <c r="I94" i="32" s="1"/>
  <c r="J93" i="32"/>
  <c r="K92" i="32"/>
  <c r="I92" i="32"/>
  <c r="H92" i="32"/>
  <c r="K90" i="32"/>
  <c r="H90" i="32"/>
  <c r="I90" i="32" s="1"/>
  <c r="K89" i="32"/>
  <c r="H89" i="32"/>
  <c r="I89" i="32" s="1"/>
  <c r="K88" i="32"/>
  <c r="H88" i="32"/>
  <c r="I88" i="32" s="1"/>
  <c r="K87" i="32"/>
  <c r="H87" i="32"/>
  <c r="I87" i="32" s="1"/>
  <c r="K86" i="32"/>
  <c r="H86" i="32"/>
  <c r="I86" i="32" s="1"/>
  <c r="K85" i="32"/>
  <c r="H85" i="32"/>
  <c r="I85" i="32" s="1"/>
  <c r="K84" i="32"/>
  <c r="H84" i="32"/>
  <c r="I84" i="32" s="1"/>
  <c r="K83" i="32"/>
  <c r="H83" i="32"/>
  <c r="I83" i="32" s="1"/>
  <c r="K82" i="32"/>
  <c r="H82" i="32"/>
  <c r="I82" i="32" s="1"/>
  <c r="J81" i="32"/>
  <c r="K80" i="32"/>
  <c r="I80" i="32"/>
  <c r="H80" i="32"/>
  <c r="K78" i="32"/>
  <c r="H78" i="32"/>
  <c r="I78" i="32" s="1"/>
  <c r="K77" i="32"/>
  <c r="H77" i="32"/>
  <c r="I77" i="32" s="1"/>
  <c r="K76" i="32"/>
  <c r="H76" i="32"/>
  <c r="I76" i="32" s="1"/>
  <c r="K75" i="32"/>
  <c r="H75" i="32"/>
  <c r="I75" i="32" s="1"/>
  <c r="K74" i="32"/>
  <c r="H74" i="32"/>
  <c r="I74" i="32" s="1"/>
  <c r="K73" i="32"/>
  <c r="H73" i="32"/>
  <c r="I73" i="32" s="1"/>
  <c r="K72" i="32"/>
  <c r="H72" i="32"/>
  <c r="I72" i="32" s="1"/>
  <c r="K71" i="32"/>
  <c r="H71" i="32"/>
  <c r="I71" i="32" s="1"/>
  <c r="K70" i="32"/>
  <c r="H70" i="32"/>
  <c r="I70" i="32" s="1"/>
  <c r="J69" i="32"/>
  <c r="K68" i="32"/>
  <c r="G69" i="32" s="1"/>
  <c r="K69" i="32" s="1"/>
  <c r="I68" i="32"/>
  <c r="H68" i="32"/>
  <c r="K66" i="32"/>
  <c r="H66" i="32"/>
  <c r="I66" i="32" s="1"/>
  <c r="K65" i="32"/>
  <c r="H65" i="32"/>
  <c r="I65" i="32" s="1"/>
  <c r="K64" i="32"/>
  <c r="H64" i="32"/>
  <c r="I64" i="32" s="1"/>
  <c r="K63" i="32"/>
  <c r="H63" i="32"/>
  <c r="I63" i="32" s="1"/>
  <c r="K62" i="32"/>
  <c r="H62" i="32"/>
  <c r="I62" i="32" s="1"/>
  <c r="K61" i="32"/>
  <c r="H61" i="32"/>
  <c r="I61" i="32" s="1"/>
  <c r="K60" i="32"/>
  <c r="H60" i="32"/>
  <c r="I60" i="32" s="1"/>
  <c r="K59" i="32"/>
  <c r="H59" i="32"/>
  <c r="I59" i="32" s="1"/>
  <c r="K58" i="32"/>
  <c r="H58" i="32"/>
  <c r="I58" i="32" s="1"/>
  <c r="J57" i="32"/>
  <c r="K56" i="32"/>
  <c r="G57" i="32" s="1"/>
  <c r="K57" i="32" s="1"/>
  <c r="I56" i="32"/>
  <c r="H56" i="32"/>
  <c r="K54" i="32"/>
  <c r="H54" i="32"/>
  <c r="I54" i="32" s="1"/>
  <c r="K53" i="32"/>
  <c r="H53" i="32"/>
  <c r="I53" i="32" s="1"/>
  <c r="K52" i="32"/>
  <c r="H52" i="32"/>
  <c r="I52" i="32" s="1"/>
  <c r="K51" i="32"/>
  <c r="H51" i="32"/>
  <c r="I51" i="32" s="1"/>
  <c r="K50" i="32"/>
  <c r="H50" i="32"/>
  <c r="I50" i="32" s="1"/>
  <c r="K49" i="32"/>
  <c r="H49" i="32"/>
  <c r="I49" i="32" s="1"/>
  <c r="K48" i="32"/>
  <c r="H48" i="32"/>
  <c r="I48" i="32" s="1"/>
  <c r="K47" i="32"/>
  <c r="H47" i="32"/>
  <c r="I47" i="32" s="1"/>
  <c r="K46" i="32"/>
  <c r="H46" i="32"/>
  <c r="I46" i="32" s="1"/>
  <c r="J45" i="32"/>
  <c r="G45" i="32"/>
  <c r="K45" i="32" s="1"/>
  <c r="I44" i="32"/>
  <c r="H44" i="32"/>
  <c r="K42" i="32"/>
  <c r="H42" i="32"/>
  <c r="I42" i="32" s="1"/>
  <c r="K41" i="32"/>
  <c r="H41" i="32"/>
  <c r="I41" i="32" s="1"/>
  <c r="K40" i="32"/>
  <c r="H40" i="32"/>
  <c r="I40" i="32" s="1"/>
  <c r="K39" i="32"/>
  <c r="H39" i="32"/>
  <c r="I39" i="32" s="1"/>
  <c r="K38" i="32"/>
  <c r="H38" i="32"/>
  <c r="I38" i="32" s="1"/>
  <c r="K37" i="32"/>
  <c r="H37" i="32"/>
  <c r="I37" i="32" s="1"/>
  <c r="K36" i="32"/>
  <c r="H36" i="32"/>
  <c r="I36" i="32" s="1"/>
  <c r="K35" i="32"/>
  <c r="H35" i="32"/>
  <c r="I35" i="32" s="1"/>
  <c r="K34" i="32"/>
  <c r="H34" i="32"/>
  <c r="I34" i="32" s="1"/>
  <c r="J33" i="32"/>
  <c r="K32" i="32"/>
  <c r="I32" i="32"/>
  <c r="H32" i="32"/>
  <c r="H23" i="32"/>
  <c r="H24" i="32"/>
  <c r="H25" i="32"/>
  <c r="H26" i="32"/>
  <c r="H27" i="32"/>
  <c r="H28" i="32"/>
  <c r="H29" i="32"/>
  <c r="H22" i="32"/>
  <c r="H20" i="32"/>
  <c r="I20" i="32"/>
  <c r="K22" i="32"/>
  <c r="K23" i="32"/>
  <c r="K24" i="32"/>
  <c r="K25" i="32"/>
  <c r="K26" i="32"/>
  <c r="K27" i="32"/>
  <c r="K28" i="32"/>
  <c r="K29" i="32"/>
  <c r="K30" i="32"/>
  <c r="K20" i="32"/>
  <c r="G21" i="32" s="1"/>
  <c r="K21" i="32" s="1"/>
  <c r="L22" i="43"/>
  <c r="L45" i="104"/>
  <c r="J45" i="104"/>
  <c r="H45" i="104"/>
  <c r="G45" i="104"/>
  <c r="F45" i="104"/>
  <c r="G44" i="104"/>
  <c r="F44" i="104"/>
  <c r="L44" i="104" s="1"/>
  <c r="J44" i="104" s="1"/>
  <c r="L43" i="104"/>
  <c r="J43" i="104" s="1"/>
  <c r="G43" i="104"/>
  <c r="F43" i="104"/>
  <c r="H43" i="104" s="1"/>
  <c r="G42" i="104"/>
  <c r="F42" i="104"/>
  <c r="L42" i="104" s="1"/>
  <c r="J42" i="104" s="1"/>
  <c r="G41" i="104"/>
  <c r="F41" i="104"/>
  <c r="L41" i="104" s="1"/>
  <c r="G40" i="104"/>
  <c r="F40" i="104"/>
  <c r="L40" i="104" s="1"/>
  <c r="G39" i="104"/>
  <c r="F39" i="104"/>
  <c r="L39" i="104" s="1"/>
  <c r="J39" i="104" s="1"/>
  <c r="L38" i="104"/>
  <c r="J38" i="104" s="1"/>
  <c r="G38" i="104"/>
  <c r="F38" i="104"/>
  <c r="L37" i="104"/>
  <c r="J37" i="104"/>
  <c r="H37" i="104"/>
  <c r="G37" i="104"/>
  <c r="F37" i="104"/>
  <c r="L36" i="104"/>
  <c r="J36" i="104" s="1"/>
  <c r="G36" i="104"/>
  <c r="F36" i="104"/>
  <c r="L35" i="104"/>
  <c r="J35" i="104" s="1"/>
  <c r="G35" i="104"/>
  <c r="F35" i="104"/>
  <c r="H35" i="104" s="1"/>
  <c r="G34" i="104"/>
  <c r="F34" i="104"/>
  <c r="L34" i="104" s="1"/>
  <c r="J34" i="104" s="1"/>
  <c r="G33" i="104"/>
  <c r="F33" i="104"/>
  <c r="L33" i="104" s="1"/>
  <c r="J33" i="104" s="1"/>
  <c r="G32" i="104"/>
  <c r="F32" i="104"/>
  <c r="L32" i="104" s="1"/>
  <c r="G31" i="104"/>
  <c r="F31" i="104"/>
  <c r="L31" i="104" s="1"/>
  <c r="J31" i="104" s="1"/>
  <c r="L30" i="104"/>
  <c r="J30" i="104" s="1"/>
  <c r="G30" i="104"/>
  <c r="F30" i="104"/>
  <c r="L29" i="104"/>
  <c r="J29" i="104"/>
  <c r="H29" i="104"/>
  <c r="G29" i="104"/>
  <c r="F29" i="104"/>
  <c r="L28" i="104"/>
  <c r="J28" i="104" s="1"/>
  <c r="G28" i="104"/>
  <c r="F28" i="104"/>
  <c r="L27" i="104"/>
  <c r="J27" i="104" s="1"/>
  <c r="G27" i="104"/>
  <c r="F27" i="104"/>
  <c r="H27" i="104" s="1"/>
  <c r="G26" i="104"/>
  <c r="F26" i="104"/>
  <c r="L26" i="104" s="1"/>
  <c r="J26" i="104" s="1"/>
  <c r="G25" i="104"/>
  <c r="F25" i="104"/>
  <c r="L25" i="104" s="1"/>
  <c r="G24" i="104"/>
  <c r="F24" i="104"/>
  <c r="L24" i="104" s="1"/>
  <c r="G23" i="104"/>
  <c r="F23" i="104"/>
  <c r="L23" i="104" s="1"/>
  <c r="J23" i="104" s="1"/>
  <c r="L22" i="104"/>
  <c r="J22" i="104" s="1"/>
  <c r="G22" i="104"/>
  <c r="F22" i="104"/>
  <c r="L21" i="104"/>
  <c r="J21" i="104"/>
  <c r="H21" i="104"/>
  <c r="G21" i="104"/>
  <c r="F21" i="104"/>
  <c r="L20" i="104"/>
  <c r="J20" i="104" s="1"/>
  <c r="G20" i="104"/>
  <c r="F20" i="104"/>
  <c r="L19" i="104"/>
  <c r="J19" i="104" s="1"/>
  <c r="G19" i="104"/>
  <c r="F19" i="104"/>
  <c r="H19" i="104" s="1"/>
  <c r="G18" i="104"/>
  <c r="F18" i="104"/>
  <c r="L18" i="104" s="1"/>
  <c r="J18" i="104" s="1"/>
  <c r="G17" i="104"/>
  <c r="F17" i="104"/>
  <c r="L17" i="104" s="1"/>
  <c r="G16" i="104"/>
  <c r="F16" i="104"/>
  <c r="L16" i="104" s="1"/>
  <c r="G15" i="104"/>
  <c r="F15" i="104"/>
  <c r="L15" i="104" s="1"/>
  <c r="J15" i="104" s="1"/>
  <c r="L14" i="104"/>
  <c r="J14" i="104" s="1"/>
  <c r="G14" i="104"/>
  <c r="F14" i="104"/>
  <c r="F13" i="104"/>
  <c r="L13" i="104" s="1"/>
  <c r="F12" i="104"/>
  <c r="F46" i="104" s="1"/>
  <c r="C6" i="104"/>
  <c r="G45" i="103"/>
  <c r="F45" i="103"/>
  <c r="L45" i="103" s="1"/>
  <c r="G44" i="103"/>
  <c r="F44" i="103"/>
  <c r="L44" i="103" s="1"/>
  <c r="J44" i="103" s="1"/>
  <c r="L43" i="103"/>
  <c r="H43" i="103" s="1"/>
  <c r="J43" i="103"/>
  <c r="G43" i="103"/>
  <c r="F43" i="103"/>
  <c r="G42" i="103"/>
  <c r="F42" i="103"/>
  <c r="L41" i="103"/>
  <c r="J41" i="103" s="1"/>
  <c r="G41" i="103"/>
  <c r="F41" i="103"/>
  <c r="L40" i="103"/>
  <c r="J40" i="103"/>
  <c r="H40" i="103"/>
  <c r="G40" i="103"/>
  <c r="F40" i="103"/>
  <c r="G39" i="103"/>
  <c r="F39" i="103"/>
  <c r="L39" i="103" s="1"/>
  <c r="J39" i="103" s="1"/>
  <c r="L38" i="103"/>
  <c r="J38" i="103" s="1"/>
  <c r="G38" i="103"/>
  <c r="F38" i="103"/>
  <c r="G37" i="103"/>
  <c r="F37" i="103"/>
  <c r="L37" i="103" s="1"/>
  <c r="G36" i="103"/>
  <c r="F36" i="103"/>
  <c r="L36" i="103" s="1"/>
  <c r="J36" i="103" s="1"/>
  <c r="L35" i="103"/>
  <c r="H35" i="103" s="1"/>
  <c r="J35" i="103"/>
  <c r="G35" i="103"/>
  <c r="F35" i="103"/>
  <c r="G34" i="103"/>
  <c r="F34" i="103"/>
  <c r="L34" i="103" s="1"/>
  <c r="J34" i="103" s="1"/>
  <c r="L33" i="103"/>
  <c r="J33" i="103" s="1"/>
  <c r="G33" i="103"/>
  <c r="F33" i="103"/>
  <c r="L32" i="103"/>
  <c r="J32" i="103"/>
  <c r="H32" i="103"/>
  <c r="G32" i="103"/>
  <c r="F32" i="103"/>
  <c r="G31" i="103"/>
  <c r="F31" i="103"/>
  <c r="L31" i="103" s="1"/>
  <c r="J31" i="103" s="1"/>
  <c r="L30" i="103"/>
  <c r="J30" i="103" s="1"/>
  <c r="G30" i="103"/>
  <c r="F30" i="103"/>
  <c r="G29" i="103"/>
  <c r="F29" i="103"/>
  <c r="L29" i="103" s="1"/>
  <c r="G28" i="103"/>
  <c r="F28" i="103"/>
  <c r="L28" i="103" s="1"/>
  <c r="J28" i="103" s="1"/>
  <c r="L27" i="103"/>
  <c r="H27" i="103" s="1"/>
  <c r="J27" i="103"/>
  <c r="G27" i="103"/>
  <c r="F27" i="103"/>
  <c r="G26" i="103"/>
  <c r="F26" i="103"/>
  <c r="L26" i="103" s="1"/>
  <c r="J26" i="103" s="1"/>
  <c r="L25" i="103"/>
  <c r="J25" i="103" s="1"/>
  <c r="G25" i="103"/>
  <c r="F25" i="103"/>
  <c r="L24" i="103"/>
  <c r="J24" i="103"/>
  <c r="H24" i="103"/>
  <c r="G24" i="103"/>
  <c r="F24" i="103"/>
  <c r="G23" i="103"/>
  <c r="F23" i="103"/>
  <c r="L23" i="103" s="1"/>
  <c r="J23" i="103" s="1"/>
  <c r="L22" i="103"/>
  <c r="J22" i="103" s="1"/>
  <c r="G22" i="103"/>
  <c r="F22" i="103"/>
  <c r="G21" i="103"/>
  <c r="F21" i="103"/>
  <c r="L21" i="103" s="1"/>
  <c r="G20" i="103"/>
  <c r="F20" i="103"/>
  <c r="L20" i="103" s="1"/>
  <c r="J20" i="103" s="1"/>
  <c r="L19" i="103"/>
  <c r="H19" i="103" s="1"/>
  <c r="J19" i="103"/>
  <c r="G19" i="103"/>
  <c r="F19" i="103"/>
  <c r="G18" i="103"/>
  <c r="F18" i="103"/>
  <c r="L18" i="103" s="1"/>
  <c r="J18" i="103" s="1"/>
  <c r="L17" i="103"/>
  <c r="J17" i="103" s="1"/>
  <c r="G17" i="103"/>
  <c r="F17" i="103"/>
  <c r="L16" i="103"/>
  <c r="J16" i="103"/>
  <c r="H16" i="103"/>
  <c r="G16" i="103"/>
  <c r="F16" i="103"/>
  <c r="G15" i="103"/>
  <c r="F15" i="103"/>
  <c r="L15" i="103" s="1"/>
  <c r="J15" i="103" s="1"/>
  <c r="L14" i="103"/>
  <c r="J14" i="103" s="1"/>
  <c r="G14" i="103"/>
  <c r="F14" i="103"/>
  <c r="G13" i="103"/>
  <c r="F13" i="103"/>
  <c r="L13" i="103" s="1"/>
  <c r="G12" i="103"/>
  <c r="F12" i="103"/>
  <c r="L12" i="103" s="1"/>
  <c r="C6" i="103"/>
  <c r="G45" i="102"/>
  <c r="F45" i="102"/>
  <c r="L45" i="102" s="1"/>
  <c r="G44" i="102"/>
  <c r="F44" i="102"/>
  <c r="L44" i="102" s="1"/>
  <c r="J44" i="102" s="1"/>
  <c r="L43" i="102"/>
  <c r="J43" i="102" s="1"/>
  <c r="G43" i="102"/>
  <c r="F43" i="102"/>
  <c r="L42" i="102"/>
  <c r="J42" i="102" s="1"/>
  <c r="H42" i="102"/>
  <c r="G42" i="102"/>
  <c r="F42" i="102"/>
  <c r="L41" i="102"/>
  <c r="J41" i="102" s="1"/>
  <c r="G41" i="102"/>
  <c r="F41" i="102"/>
  <c r="H41" i="102" s="1"/>
  <c r="L40" i="102"/>
  <c r="J40" i="102"/>
  <c r="G40" i="102"/>
  <c r="F40" i="102"/>
  <c r="H40" i="102" s="1"/>
  <c r="G39" i="102"/>
  <c r="F39" i="102"/>
  <c r="L39" i="102" s="1"/>
  <c r="J39" i="102" s="1"/>
  <c r="G38" i="102"/>
  <c r="F38" i="102"/>
  <c r="L38" i="102" s="1"/>
  <c r="G37" i="102"/>
  <c r="F37" i="102"/>
  <c r="L37" i="102" s="1"/>
  <c r="G36" i="102"/>
  <c r="F36" i="102"/>
  <c r="L36" i="102" s="1"/>
  <c r="J36" i="102" s="1"/>
  <c r="L35" i="102"/>
  <c r="J35" i="102" s="1"/>
  <c r="G35" i="102"/>
  <c r="F35" i="102"/>
  <c r="L34" i="102"/>
  <c r="J34" i="102" s="1"/>
  <c r="H34" i="102"/>
  <c r="G34" i="102"/>
  <c r="F34" i="102"/>
  <c r="L33" i="102"/>
  <c r="J33" i="102" s="1"/>
  <c r="G33" i="102"/>
  <c r="F33" i="102"/>
  <c r="H33" i="102" s="1"/>
  <c r="L32" i="102"/>
  <c r="J32" i="102"/>
  <c r="G32" i="102"/>
  <c r="F32" i="102"/>
  <c r="H32" i="102" s="1"/>
  <c r="G31" i="102"/>
  <c r="F31" i="102"/>
  <c r="L31" i="102" s="1"/>
  <c r="J31" i="102" s="1"/>
  <c r="G30" i="102"/>
  <c r="F30" i="102"/>
  <c r="G29" i="102"/>
  <c r="F29" i="102"/>
  <c r="L29" i="102" s="1"/>
  <c r="G28" i="102"/>
  <c r="F28" i="102"/>
  <c r="L28" i="102" s="1"/>
  <c r="J28" i="102" s="1"/>
  <c r="L27" i="102"/>
  <c r="J27" i="102" s="1"/>
  <c r="G27" i="102"/>
  <c r="F27" i="102"/>
  <c r="L26" i="102"/>
  <c r="J26" i="102" s="1"/>
  <c r="H26" i="102"/>
  <c r="G26" i="102"/>
  <c r="F26" i="102"/>
  <c r="L25" i="102"/>
  <c r="J25" i="102" s="1"/>
  <c r="G25" i="102"/>
  <c r="F25" i="102"/>
  <c r="H25" i="102" s="1"/>
  <c r="L24" i="102"/>
  <c r="J24" i="102"/>
  <c r="G24" i="102"/>
  <c r="F24" i="102"/>
  <c r="H24" i="102" s="1"/>
  <c r="G23" i="102"/>
  <c r="F23" i="102"/>
  <c r="L23" i="102" s="1"/>
  <c r="J23" i="102" s="1"/>
  <c r="G22" i="102"/>
  <c r="F22" i="102"/>
  <c r="G21" i="102"/>
  <c r="F21" i="102"/>
  <c r="L21" i="102" s="1"/>
  <c r="G20" i="102"/>
  <c r="F20" i="102"/>
  <c r="L20" i="102" s="1"/>
  <c r="J20" i="102" s="1"/>
  <c r="L19" i="102"/>
  <c r="J19" i="102" s="1"/>
  <c r="G19" i="102"/>
  <c r="F19" i="102"/>
  <c r="L18" i="102"/>
  <c r="J18" i="102" s="1"/>
  <c r="H18" i="102"/>
  <c r="G18" i="102"/>
  <c r="F18" i="102"/>
  <c r="L17" i="102"/>
  <c r="J17" i="102" s="1"/>
  <c r="G17" i="102"/>
  <c r="F17" i="102"/>
  <c r="H17" i="102" s="1"/>
  <c r="L16" i="102"/>
  <c r="J16" i="102"/>
  <c r="G16" i="102"/>
  <c r="F16" i="102"/>
  <c r="H16" i="102" s="1"/>
  <c r="G15" i="102"/>
  <c r="F15" i="102"/>
  <c r="L15" i="102" s="1"/>
  <c r="J15" i="102" s="1"/>
  <c r="G14" i="102"/>
  <c r="F14" i="102"/>
  <c r="G13" i="102"/>
  <c r="F13" i="102"/>
  <c r="L13" i="102" s="1"/>
  <c r="G12" i="102"/>
  <c r="F12" i="102"/>
  <c r="L12" i="102" s="1"/>
  <c r="C6" i="102"/>
  <c r="A2" i="102"/>
  <c r="A1" i="102"/>
  <c r="G45" i="101"/>
  <c r="F45" i="101"/>
  <c r="L45" i="101" s="1"/>
  <c r="G44" i="101"/>
  <c r="F44" i="101"/>
  <c r="L44" i="101" s="1"/>
  <c r="J44" i="101" s="1"/>
  <c r="L43" i="101"/>
  <c r="H43" i="101" s="1"/>
  <c r="G43" i="101"/>
  <c r="F43" i="101"/>
  <c r="G42" i="101"/>
  <c r="F42" i="101"/>
  <c r="L42" i="101" s="1"/>
  <c r="J42" i="101" s="1"/>
  <c r="G41" i="101"/>
  <c r="F41" i="101"/>
  <c r="G40" i="101"/>
  <c r="F40" i="101"/>
  <c r="L40" i="101" s="1"/>
  <c r="J40" i="101" s="1"/>
  <c r="G39" i="101"/>
  <c r="F39" i="101"/>
  <c r="L39" i="101" s="1"/>
  <c r="J39" i="101" s="1"/>
  <c r="G38" i="101"/>
  <c r="F38" i="101"/>
  <c r="G37" i="101"/>
  <c r="F37" i="101"/>
  <c r="L37" i="101" s="1"/>
  <c r="G36" i="101"/>
  <c r="F36" i="101"/>
  <c r="L36" i="101" s="1"/>
  <c r="J36" i="101" s="1"/>
  <c r="G35" i="101"/>
  <c r="F35" i="101"/>
  <c r="L35" i="101" s="1"/>
  <c r="H35" i="101" s="1"/>
  <c r="L34" i="101"/>
  <c r="J34" i="101" s="1"/>
  <c r="G34" i="101"/>
  <c r="F34" i="101"/>
  <c r="G33" i="101"/>
  <c r="F33" i="101"/>
  <c r="G32" i="101"/>
  <c r="F32" i="101"/>
  <c r="L32" i="101" s="1"/>
  <c r="J32" i="101" s="1"/>
  <c r="G31" i="101"/>
  <c r="F31" i="101"/>
  <c r="L31" i="101" s="1"/>
  <c r="J31" i="101" s="1"/>
  <c r="G30" i="101"/>
  <c r="F30" i="101"/>
  <c r="L30" i="101" s="1"/>
  <c r="J30" i="101" s="1"/>
  <c r="G29" i="101"/>
  <c r="F29" i="101"/>
  <c r="L29" i="101" s="1"/>
  <c r="G28" i="101"/>
  <c r="F28" i="101"/>
  <c r="L28" i="101" s="1"/>
  <c r="J28" i="101" s="1"/>
  <c r="G27" i="101"/>
  <c r="F27" i="101"/>
  <c r="L27" i="101" s="1"/>
  <c r="H27" i="101" s="1"/>
  <c r="G26" i="101"/>
  <c r="F26" i="101"/>
  <c r="L26" i="101" s="1"/>
  <c r="J26" i="101" s="1"/>
  <c r="G25" i="101"/>
  <c r="F25" i="101"/>
  <c r="G24" i="101"/>
  <c r="F24" i="101"/>
  <c r="L24" i="101" s="1"/>
  <c r="J24" i="101" s="1"/>
  <c r="G23" i="101"/>
  <c r="F23" i="101"/>
  <c r="L23" i="101" s="1"/>
  <c r="J23" i="101" s="1"/>
  <c r="G22" i="101"/>
  <c r="F22" i="101"/>
  <c r="G21" i="101"/>
  <c r="F21" i="101"/>
  <c r="L21" i="101" s="1"/>
  <c r="G20" i="101"/>
  <c r="F20" i="101"/>
  <c r="L20" i="101" s="1"/>
  <c r="G19" i="101"/>
  <c r="F19" i="101"/>
  <c r="L19" i="101" s="1"/>
  <c r="H19" i="101" s="1"/>
  <c r="G18" i="101"/>
  <c r="F18" i="101"/>
  <c r="L18" i="101" s="1"/>
  <c r="J18" i="101" s="1"/>
  <c r="L17" i="101"/>
  <c r="J17" i="101"/>
  <c r="G17" i="101"/>
  <c r="F17" i="101"/>
  <c r="G16" i="101"/>
  <c r="F16" i="101"/>
  <c r="L16" i="101" s="1"/>
  <c r="J16" i="101" s="1"/>
  <c r="G15" i="101"/>
  <c r="F15" i="101"/>
  <c r="L15" i="101" s="1"/>
  <c r="J15" i="101" s="1"/>
  <c r="G14" i="101"/>
  <c r="F14" i="101"/>
  <c r="G13" i="101"/>
  <c r="F13" i="101"/>
  <c r="L13" i="101" s="1"/>
  <c r="L12" i="101"/>
  <c r="H12" i="101" s="1"/>
  <c r="G12" i="101"/>
  <c r="F12" i="101"/>
  <c r="C6" i="101"/>
  <c r="G45" i="100"/>
  <c r="F45" i="100"/>
  <c r="L45" i="100" s="1"/>
  <c r="G44" i="100"/>
  <c r="F44" i="100"/>
  <c r="L44" i="100" s="1"/>
  <c r="L43" i="100"/>
  <c r="H43" i="100" s="1"/>
  <c r="J43" i="100"/>
  <c r="G43" i="100"/>
  <c r="F43" i="100"/>
  <c r="G42" i="100"/>
  <c r="F42" i="100"/>
  <c r="L42" i="100" s="1"/>
  <c r="J42" i="100" s="1"/>
  <c r="L41" i="100"/>
  <c r="J41" i="100" s="1"/>
  <c r="G41" i="100"/>
  <c r="F41" i="100"/>
  <c r="H41" i="100" s="1"/>
  <c r="L40" i="100"/>
  <c r="J40" i="100"/>
  <c r="H40" i="100"/>
  <c r="G40" i="100"/>
  <c r="F40" i="100"/>
  <c r="G39" i="100"/>
  <c r="F39" i="100"/>
  <c r="L39" i="100" s="1"/>
  <c r="J39" i="100" s="1"/>
  <c r="L38" i="100"/>
  <c r="J38" i="100" s="1"/>
  <c r="G38" i="100"/>
  <c r="F38" i="100"/>
  <c r="H38" i="100" s="1"/>
  <c r="G37" i="100"/>
  <c r="F37" i="100"/>
  <c r="L37" i="100" s="1"/>
  <c r="G36" i="100"/>
  <c r="F36" i="100"/>
  <c r="L36" i="100" s="1"/>
  <c r="L35" i="100"/>
  <c r="H35" i="100" s="1"/>
  <c r="J35" i="100"/>
  <c r="G35" i="100"/>
  <c r="F35" i="100"/>
  <c r="G34" i="100"/>
  <c r="F34" i="100"/>
  <c r="L34" i="100" s="1"/>
  <c r="J34" i="100" s="1"/>
  <c r="L33" i="100"/>
  <c r="J33" i="100" s="1"/>
  <c r="G33" i="100"/>
  <c r="F33" i="100"/>
  <c r="H33" i="100" s="1"/>
  <c r="L32" i="100"/>
  <c r="J32" i="100"/>
  <c r="H32" i="100"/>
  <c r="G32" i="100"/>
  <c r="F32" i="100"/>
  <c r="G31" i="100"/>
  <c r="F31" i="100"/>
  <c r="L31" i="100" s="1"/>
  <c r="J31" i="100" s="1"/>
  <c r="L30" i="100"/>
  <c r="J30" i="100" s="1"/>
  <c r="G30" i="100"/>
  <c r="F30" i="100"/>
  <c r="H30" i="100" s="1"/>
  <c r="G29" i="100"/>
  <c r="F29" i="100"/>
  <c r="L29" i="100" s="1"/>
  <c r="G28" i="100"/>
  <c r="F28" i="100"/>
  <c r="L28" i="100" s="1"/>
  <c r="L27" i="100"/>
  <c r="H27" i="100" s="1"/>
  <c r="J27" i="100"/>
  <c r="G27" i="100"/>
  <c r="F27" i="100"/>
  <c r="G26" i="100"/>
  <c r="F26" i="100"/>
  <c r="L26" i="100" s="1"/>
  <c r="J26" i="100" s="1"/>
  <c r="L25" i="100"/>
  <c r="J25" i="100" s="1"/>
  <c r="G25" i="100"/>
  <c r="F25" i="100"/>
  <c r="H25" i="100" s="1"/>
  <c r="G24" i="100"/>
  <c r="F24" i="100"/>
  <c r="L24" i="100" s="1"/>
  <c r="G23" i="100"/>
  <c r="F23" i="100"/>
  <c r="L23" i="100" s="1"/>
  <c r="J23" i="100" s="1"/>
  <c r="L22" i="100"/>
  <c r="J22" i="100" s="1"/>
  <c r="G22" i="100"/>
  <c r="F22" i="100"/>
  <c r="H22" i="100" s="1"/>
  <c r="G21" i="100"/>
  <c r="F21" i="100"/>
  <c r="L21" i="100" s="1"/>
  <c r="G20" i="100"/>
  <c r="F20" i="100"/>
  <c r="L20" i="100" s="1"/>
  <c r="L19" i="100"/>
  <c r="H19" i="100" s="1"/>
  <c r="J19" i="100"/>
  <c r="G19" i="100"/>
  <c r="F19" i="100"/>
  <c r="G18" i="100"/>
  <c r="F18" i="100"/>
  <c r="L18" i="100" s="1"/>
  <c r="J18" i="100" s="1"/>
  <c r="L17" i="100"/>
  <c r="J17" i="100" s="1"/>
  <c r="G17" i="100"/>
  <c r="F17" i="100"/>
  <c r="H17" i="100" s="1"/>
  <c r="G16" i="100"/>
  <c r="F16" i="100"/>
  <c r="L16" i="100" s="1"/>
  <c r="G15" i="100"/>
  <c r="F15" i="100"/>
  <c r="L15" i="100" s="1"/>
  <c r="J15" i="100" s="1"/>
  <c r="L14" i="100"/>
  <c r="J14" i="100" s="1"/>
  <c r="G14" i="100"/>
  <c r="F14" i="100"/>
  <c r="H14" i="100" s="1"/>
  <c r="G13" i="100"/>
  <c r="F13" i="100"/>
  <c r="L13" i="100" s="1"/>
  <c r="L12" i="100"/>
  <c r="C6" i="100"/>
  <c r="G45" i="99"/>
  <c r="F45" i="99"/>
  <c r="L45" i="99" s="1"/>
  <c r="J45" i="99" s="1"/>
  <c r="L44" i="99"/>
  <c r="J44" i="99" s="1"/>
  <c r="G44" i="99"/>
  <c r="F44" i="99"/>
  <c r="G43" i="99"/>
  <c r="F43" i="99"/>
  <c r="L43" i="99" s="1"/>
  <c r="G42" i="99"/>
  <c r="F42" i="99"/>
  <c r="L42" i="99" s="1"/>
  <c r="J42" i="99" s="1"/>
  <c r="L41" i="99"/>
  <c r="J41" i="99"/>
  <c r="G41" i="99"/>
  <c r="F41" i="99"/>
  <c r="H41" i="99" s="1"/>
  <c r="G40" i="99"/>
  <c r="F40" i="99"/>
  <c r="L40" i="99" s="1"/>
  <c r="L39" i="99"/>
  <c r="J39" i="99"/>
  <c r="H39" i="99"/>
  <c r="G39" i="99"/>
  <c r="F39" i="99"/>
  <c r="L38" i="99"/>
  <c r="J38" i="99" s="1"/>
  <c r="G38" i="99"/>
  <c r="F38" i="99"/>
  <c r="G37" i="99"/>
  <c r="F37" i="99"/>
  <c r="L37" i="99" s="1"/>
  <c r="J37" i="99" s="1"/>
  <c r="L36" i="99"/>
  <c r="J36" i="99" s="1"/>
  <c r="G36" i="99"/>
  <c r="F36" i="99"/>
  <c r="G35" i="99"/>
  <c r="F35" i="99"/>
  <c r="L35" i="99" s="1"/>
  <c r="G34" i="99"/>
  <c r="F34" i="99"/>
  <c r="L34" i="99" s="1"/>
  <c r="J34" i="99" s="1"/>
  <c r="L33" i="99"/>
  <c r="J33" i="99"/>
  <c r="G33" i="99"/>
  <c r="F33" i="99"/>
  <c r="H33" i="99" s="1"/>
  <c r="G32" i="99"/>
  <c r="F32" i="99"/>
  <c r="L32" i="99" s="1"/>
  <c r="L31" i="99"/>
  <c r="J31" i="99"/>
  <c r="H31" i="99"/>
  <c r="G31" i="99"/>
  <c r="F31" i="99"/>
  <c r="L30" i="99"/>
  <c r="J30" i="99" s="1"/>
  <c r="G30" i="99"/>
  <c r="F30" i="99"/>
  <c r="G29" i="99"/>
  <c r="F29" i="99"/>
  <c r="L29" i="99" s="1"/>
  <c r="J29" i="99" s="1"/>
  <c r="L28" i="99"/>
  <c r="J28" i="99" s="1"/>
  <c r="G28" i="99"/>
  <c r="F28" i="99"/>
  <c r="G27" i="99"/>
  <c r="F27" i="99"/>
  <c r="L27" i="99" s="1"/>
  <c r="G26" i="99"/>
  <c r="F26" i="99"/>
  <c r="L26" i="99" s="1"/>
  <c r="J26" i="99" s="1"/>
  <c r="L25" i="99"/>
  <c r="J25" i="99"/>
  <c r="G25" i="99"/>
  <c r="F25" i="99"/>
  <c r="H25" i="99" s="1"/>
  <c r="G24" i="99"/>
  <c r="F24" i="99"/>
  <c r="L24" i="99" s="1"/>
  <c r="L23" i="99"/>
  <c r="J23" i="99"/>
  <c r="H23" i="99"/>
  <c r="G23" i="99"/>
  <c r="F23" i="99"/>
  <c r="L22" i="99"/>
  <c r="J22" i="99" s="1"/>
  <c r="G22" i="99"/>
  <c r="F22" i="99"/>
  <c r="G21" i="99"/>
  <c r="F21" i="99"/>
  <c r="L21" i="99" s="1"/>
  <c r="J21" i="99" s="1"/>
  <c r="L20" i="99"/>
  <c r="J20" i="99" s="1"/>
  <c r="G20" i="99"/>
  <c r="F20" i="99"/>
  <c r="G19" i="99"/>
  <c r="F19" i="99"/>
  <c r="L19" i="99" s="1"/>
  <c r="G18" i="99"/>
  <c r="F18" i="99"/>
  <c r="L18" i="99" s="1"/>
  <c r="J18" i="99" s="1"/>
  <c r="L17" i="99"/>
  <c r="J17" i="99"/>
  <c r="G17" i="99"/>
  <c r="F17" i="99"/>
  <c r="H17" i="99" s="1"/>
  <c r="G16" i="99"/>
  <c r="F16" i="99"/>
  <c r="L16" i="99" s="1"/>
  <c r="L15" i="99"/>
  <c r="J15" i="99"/>
  <c r="H15" i="99"/>
  <c r="G15" i="99"/>
  <c r="F15" i="99"/>
  <c r="L14" i="99"/>
  <c r="J14" i="99" s="1"/>
  <c r="G14" i="99"/>
  <c r="F14" i="99"/>
  <c r="H14" i="99" s="1"/>
  <c r="G13" i="99"/>
  <c r="F13" i="99"/>
  <c r="L13" i="99" s="1"/>
  <c r="J13" i="99" s="1"/>
  <c r="G12" i="99"/>
  <c r="F12" i="99"/>
  <c r="F46" i="99" s="1"/>
  <c r="C6" i="99"/>
  <c r="AF22" i="86"/>
  <c r="AF23" i="86"/>
  <c r="AF24" i="86"/>
  <c r="AF25" i="86"/>
  <c r="AF26" i="86"/>
  <c r="AF27" i="86"/>
  <c r="AF28" i="86"/>
  <c r="AF29" i="86"/>
  <c r="AF30" i="86"/>
  <c r="AF31" i="86"/>
  <c r="AF32" i="86"/>
  <c r="AF33" i="86"/>
  <c r="AF34" i="86"/>
  <c r="AF35" i="86"/>
  <c r="AF36" i="86"/>
  <c r="AF37" i="86"/>
  <c r="AF38" i="86"/>
  <c r="AF39" i="86"/>
  <c r="AF40" i="86"/>
  <c r="AF41" i="86"/>
  <c r="AF42" i="86"/>
  <c r="AF43" i="86"/>
  <c r="AF44" i="86"/>
  <c r="AF45" i="86"/>
  <c r="AF46" i="86"/>
  <c r="AF47" i="86"/>
  <c r="AF48" i="86"/>
  <c r="AF49" i="86"/>
  <c r="AF50" i="86"/>
  <c r="AF51" i="86"/>
  <c r="AF52" i="86"/>
  <c r="AF53" i="86"/>
  <c r="AF54" i="86"/>
  <c r="AF55" i="86"/>
  <c r="AF56" i="86"/>
  <c r="AF57" i="86"/>
  <c r="AF58" i="86"/>
  <c r="AF59" i="86"/>
  <c r="AF60" i="86"/>
  <c r="AF61" i="86"/>
  <c r="AF62" i="86"/>
  <c r="AF63" i="86"/>
  <c r="AF64" i="86"/>
  <c r="AF65" i="86"/>
  <c r="AF66" i="86"/>
  <c r="AF67" i="86"/>
  <c r="AF68" i="86"/>
  <c r="AF69" i="86"/>
  <c r="AF70" i="86"/>
  <c r="AF71" i="86"/>
  <c r="AF72" i="86"/>
  <c r="AF73" i="86"/>
  <c r="AF74" i="86"/>
  <c r="AF75" i="86"/>
  <c r="AF76" i="86"/>
  <c r="AF77" i="86"/>
  <c r="AF78" i="86"/>
  <c r="AF79" i="86"/>
  <c r="AF80" i="86"/>
  <c r="AF81" i="86"/>
  <c r="AF82" i="86"/>
  <c r="AF83" i="86"/>
  <c r="AF84" i="86"/>
  <c r="AF85" i="86"/>
  <c r="AF86" i="86"/>
  <c r="AF87" i="86"/>
  <c r="AF88" i="86"/>
  <c r="AF89" i="86"/>
  <c r="AF90" i="86"/>
  <c r="AF91" i="86"/>
  <c r="AF92" i="86"/>
  <c r="AF93" i="86"/>
  <c r="AF94" i="86"/>
  <c r="AF95" i="86"/>
  <c r="AF96" i="86"/>
  <c r="AF97" i="86"/>
  <c r="AF98" i="86"/>
  <c r="AF99" i="86"/>
  <c r="AF100" i="86"/>
  <c r="AF101" i="86"/>
  <c r="AF102" i="86"/>
  <c r="AF103" i="86"/>
  <c r="AF104" i="86"/>
  <c r="AF105" i="86"/>
  <c r="AF106" i="86"/>
  <c r="AF107" i="86"/>
  <c r="AF108" i="86"/>
  <c r="AF109" i="86"/>
  <c r="AF12" i="86"/>
  <c r="AF13" i="86"/>
  <c r="AF14" i="86"/>
  <c r="AF15" i="86"/>
  <c r="AF16" i="86"/>
  <c r="AF17" i="86"/>
  <c r="AF18" i="86"/>
  <c r="AF19" i="86"/>
  <c r="AF20" i="86"/>
  <c r="AF21" i="86"/>
  <c r="G13" i="37"/>
  <c r="G14" i="37"/>
  <c r="G15" i="37"/>
  <c r="G16" i="37"/>
  <c r="G17" i="37"/>
  <c r="G18" i="37"/>
  <c r="G19" i="37"/>
  <c r="G20" i="37"/>
  <c r="G21" i="37"/>
  <c r="G22" i="37"/>
  <c r="G23" i="37"/>
  <c r="G24" i="37"/>
  <c r="G25" i="37"/>
  <c r="G26" i="37"/>
  <c r="G27" i="37"/>
  <c r="G28" i="37"/>
  <c r="G29" i="37"/>
  <c r="G30" i="37"/>
  <c r="G31" i="37"/>
  <c r="G32" i="37"/>
  <c r="G33" i="37"/>
  <c r="G34" i="37"/>
  <c r="G35" i="37"/>
  <c r="G36" i="37"/>
  <c r="G37" i="37"/>
  <c r="G38" i="37"/>
  <c r="G39" i="37"/>
  <c r="G40" i="37"/>
  <c r="G41" i="37"/>
  <c r="G42" i="37"/>
  <c r="G43" i="37"/>
  <c r="G44" i="37"/>
  <c r="G45" i="37"/>
  <c r="G12" i="37"/>
  <c r="E26" i="98"/>
  <c r="F20" i="98"/>
  <c r="E20" i="98"/>
  <c r="F19" i="98"/>
  <c r="E19" i="98"/>
  <c r="A2" i="98"/>
  <c r="A1" i="98"/>
  <c r="F146" i="97"/>
  <c r="E146" i="97"/>
  <c r="F142" i="97"/>
  <c r="E142" i="97"/>
  <c r="F141" i="97"/>
  <c r="E141" i="97"/>
  <c r="F140" i="97"/>
  <c r="E140" i="97"/>
  <c r="F139" i="97"/>
  <c r="E139" i="97"/>
  <c r="F131" i="97"/>
  <c r="E131" i="97"/>
  <c r="F127" i="97"/>
  <c r="E127" i="97"/>
  <c r="F126" i="97"/>
  <c r="E126" i="97"/>
  <c r="F125" i="97"/>
  <c r="E125" i="97"/>
  <c r="F124" i="97"/>
  <c r="E124" i="97"/>
  <c r="F116" i="97"/>
  <c r="E116" i="97"/>
  <c r="F112" i="97"/>
  <c r="E112" i="97"/>
  <c r="F111" i="97"/>
  <c r="E111" i="97"/>
  <c r="F110" i="97"/>
  <c r="E110" i="97"/>
  <c r="F109" i="97"/>
  <c r="E109" i="97"/>
  <c r="F101" i="97"/>
  <c r="E101" i="97"/>
  <c r="F97" i="97"/>
  <c r="E97" i="97"/>
  <c r="F96" i="97"/>
  <c r="E96" i="97"/>
  <c r="F95" i="97"/>
  <c r="E95" i="97"/>
  <c r="F94" i="97"/>
  <c r="E94" i="97"/>
  <c r="F86" i="97"/>
  <c r="E86" i="97"/>
  <c r="F82" i="97"/>
  <c r="E82" i="97"/>
  <c r="F81" i="97"/>
  <c r="E81" i="97"/>
  <c r="F80" i="97"/>
  <c r="E80" i="97"/>
  <c r="F79" i="97"/>
  <c r="E79" i="97"/>
  <c r="F71" i="97"/>
  <c r="F67" i="97"/>
  <c r="F66" i="97"/>
  <c r="F65" i="97"/>
  <c r="F64" i="97"/>
  <c r="E64" i="97"/>
  <c r="F56" i="97"/>
  <c r="E56" i="97"/>
  <c r="F52" i="97"/>
  <c r="E52" i="97"/>
  <c r="F51" i="97"/>
  <c r="E51" i="97"/>
  <c r="F50" i="97"/>
  <c r="E50" i="97"/>
  <c r="F49" i="97"/>
  <c r="E49" i="97"/>
  <c r="F41" i="97"/>
  <c r="E41" i="97"/>
  <c r="F36" i="97"/>
  <c r="E36" i="97"/>
  <c r="F35" i="97"/>
  <c r="E35" i="97"/>
  <c r="F34" i="97"/>
  <c r="E34" i="97"/>
  <c r="F26" i="97"/>
  <c r="E26" i="97"/>
  <c r="F22" i="97"/>
  <c r="E22" i="97"/>
  <c r="F21" i="97"/>
  <c r="E21" i="97"/>
  <c r="F20" i="97"/>
  <c r="E20" i="97"/>
  <c r="F19" i="97"/>
  <c r="E19" i="97"/>
  <c r="B5" i="97"/>
  <c r="A2" i="97"/>
  <c r="A1" i="97"/>
  <c r="U12" i="86"/>
  <c r="U13" i="86"/>
  <c r="U14" i="86"/>
  <c r="U15" i="86"/>
  <c r="U16" i="86"/>
  <c r="U17" i="86"/>
  <c r="U18" i="86"/>
  <c r="U19" i="86"/>
  <c r="U20" i="86"/>
  <c r="U21" i="86"/>
  <c r="U22" i="86"/>
  <c r="U23" i="86"/>
  <c r="U24" i="86"/>
  <c r="U25" i="86"/>
  <c r="U26" i="86"/>
  <c r="U27" i="86"/>
  <c r="U28" i="86"/>
  <c r="U29" i="86"/>
  <c r="U30" i="86"/>
  <c r="U31" i="86"/>
  <c r="U32" i="86"/>
  <c r="U33" i="86"/>
  <c r="U34" i="86"/>
  <c r="U35" i="86"/>
  <c r="U36" i="86"/>
  <c r="U37" i="86"/>
  <c r="U38" i="86"/>
  <c r="U39" i="86"/>
  <c r="U40" i="86"/>
  <c r="U41" i="86"/>
  <c r="U42" i="86"/>
  <c r="U43" i="86"/>
  <c r="U44" i="86"/>
  <c r="U45" i="86"/>
  <c r="U46" i="86"/>
  <c r="U47" i="86"/>
  <c r="U48" i="86"/>
  <c r="U49" i="86"/>
  <c r="U50" i="86"/>
  <c r="U51" i="86"/>
  <c r="U52" i="86"/>
  <c r="U53" i="86"/>
  <c r="U54" i="86"/>
  <c r="U55" i="86"/>
  <c r="U56" i="86"/>
  <c r="U57" i="86"/>
  <c r="U58" i="86"/>
  <c r="U59" i="86"/>
  <c r="U60" i="86"/>
  <c r="U61" i="86"/>
  <c r="U62" i="86"/>
  <c r="U63" i="86"/>
  <c r="U64" i="86"/>
  <c r="U65" i="86"/>
  <c r="U66" i="86"/>
  <c r="U67" i="86"/>
  <c r="U68" i="86"/>
  <c r="U69" i="86"/>
  <c r="U70" i="86"/>
  <c r="U71" i="86"/>
  <c r="U72" i="86"/>
  <c r="U73" i="86"/>
  <c r="U74" i="86"/>
  <c r="U75" i="86"/>
  <c r="U76" i="86"/>
  <c r="U77" i="86"/>
  <c r="U78" i="86"/>
  <c r="U79" i="86"/>
  <c r="U80" i="86"/>
  <c r="U81" i="86"/>
  <c r="U82" i="86"/>
  <c r="U83" i="86"/>
  <c r="U84" i="86"/>
  <c r="U85" i="86"/>
  <c r="U86" i="86"/>
  <c r="U87" i="86"/>
  <c r="U88" i="86"/>
  <c r="U89" i="86"/>
  <c r="U90" i="86"/>
  <c r="U91" i="86"/>
  <c r="U92" i="86"/>
  <c r="U93" i="86"/>
  <c r="U94" i="86"/>
  <c r="U95" i="86"/>
  <c r="U96" i="86"/>
  <c r="U97" i="86"/>
  <c r="U98" i="86"/>
  <c r="U99" i="86"/>
  <c r="U100" i="86"/>
  <c r="U101" i="86"/>
  <c r="U102" i="86"/>
  <c r="U103" i="86"/>
  <c r="U104" i="86"/>
  <c r="U105" i="86"/>
  <c r="U106" i="86"/>
  <c r="U107" i="86"/>
  <c r="U108" i="86"/>
  <c r="U109" i="86"/>
  <c r="I26" i="98" l="1"/>
  <c r="L12" i="104"/>
  <c r="L46" i="104" s="1"/>
  <c r="J20" i="101"/>
  <c r="H20" i="101"/>
  <c r="F46" i="101"/>
  <c r="H44" i="101"/>
  <c r="H36" i="101"/>
  <c r="L41" i="101"/>
  <c r="J41" i="101" s="1"/>
  <c r="H25" i="101"/>
  <c r="H28" i="101"/>
  <c r="L33" i="101"/>
  <c r="J33" i="101" s="1"/>
  <c r="H17" i="101"/>
  <c r="L25" i="101"/>
  <c r="J25" i="101" s="1"/>
  <c r="E27" i="98"/>
  <c r="O4" i="32"/>
  <c r="O8" i="32"/>
  <c r="O10" i="32"/>
  <c r="O6" i="32"/>
  <c r="O5" i="32"/>
  <c r="O9" i="32"/>
  <c r="O7" i="32"/>
  <c r="O11" i="32"/>
  <c r="O13" i="32"/>
  <c r="O2" i="32"/>
  <c r="I101" i="97"/>
  <c r="G101" i="97" s="1"/>
  <c r="I65" i="97"/>
  <c r="G65" i="97" s="1"/>
  <c r="I96" i="97"/>
  <c r="G96" i="97" s="1"/>
  <c r="I35" i="97"/>
  <c r="G35" i="97"/>
  <c r="I66" i="97"/>
  <c r="G66" i="97" s="1"/>
  <c r="I97" i="97"/>
  <c r="G97" i="97" s="1"/>
  <c r="I131" i="97"/>
  <c r="G131" i="97" s="1"/>
  <c r="I139" i="97"/>
  <c r="G139" i="97" s="1"/>
  <c r="I34" i="97"/>
  <c r="G34" i="97" s="1"/>
  <c r="I127" i="97"/>
  <c r="G127" i="97" s="1"/>
  <c r="I36" i="97"/>
  <c r="G36" i="97" s="1"/>
  <c r="I140" i="97"/>
  <c r="G140" i="97" s="1"/>
  <c r="I110" i="97"/>
  <c r="G110" i="97" s="1"/>
  <c r="I49" i="97"/>
  <c r="G49" i="97" s="1"/>
  <c r="I80" i="97"/>
  <c r="G80" i="97" s="1"/>
  <c r="I111" i="97"/>
  <c r="G111" i="97" s="1"/>
  <c r="I142" i="97"/>
  <c r="G142" i="97"/>
  <c r="I67" i="97"/>
  <c r="G67" i="97" s="1"/>
  <c r="I19" i="97"/>
  <c r="G19" i="97" s="1"/>
  <c r="I50" i="97"/>
  <c r="G50" i="97" s="1"/>
  <c r="I81" i="97"/>
  <c r="G81" i="97" s="1"/>
  <c r="I112" i="97"/>
  <c r="G112" i="97" s="1"/>
  <c r="I146" i="97"/>
  <c r="G146" i="97" s="1"/>
  <c r="I109" i="97"/>
  <c r="G109" i="97" s="1"/>
  <c r="I79" i="97"/>
  <c r="G79" i="97" s="1"/>
  <c r="I20" i="97"/>
  <c r="I51" i="97"/>
  <c r="G51" i="97"/>
  <c r="I82" i="97"/>
  <c r="G82" i="97" s="1"/>
  <c r="I116" i="97"/>
  <c r="G116" i="97" s="1"/>
  <c r="I52" i="97"/>
  <c r="G52" i="97" s="1"/>
  <c r="I86" i="97"/>
  <c r="G86" i="97" s="1"/>
  <c r="I124" i="97"/>
  <c r="G124" i="97" s="1"/>
  <c r="I21" i="97"/>
  <c r="I22" i="97"/>
  <c r="I56" i="97"/>
  <c r="G56" i="97" s="1"/>
  <c r="I94" i="97"/>
  <c r="G94" i="97" s="1"/>
  <c r="I125" i="97"/>
  <c r="G125" i="97" s="1"/>
  <c r="I71" i="97"/>
  <c r="G71" i="97" s="1"/>
  <c r="I41" i="97"/>
  <c r="G41" i="97"/>
  <c r="I141" i="97"/>
  <c r="G141" i="97" s="1"/>
  <c r="I26" i="97"/>
  <c r="L10" i="97" s="1"/>
  <c r="I64" i="97"/>
  <c r="G64" i="97" s="1"/>
  <c r="I95" i="97"/>
  <c r="G95" i="97" s="1"/>
  <c r="I126" i="97"/>
  <c r="G126" i="97" s="1"/>
  <c r="I19" i="98"/>
  <c r="G19" i="98" s="1"/>
  <c r="I20" i="98"/>
  <c r="L4" i="98" s="1"/>
  <c r="K67" i="32"/>
  <c r="K199" i="32"/>
  <c r="K139" i="32"/>
  <c r="K151" i="32"/>
  <c r="K79" i="32"/>
  <c r="G201" i="32"/>
  <c r="K201" i="32" s="1"/>
  <c r="K211" i="32" s="1"/>
  <c r="G177" i="32"/>
  <c r="K177" i="32" s="1"/>
  <c r="K187" i="32" s="1"/>
  <c r="G165" i="32"/>
  <c r="K165" i="32" s="1"/>
  <c r="K175" i="32" s="1"/>
  <c r="G153" i="32"/>
  <c r="K153" i="32" s="1"/>
  <c r="K163" i="32" s="1"/>
  <c r="K127" i="32"/>
  <c r="K115" i="32"/>
  <c r="G93" i="32"/>
  <c r="K93" i="32" s="1"/>
  <c r="K103" i="32" s="1"/>
  <c r="G81" i="32"/>
  <c r="K81" i="32" s="1"/>
  <c r="K91" i="32" s="1"/>
  <c r="K55" i="32"/>
  <c r="G33" i="32"/>
  <c r="K33" i="32" s="1"/>
  <c r="K43" i="32" s="1"/>
  <c r="J13" i="104"/>
  <c r="H13" i="104"/>
  <c r="J16" i="104"/>
  <c r="H16" i="104"/>
  <c r="J25" i="104"/>
  <c r="H25" i="104"/>
  <c r="J17" i="104"/>
  <c r="H17" i="104"/>
  <c r="J40" i="104"/>
  <c r="H40" i="104"/>
  <c r="J32" i="104"/>
  <c r="H32" i="104"/>
  <c r="J41" i="104"/>
  <c r="H41" i="104"/>
  <c r="J24" i="104"/>
  <c r="H24" i="104"/>
  <c r="H18" i="104"/>
  <c r="H26" i="104"/>
  <c r="H34" i="104"/>
  <c r="H42" i="104"/>
  <c r="H15" i="104"/>
  <c r="H23" i="104"/>
  <c r="H31" i="104"/>
  <c r="H39" i="104"/>
  <c r="H12" i="104"/>
  <c r="H20" i="104"/>
  <c r="H28" i="104"/>
  <c r="H36" i="104"/>
  <c r="H44" i="104"/>
  <c r="H33" i="104"/>
  <c r="H14" i="104"/>
  <c r="H22" i="104"/>
  <c r="H30" i="104"/>
  <c r="H38" i="104"/>
  <c r="J12" i="103"/>
  <c r="H21" i="103"/>
  <c r="J21" i="103"/>
  <c r="H13" i="103"/>
  <c r="J13" i="103"/>
  <c r="H29" i="103"/>
  <c r="J29" i="103"/>
  <c r="H45" i="103"/>
  <c r="J45" i="103"/>
  <c r="H37" i="103"/>
  <c r="J37" i="103"/>
  <c r="H18" i="103"/>
  <c r="H34" i="103"/>
  <c r="H15" i="103"/>
  <c r="H23" i="103"/>
  <c r="H31" i="103"/>
  <c r="H39" i="103"/>
  <c r="H26" i="103"/>
  <c r="H12" i="103"/>
  <c r="H20" i="103"/>
  <c r="H28" i="103"/>
  <c r="H36" i="103"/>
  <c r="L42" i="103"/>
  <c r="J42" i="103" s="1"/>
  <c r="H44" i="103"/>
  <c r="F46" i="103"/>
  <c r="H17" i="103"/>
  <c r="H25" i="103"/>
  <c r="H33" i="103"/>
  <c r="H41" i="103"/>
  <c r="H14" i="103"/>
  <c r="H22" i="103"/>
  <c r="H30" i="103"/>
  <c r="H38" i="103"/>
  <c r="H30" i="102"/>
  <c r="H13" i="102"/>
  <c r="J13" i="102"/>
  <c r="H22" i="102"/>
  <c r="J45" i="102"/>
  <c r="H45" i="102"/>
  <c r="H14" i="102"/>
  <c r="H37" i="102"/>
  <c r="J37" i="102"/>
  <c r="J29" i="102"/>
  <c r="H29" i="102"/>
  <c r="H38" i="102"/>
  <c r="J38" i="102"/>
  <c r="J12" i="102"/>
  <c r="J21" i="102"/>
  <c r="H21" i="102"/>
  <c r="H19" i="102"/>
  <c r="H27" i="102"/>
  <c r="H35" i="102"/>
  <c r="H43" i="102"/>
  <c r="L14" i="102"/>
  <c r="J14" i="102" s="1"/>
  <c r="L22" i="102"/>
  <c r="J22" i="102" s="1"/>
  <c r="L30" i="102"/>
  <c r="J30" i="102" s="1"/>
  <c r="H15" i="102"/>
  <c r="H23" i="102"/>
  <c r="H31" i="102"/>
  <c r="H39" i="102"/>
  <c r="H12" i="102"/>
  <c r="H28" i="102"/>
  <c r="H36" i="102"/>
  <c r="H44" i="102"/>
  <c r="F46" i="102"/>
  <c r="H20" i="102"/>
  <c r="H21" i="101"/>
  <c r="J21" i="101"/>
  <c r="H37" i="101"/>
  <c r="J37" i="101"/>
  <c r="H29" i="101"/>
  <c r="J29" i="101"/>
  <c r="H13" i="101"/>
  <c r="J13" i="101"/>
  <c r="H45" i="101"/>
  <c r="J45" i="101"/>
  <c r="H30" i="101"/>
  <c r="L14" i="101"/>
  <c r="J14" i="101" s="1"/>
  <c r="H16" i="101"/>
  <c r="J19" i="101"/>
  <c r="L22" i="101"/>
  <c r="J22" i="101" s="1"/>
  <c r="H24" i="101"/>
  <c r="J27" i="101"/>
  <c r="H32" i="101"/>
  <c r="J35" i="101"/>
  <c r="L38" i="101"/>
  <c r="J38" i="101" s="1"/>
  <c r="H40" i="101"/>
  <c r="J43" i="101"/>
  <c r="H18" i="101"/>
  <c r="H26" i="101"/>
  <c r="H34" i="101"/>
  <c r="H42" i="101"/>
  <c r="H15" i="101"/>
  <c r="H23" i="101"/>
  <c r="H31" i="101"/>
  <c r="H39" i="101"/>
  <c r="J12" i="101"/>
  <c r="L12" i="99"/>
  <c r="L46" i="99" s="1"/>
  <c r="J28" i="100"/>
  <c r="H28" i="100"/>
  <c r="J16" i="100"/>
  <c r="H16" i="100"/>
  <c r="H37" i="100"/>
  <c r="J37" i="100"/>
  <c r="H13" i="100"/>
  <c r="J13" i="100"/>
  <c r="H29" i="100"/>
  <c r="J29" i="100"/>
  <c r="J24" i="100"/>
  <c r="H24" i="100"/>
  <c r="H21" i="100"/>
  <c r="J21" i="100"/>
  <c r="J44" i="100"/>
  <c r="H44" i="100"/>
  <c r="L46" i="100"/>
  <c r="J12" i="100"/>
  <c r="J46" i="100" s="1"/>
  <c r="H12" i="100"/>
  <c r="J45" i="100"/>
  <c r="H45" i="100"/>
  <c r="J20" i="100"/>
  <c r="H20" i="100"/>
  <c r="J36" i="100"/>
  <c r="H36" i="100"/>
  <c r="H18" i="100"/>
  <c r="H26" i="100"/>
  <c r="H34" i="100"/>
  <c r="H42" i="100"/>
  <c r="H15" i="100"/>
  <c r="H23" i="100"/>
  <c r="H31" i="100"/>
  <c r="H39" i="100"/>
  <c r="F46" i="100"/>
  <c r="H40" i="99"/>
  <c r="J40" i="99"/>
  <c r="H43" i="99"/>
  <c r="J43" i="99"/>
  <c r="H24" i="99"/>
  <c r="J24" i="99"/>
  <c r="H27" i="99"/>
  <c r="J27" i="99"/>
  <c r="J16" i="99"/>
  <c r="H16" i="99"/>
  <c r="H19" i="99"/>
  <c r="J19" i="99"/>
  <c r="H32" i="99"/>
  <c r="J32" i="99"/>
  <c r="H35" i="99"/>
  <c r="J35" i="99"/>
  <c r="H13" i="99"/>
  <c r="H21" i="99"/>
  <c r="H29" i="99"/>
  <c r="H37" i="99"/>
  <c r="H45" i="99"/>
  <c r="H18" i="99"/>
  <c r="H26" i="99"/>
  <c r="H34" i="99"/>
  <c r="H42" i="99"/>
  <c r="H12" i="99"/>
  <c r="H20" i="99"/>
  <c r="H28" i="99"/>
  <c r="H36" i="99"/>
  <c r="H44" i="99"/>
  <c r="J12" i="99"/>
  <c r="J46" i="99" s="1"/>
  <c r="H22" i="99"/>
  <c r="H30" i="99"/>
  <c r="H38" i="99"/>
  <c r="G26" i="98" l="1"/>
  <c r="J12" i="104"/>
  <c r="J46" i="104" s="1"/>
  <c r="H14" i="101"/>
  <c r="H33" i="101"/>
  <c r="H41" i="101"/>
  <c r="L12" i="43"/>
  <c r="C19" i="75"/>
  <c r="L11" i="43"/>
  <c r="C18" i="75"/>
  <c r="O3" i="32"/>
  <c r="C23" i="75"/>
  <c r="L16" i="43"/>
  <c r="L3" i="97"/>
  <c r="L6" i="97"/>
  <c r="G22" i="97"/>
  <c r="L5" i="97"/>
  <c r="G21" i="97"/>
  <c r="L4" i="97"/>
  <c r="G20" i="97"/>
  <c r="G26" i="97"/>
  <c r="G20" i="98"/>
  <c r="L3" i="98"/>
  <c r="I27" i="98"/>
  <c r="H46" i="104"/>
  <c r="J46" i="103"/>
  <c r="H42" i="103"/>
  <c r="H46" i="103" s="1"/>
  <c r="L46" i="103"/>
  <c r="J46" i="102"/>
  <c r="L46" i="102"/>
  <c r="H46" i="102"/>
  <c r="H46" i="101"/>
  <c r="L46" i="101"/>
  <c r="H38" i="101"/>
  <c r="J46" i="101"/>
  <c r="H22" i="101"/>
  <c r="H46" i="100"/>
  <c r="H46" i="99"/>
  <c r="G27" i="98" l="1"/>
  <c r="L12" i="98"/>
  <c r="C15" i="75" s="1"/>
  <c r="L15" i="43"/>
  <c r="C22" i="75"/>
  <c r="C20" i="75"/>
  <c r="L13" i="43"/>
  <c r="C21" i="75"/>
  <c r="L14" i="43"/>
  <c r="I57" i="97"/>
  <c r="G57" i="97"/>
  <c r="I117" i="97"/>
  <c r="G117" i="97"/>
  <c r="L8" i="43" l="1"/>
  <c r="G102" i="97"/>
  <c r="I102" i="97"/>
  <c r="I147" i="97"/>
  <c r="I132" i="97"/>
  <c r="G42" i="97"/>
  <c r="G132" i="97"/>
  <c r="I87" i="97"/>
  <c r="G87" i="97"/>
  <c r="I72" i="97"/>
  <c r="G72" i="97"/>
  <c r="I42" i="97"/>
  <c r="I27" i="97"/>
  <c r="L12" i="97"/>
  <c r="G27" i="97"/>
  <c r="G147" i="97"/>
  <c r="L9" i="43" l="1"/>
  <c r="C16" i="75"/>
  <c r="L7" i="43" l="1"/>
  <c r="I30" i="32" l="1"/>
  <c r="I29" i="32"/>
  <c r="I28" i="32"/>
  <c r="I27" i="32"/>
  <c r="I26" i="32"/>
  <c r="I25" i="32"/>
  <c r="I24" i="32"/>
  <c r="I23" i="32"/>
  <c r="I22" i="32"/>
  <c r="J21" i="32"/>
  <c r="E170" i="96"/>
  <c r="I170" i="96" s="1"/>
  <c r="G170" i="96" s="1"/>
  <c r="E166" i="96"/>
  <c r="E165" i="96"/>
  <c r="E164" i="96"/>
  <c r="E163" i="96"/>
  <c r="E154" i="96"/>
  <c r="E150" i="96"/>
  <c r="E149" i="96"/>
  <c r="E148" i="96"/>
  <c r="I148" i="96" s="1"/>
  <c r="G148" i="96" s="1"/>
  <c r="E147" i="96"/>
  <c r="E138" i="96"/>
  <c r="E134" i="96"/>
  <c r="I134" i="96" s="1"/>
  <c r="G134" i="96" s="1"/>
  <c r="E133" i="96"/>
  <c r="E132" i="96"/>
  <c r="E123" i="96"/>
  <c r="I123" i="96" s="1"/>
  <c r="G123" i="96" s="1"/>
  <c r="E119" i="96"/>
  <c r="E118" i="96"/>
  <c r="E117" i="96"/>
  <c r="E116" i="96"/>
  <c r="E107" i="96"/>
  <c r="E103" i="96"/>
  <c r="I103" i="96" s="1"/>
  <c r="G103" i="96" s="1"/>
  <c r="E102" i="96"/>
  <c r="E101" i="96"/>
  <c r="I101" i="96" s="1"/>
  <c r="G101" i="96" s="1"/>
  <c r="E100" i="96"/>
  <c r="E91" i="96"/>
  <c r="E87" i="96"/>
  <c r="E86" i="96"/>
  <c r="I86" i="96" s="1"/>
  <c r="G86" i="96" s="1"/>
  <c r="E85" i="96"/>
  <c r="E84" i="96"/>
  <c r="E75" i="96"/>
  <c r="I75" i="96" s="1"/>
  <c r="G75" i="96" s="1"/>
  <c r="E71" i="96"/>
  <c r="E70" i="96"/>
  <c r="E69" i="96"/>
  <c r="E68" i="96"/>
  <c r="E59" i="96"/>
  <c r="E55" i="96"/>
  <c r="I55" i="96" s="1"/>
  <c r="G55" i="96" s="1"/>
  <c r="E54" i="96"/>
  <c r="I54" i="96" s="1"/>
  <c r="G54" i="96" s="1"/>
  <c r="E53" i="96"/>
  <c r="I53" i="96" s="1"/>
  <c r="G53" i="96" s="1"/>
  <c r="E52" i="96"/>
  <c r="E43" i="96"/>
  <c r="I43" i="96" s="1"/>
  <c r="G43" i="96" s="1"/>
  <c r="E39" i="96"/>
  <c r="E38" i="96"/>
  <c r="I38" i="96" s="1"/>
  <c r="G38" i="96" s="1"/>
  <c r="E37" i="96"/>
  <c r="I37" i="96" s="1"/>
  <c r="G37" i="96" s="1"/>
  <c r="E36" i="96"/>
  <c r="E27" i="96"/>
  <c r="E23" i="96"/>
  <c r="E22" i="96"/>
  <c r="E21" i="96"/>
  <c r="E20" i="96"/>
  <c r="I20" i="96" l="1"/>
  <c r="G20" i="96" s="1"/>
  <c r="I87" i="96"/>
  <c r="G87" i="96" s="1"/>
  <c r="I85" i="96"/>
  <c r="G85" i="96" s="1"/>
  <c r="I70" i="96"/>
  <c r="G70" i="96" s="1"/>
  <c r="I71" i="96"/>
  <c r="G71" i="96"/>
  <c r="I147" i="96"/>
  <c r="G147" i="96" s="1"/>
  <c r="I84" i="96"/>
  <c r="G84" i="96" s="1"/>
  <c r="I150" i="96"/>
  <c r="G150" i="96" s="1"/>
  <c r="I163" i="96"/>
  <c r="I91" i="96"/>
  <c r="G91" i="96" s="1"/>
  <c r="I23" i="96"/>
  <c r="G23" i="96" s="1"/>
  <c r="I36" i="96"/>
  <c r="G36" i="96" s="1"/>
  <c r="I107" i="96"/>
  <c r="G107" i="96" s="1"/>
  <c r="I116" i="96"/>
  <c r="G116" i="96" s="1"/>
  <c r="I68" i="96"/>
  <c r="G68" i="96"/>
  <c r="I69" i="96"/>
  <c r="G69" i="96" s="1"/>
  <c r="I138" i="96"/>
  <c r="G138" i="96" s="1"/>
  <c r="I154" i="96"/>
  <c r="G154" i="96" s="1"/>
  <c r="I165" i="96"/>
  <c r="G165" i="96" s="1"/>
  <c r="I27" i="96"/>
  <c r="G27" i="96" s="1"/>
  <c r="I39" i="96"/>
  <c r="G39" i="96" s="1"/>
  <c r="I117" i="96"/>
  <c r="G117" i="96" s="1"/>
  <c r="I132" i="96"/>
  <c r="G132" i="96" s="1"/>
  <c r="I149" i="96"/>
  <c r="G149" i="96" s="1"/>
  <c r="I21" i="96"/>
  <c r="G21" i="96" s="1"/>
  <c r="I22" i="96"/>
  <c r="G22" i="96" s="1"/>
  <c r="I164" i="96"/>
  <c r="G164" i="96" s="1"/>
  <c r="I100" i="96"/>
  <c r="G100" i="96" s="1"/>
  <c r="I166" i="96"/>
  <c r="G166" i="96" s="1"/>
  <c r="I102" i="96"/>
  <c r="G102" i="96" s="1"/>
  <c r="I52" i="96"/>
  <c r="G52" i="96" s="1"/>
  <c r="I118" i="96"/>
  <c r="G118" i="96" s="1"/>
  <c r="I119" i="96"/>
  <c r="G119" i="96" s="1"/>
  <c r="I59" i="96"/>
  <c r="G59" i="96" s="1"/>
  <c r="I133" i="96"/>
  <c r="G133" i="96" s="1"/>
  <c r="K31" i="32"/>
  <c r="E171" i="96"/>
  <c r="E155" i="96"/>
  <c r="E139" i="96"/>
  <c r="E124" i="96"/>
  <c r="E108" i="96"/>
  <c r="E92" i="96"/>
  <c r="E76" i="96"/>
  <c r="E60" i="96"/>
  <c r="E44" i="96"/>
  <c r="G44" i="96" l="1"/>
  <c r="I171" i="96"/>
  <c r="G60" i="96"/>
  <c r="I60" i="96"/>
  <c r="I108" i="96"/>
  <c r="G139" i="96"/>
  <c r="G108" i="96"/>
  <c r="I92" i="96"/>
  <c r="G92" i="96"/>
  <c r="I76" i="96"/>
  <c r="G155" i="96"/>
  <c r="I155" i="96"/>
  <c r="G163" i="96"/>
  <c r="G171" i="96" s="1"/>
  <c r="G76" i="96"/>
  <c r="G124" i="96"/>
  <c r="I124" i="96"/>
  <c r="I139" i="96"/>
  <c r="I44" i="96"/>
  <c r="F13" i="37"/>
  <c r="L13" i="37" s="1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27" i="37"/>
  <c r="F28" i="37"/>
  <c r="F29" i="37"/>
  <c r="F30" i="37"/>
  <c r="F31" i="37"/>
  <c r="F32" i="37"/>
  <c r="F33" i="37"/>
  <c r="F34" i="37"/>
  <c r="F35" i="37"/>
  <c r="F36" i="37"/>
  <c r="F37" i="37"/>
  <c r="F38" i="37"/>
  <c r="F39" i="37"/>
  <c r="F40" i="37"/>
  <c r="F41" i="37"/>
  <c r="F42" i="37"/>
  <c r="F43" i="37"/>
  <c r="F44" i="37"/>
  <c r="F45" i="37"/>
  <c r="F12" i="37"/>
  <c r="L32" i="37" l="1"/>
  <c r="J32" i="37" s="1"/>
  <c r="L41" i="37"/>
  <c r="J41" i="37" s="1"/>
  <c r="L33" i="37"/>
  <c r="J33" i="37" s="1"/>
  <c r="H25" i="37"/>
  <c r="L25" i="37"/>
  <c r="J25" i="37" s="1"/>
  <c r="L17" i="37"/>
  <c r="J17" i="37" s="1"/>
  <c r="L39" i="37"/>
  <c r="J39" i="37" s="1"/>
  <c r="L38" i="37"/>
  <c r="J38" i="37" s="1"/>
  <c r="H30" i="37"/>
  <c r="L30" i="37"/>
  <c r="J30" i="37" s="1"/>
  <c r="L22" i="37"/>
  <c r="J22" i="37" s="1"/>
  <c r="L14" i="37"/>
  <c r="J14" i="37" s="1"/>
  <c r="L24" i="37"/>
  <c r="J24" i="37" s="1"/>
  <c r="H15" i="37"/>
  <c r="L15" i="37"/>
  <c r="J15" i="37" s="1"/>
  <c r="L45" i="37"/>
  <c r="J45" i="37" s="1"/>
  <c r="L37" i="37"/>
  <c r="J37" i="37" s="1"/>
  <c r="L29" i="37"/>
  <c r="J29" i="37" s="1"/>
  <c r="H21" i="37"/>
  <c r="L21" i="37"/>
  <c r="J21" i="37" s="1"/>
  <c r="H13" i="37"/>
  <c r="J13" i="37"/>
  <c r="L40" i="37"/>
  <c r="J40" i="37" s="1"/>
  <c r="L31" i="37"/>
  <c r="J31" i="37" s="1"/>
  <c r="L44" i="37"/>
  <c r="J44" i="37" s="1"/>
  <c r="L36" i="37"/>
  <c r="J36" i="37" s="1"/>
  <c r="L28" i="37"/>
  <c r="J28" i="37" s="1"/>
  <c r="H28" i="37"/>
  <c r="L20" i="37"/>
  <c r="J20" i="37" s="1"/>
  <c r="H20" i="37"/>
  <c r="H16" i="37"/>
  <c r="L16" i="37"/>
  <c r="J16" i="37" s="1"/>
  <c r="L23" i="37"/>
  <c r="J23" i="37" s="1"/>
  <c r="L43" i="37"/>
  <c r="J43" i="37" s="1"/>
  <c r="L35" i="37"/>
  <c r="J35" i="37" s="1"/>
  <c r="H27" i="37"/>
  <c r="L27" i="37"/>
  <c r="J27" i="37" s="1"/>
  <c r="L19" i="37"/>
  <c r="J19" i="37" s="1"/>
  <c r="L12" i="37"/>
  <c r="J12" i="37" s="1"/>
  <c r="L42" i="37"/>
  <c r="J42" i="37" s="1"/>
  <c r="H34" i="37"/>
  <c r="L34" i="37"/>
  <c r="J34" i="37" s="1"/>
  <c r="L26" i="37"/>
  <c r="J26" i="37" s="1"/>
  <c r="L18" i="37"/>
  <c r="J18" i="37" s="1"/>
  <c r="H44" i="37" l="1"/>
  <c r="H42" i="37"/>
  <c r="H35" i="37"/>
  <c r="H31" i="37"/>
  <c r="H29" i="37"/>
  <c r="H24" i="37"/>
  <c r="H38" i="37"/>
  <c r="H33" i="37"/>
  <c r="H18" i="37"/>
  <c r="H12" i="37"/>
  <c r="H43" i="37"/>
  <c r="H40" i="37"/>
  <c r="H37" i="37"/>
  <c r="H14" i="37"/>
  <c r="H39" i="37"/>
  <c r="H41" i="37"/>
  <c r="H26" i="37"/>
  <c r="H19" i="37"/>
  <c r="H23" i="37"/>
  <c r="H36" i="37"/>
  <c r="H45" i="37"/>
  <c r="H22" i="37"/>
  <c r="H17" i="37"/>
  <c r="H32" i="37"/>
  <c r="K223" i="32"/>
  <c r="D48" i="43" l="1"/>
  <c r="I223" i="32" l="1"/>
  <c r="I211" i="32"/>
  <c r="I199" i="32"/>
  <c r="I175" i="32"/>
  <c r="I163" i="32"/>
  <c r="I151" i="32"/>
  <c r="I115" i="32"/>
  <c r="I103" i="32"/>
  <c r="I79" i="32"/>
  <c r="I67" i="32"/>
  <c r="I55" i="32"/>
  <c r="B5" i="96"/>
  <c r="A2" i="96"/>
  <c r="A1" i="96"/>
  <c r="I187" i="32" l="1"/>
  <c r="I139" i="32"/>
  <c r="I127" i="32"/>
  <c r="I91" i="32"/>
  <c r="G31" i="32"/>
  <c r="E28" i="96"/>
  <c r="I43" i="32" l="1"/>
  <c r="I31" i="32"/>
  <c r="M4" i="96" l="1"/>
  <c r="M10" i="96"/>
  <c r="M5" i="96" l="1"/>
  <c r="M6" i="96"/>
  <c r="I28" i="96"/>
  <c r="M3" i="96"/>
  <c r="M12" i="96" l="1"/>
  <c r="O12" i="32" s="1"/>
  <c r="H110" i="86" l="1"/>
  <c r="G28" i="96" l="1"/>
  <c r="F46" i="37" l="1"/>
  <c r="M12" i="86"/>
  <c r="N12" i="86"/>
  <c r="M13" i="86"/>
  <c r="N13" i="86"/>
  <c r="M14" i="86"/>
  <c r="N14" i="86"/>
  <c r="M15" i="86"/>
  <c r="N15" i="86"/>
  <c r="M16" i="86"/>
  <c r="N16" i="86"/>
  <c r="M17" i="86"/>
  <c r="N17" i="86"/>
  <c r="M18" i="86"/>
  <c r="N18" i="86"/>
  <c r="M19" i="86"/>
  <c r="N19" i="86"/>
  <c r="M20" i="86"/>
  <c r="N20" i="86"/>
  <c r="M21" i="86"/>
  <c r="N21" i="86"/>
  <c r="M22" i="86"/>
  <c r="N22" i="86"/>
  <c r="M23" i="86"/>
  <c r="N23" i="86"/>
  <c r="M24" i="86"/>
  <c r="N24" i="86"/>
  <c r="M25" i="86"/>
  <c r="N25" i="86"/>
  <c r="M26" i="86"/>
  <c r="N26" i="86"/>
  <c r="M27" i="86"/>
  <c r="N27" i="86"/>
  <c r="M28" i="86"/>
  <c r="N28" i="86"/>
  <c r="M29" i="86"/>
  <c r="N29" i="86"/>
  <c r="M30" i="86"/>
  <c r="N30" i="86"/>
  <c r="M31" i="86"/>
  <c r="N31" i="86"/>
  <c r="M32" i="86"/>
  <c r="N32" i="86"/>
  <c r="M33" i="86"/>
  <c r="N33" i="86"/>
  <c r="M34" i="86"/>
  <c r="N34" i="86"/>
  <c r="M35" i="86"/>
  <c r="N35" i="86"/>
  <c r="M36" i="86"/>
  <c r="N36" i="86"/>
  <c r="M37" i="86"/>
  <c r="N37" i="86"/>
  <c r="M38" i="86"/>
  <c r="N38" i="86"/>
  <c r="M39" i="86"/>
  <c r="N39" i="86"/>
  <c r="M40" i="86"/>
  <c r="N40" i="86"/>
  <c r="M41" i="86"/>
  <c r="N41" i="86"/>
  <c r="M42" i="86"/>
  <c r="N42" i="86"/>
  <c r="M43" i="86"/>
  <c r="N43" i="86"/>
  <c r="M44" i="86"/>
  <c r="N44" i="86"/>
  <c r="M45" i="86"/>
  <c r="N45" i="86"/>
  <c r="M46" i="86"/>
  <c r="N46" i="86"/>
  <c r="M47" i="86"/>
  <c r="N47" i="86"/>
  <c r="M48" i="86"/>
  <c r="N48" i="86"/>
  <c r="M49" i="86"/>
  <c r="N49" i="86"/>
  <c r="M50" i="86"/>
  <c r="N50" i="86"/>
  <c r="M51" i="86"/>
  <c r="N51" i="86"/>
  <c r="M52" i="86"/>
  <c r="N52" i="86"/>
  <c r="M53" i="86"/>
  <c r="N53" i="86"/>
  <c r="M54" i="86"/>
  <c r="N54" i="86"/>
  <c r="M55" i="86"/>
  <c r="N55" i="86"/>
  <c r="M56" i="86"/>
  <c r="N56" i="86"/>
  <c r="M57" i="86"/>
  <c r="N57" i="86"/>
  <c r="M58" i="86"/>
  <c r="N58" i="86"/>
  <c r="M59" i="86"/>
  <c r="N59" i="86"/>
  <c r="M60" i="86"/>
  <c r="N60" i="86"/>
  <c r="M61" i="86"/>
  <c r="N61" i="86"/>
  <c r="M62" i="86"/>
  <c r="N62" i="86"/>
  <c r="M63" i="86"/>
  <c r="N63" i="86"/>
  <c r="M64" i="86"/>
  <c r="N64" i="86"/>
  <c r="M65" i="86"/>
  <c r="N65" i="86"/>
  <c r="M66" i="86"/>
  <c r="N66" i="86"/>
  <c r="M67" i="86"/>
  <c r="N67" i="86"/>
  <c r="M68" i="86"/>
  <c r="N68" i="86"/>
  <c r="M69" i="86"/>
  <c r="N69" i="86"/>
  <c r="M70" i="86"/>
  <c r="N70" i="86"/>
  <c r="M71" i="86"/>
  <c r="N71" i="86"/>
  <c r="M72" i="86"/>
  <c r="N72" i="86"/>
  <c r="M73" i="86"/>
  <c r="N73" i="86"/>
  <c r="M74" i="86"/>
  <c r="N74" i="86"/>
  <c r="M75" i="86"/>
  <c r="N75" i="86"/>
  <c r="M76" i="86"/>
  <c r="N76" i="86"/>
  <c r="M77" i="86"/>
  <c r="N77" i="86"/>
  <c r="M78" i="86"/>
  <c r="N78" i="86"/>
  <c r="M79" i="86"/>
  <c r="N79" i="86"/>
  <c r="M80" i="86"/>
  <c r="N80" i="86"/>
  <c r="M81" i="86"/>
  <c r="N81" i="86"/>
  <c r="M82" i="86"/>
  <c r="N82" i="86"/>
  <c r="M83" i="86"/>
  <c r="N83" i="86"/>
  <c r="M84" i="86"/>
  <c r="N84" i="86"/>
  <c r="M85" i="86"/>
  <c r="N85" i="86"/>
  <c r="M86" i="86"/>
  <c r="N86" i="86"/>
  <c r="M87" i="86"/>
  <c r="N87" i="86"/>
  <c r="M88" i="86"/>
  <c r="N88" i="86"/>
  <c r="M89" i="86"/>
  <c r="N89" i="86"/>
  <c r="M90" i="86"/>
  <c r="N90" i="86"/>
  <c r="M91" i="86"/>
  <c r="N91" i="86"/>
  <c r="M92" i="86"/>
  <c r="N92" i="86"/>
  <c r="M93" i="86"/>
  <c r="N93" i="86"/>
  <c r="M94" i="86"/>
  <c r="N94" i="86"/>
  <c r="M95" i="86"/>
  <c r="N95" i="86"/>
  <c r="M96" i="86"/>
  <c r="N96" i="86"/>
  <c r="M97" i="86"/>
  <c r="N97" i="86"/>
  <c r="M98" i="86"/>
  <c r="N98" i="86"/>
  <c r="M99" i="86"/>
  <c r="N99" i="86"/>
  <c r="M100" i="86"/>
  <c r="N100" i="86"/>
  <c r="M101" i="86"/>
  <c r="N101" i="86"/>
  <c r="M102" i="86"/>
  <c r="N102" i="86"/>
  <c r="M103" i="86"/>
  <c r="N103" i="86"/>
  <c r="M104" i="86"/>
  <c r="N104" i="86"/>
  <c r="M105" i="86"/>
  <c r="N105" i="86"/>
  <c r="M106" i="86"/>
  <c r="N106" i="86"/>
  <c r="M107" i="86"/>
  <c r="N107" i="86"/>
  <c r="M108" i="86"/>
  <c r="N108" i="86"/>
  <c r="M109" i="86"/>
  <c r="N109" i="86"/>
  <c r="Z12" i="86"/>
  <c r="AG12" i="86" s="1"/>
  <c r="Z13" i="86"/>
  <c r="AG13" i="86" s="1"/>
  <c r="Z14" i="86"/>
  <c r="AG14" i="86" s="1"/>
  <c r="Z15" i="86"/>
  <c r="AG15" i="86" s="1"/>
  <c r="Z16" i="86"/>
  <c r="Z17" i="86"/>
  <c r="AG17" i="86" s="1"/>
  <c r="Z18" i="86"/>
  <c r="AG18" i="86" s="1"/>
  <c r="Z19" i="86"/>
  <c r="AG19" i="86" s="1"/>
  <c r="Z20" i="86"/>
  <c r="AG20" i="86" s="1"/>
  <c r="Z21" i="86"/>
  <c r="AG21" i="86" s="1"/>
  <c r="Z22" i="86"/>
  <c r="Z23" i="86"/>
  <c r="Z24" i="86"/>
  <c r="Z25" i="86"/>
  <c r="Z26" i="86"/>
  <c r="AG26" i="86" s="1"/>
  <c r="Z27" i="86"/>
  <c r="AG27" i="86" s="1"/>
  <c r="Z28" i="86"/>
  <c r="Z29" i="86"/>
  <c r="Z30" i="86"/>
  <c r="Z31" i="86"/>
  <c r="Z32" i="86"/>
  <c r="AG32" i="86" s="1"/>
  <c r="Z33" i="86"/>
  <c r="AG33" i="86" s="1"/>
  <c r="Z34" i="86"/>
  <c r="Z35" i="86"/>
  <c r="Z36" i="86"/>
  <c r="AG36" i="86" s="1"/>
  <c r="Z37" i="86"/>
  <c r="Z38" i="86"/>
  <c r="AG38" i="86" s="1"/>
  <c r="Z39" i="86"/>
  <c r="AG39" i="86" s="1"/>
  <c r="Z40" i="86"/>
  <c r="Z41" i="86"/>
  <c r="AG41" i="86" s="1"/>
  <c r="Z42" i="86"/>
  <c r="AG42" i="86" s="1"/>
  <c r="Z43" i="86"/>
  <c r="Z44" i="86"/>
  <c r="AG44" i="86" s="1"/>
  <c r="Z45" i="86"/>
  <c r="AG45" i="86" s="1"/>
  <c r="Z46" i="86"/>
  <c r="Z47" i="86"/>
  <c r="Z48" i="86"/>
  <c r="Z49" i="86"/>
  <c r="AG49" i="86" s="1"/>
  <c r="Z50" i="86"/>
  <c r="Z51" i="86"/>
  <c r="AG51" i="86" s="1"/>
  <c r="Z52" i="86"/>
  <c r="Z53" i="86"/>
  <c r="Z54" i="86"/>
  <c r="Z55" i="86"/>
  <c r="Z56" i="86"/>
  <c r="AG56" i="86" s="1"/>
  <c r="Z57" i="86"/>
  <c r="AG57" i="86" s="1"/>
  <c r="Z58" i="86"/>
  <c r="Z59" i="86"/>
  <c r="Z60" i="86"/>
  <c r="Z61" i="86"/>
  <c r="Z62" i="86"/>
  <c r="Z63" i="86"/>
  <c r="Z64" i="86"/>
  <c r="Z65" i="86"/>
  <c r="AG65" i="86" s="1"/>
  <c r="Z66" i="86"/>
  <c r="Z67" i="86"/>
  <c r="Z68" i="86"/>
  <c r="AG68" i="86" s="1"/>
  <c r="Z69" i="86"/>
  <c r="AG69" i="86" s="1"/>
  <c r="Z70" i="86"/>
  <c r="Z71" i="86"/>
  <c r="Z72" i="86"/>
  <c r="Z73" i="86"/>
  <c r="Z74" i="86"/>
  <c r="Z75" i="86"/>
  <c r="Z76" i="86"/>
  <c r="Z77" i="86"/>
  <c r="AG77" i="86" s="1"/>
  <c r="Z78" i="86"/>
  <c r="Z79" i="86"/>
  <c r="Z80" i="86"/>
  <c r="Z81" i="86"/>
  <c r="AG81" i="86" s="1"/>
  <c r="Z82" i="86"/>
  <c r="Z83" i="86"/>
  <c r="Z84" i="86"/>
  <c r="Z85" i="86"/>
  <c r="Z86" i="86"/>
  <c r="Z87" i="86"/>
  <c r="Z88" i="86"/>
  <c r="Z89" i="86"/>
  <c r="AG89" i="86" s="1"/>
  <c r="Z90" i="86"/>
  <c r="Z91" i="86"/>
  <c r="Z92" i="86"/>
  <c r="AG92" i="86" s="1"/>
  <c r="Z93" i="86"/>
  <c r="Z94" i="86"/>
  <c r="Z95" i="86"/>
  <c r="Z96" i="86"/>
  <c r="Z97" i="86"/>
  <c r="Z98" i="86"/>
  <c r="Z99" i="86"/>
  <c r="AG99" i="86" s="1"/>
  <c r="Z100" i="86"/>
  <c r="Z101" i="86"/>
  <c r="Z102" i="86"/>
  <c r="Z103" i="86"/>
  <c r="Z104" i="86"/>
  <c r="AG104" i="86" s="1"/>
  <c r="Z105" i="86"/>
  <c r="AG105" i="86" s="1"/>
  <c r="Z106" i="86"/>
  <c r="Z107" i="86"/>
  <c r="Z108" i="86"/>
  <c r="Z109" i="86"/>
  <c r="Z11" i="86"/>
  <c r="AF11" i="86"/>
  <c r="N11" i="86"/>
  <c r="B6" i="86"/>
  <c r="A2" i="86"/>
  <c r="A1" i="86"/>
  <c r="O64" i="86" l="1"/>
  <c r="O65" i="86"/>
  <c r="O53" i="86"/>
  <c r="P53" i="86" s="1"/>
  <c r="O104" i="86"/>
  <c r="O79" i="86"/>
  <c r="O69" i="86"/>
  <c r="Q69" i="86" s="1"/>
  <c r="O66" i="86"/>
  <c r="Q66" i="86" s="1"/>
  <c r="O61" i="86"/>
  <c r="Q61" i="86" s="1"/>
  <c r="X102" i="86"/>
  <c r="AC102" i="86" s="1"/>
  <c r="X90" i="86"/>
  <c r="AC90" i="86" s="1"/>
  <c r="X78" i="86"/>
  <c r="AC78" i="86" s="1"/>
  <c r="X66" i="86"/>
  <c r="AC66" i="86" s="1"/>
  <c r="X54" i="86"/>
  <c r="AC54" i="86" s="1"/>
  <c r="X42" i="86"/>
  <c r="X30" i="86"/>
  <c r="AC30" i="86" s="1"/>
  <c r="X18" i="86"/>
  <c r="AC18" i="86" s="1"/>
  <c r="X101" i="86"/>
  <c r="AC101" i="86" s="1"/>
  <c r="X89" i="86"/>
  <c r="AC89" i="86" s="1"/>
  <c r="X53" i="86"/>
  <c r="AC53" i="86" s="1"/>
  <c r="X41" i="86"/>
  <c r="AI41" i="86" s="1"/>
  <c r="X29" i="86"/>
  <c r="AC29" i="86" s="1"/>
  <c r="X17" i="86"/>
  <c r="O95" i="86"/>
  <c r="P95" i="86" s="1"/>
  <c r="X76" i="86"/>
  <c r="AC76" i="86" s="1"/>
  <c r="X64" i="86"/>
  <c r="AC64" i="86" s="1"/>
  <c r="X52" i="86"/>
  <c r="AC52" i="86" s="1"/>
  <c r="X99" i="86"/>
  <c r="AI99" i="86" s="1"/>
  <c r="X87" i="86"/>
  <c r="AC87" i="86" s="1"/>
  <c r="X75" i="86"/>
  <c r="AC75" i="86" s="1"/>
  <c r="X27" i="86"/>
  <c r="AC27" i="86" s="1"/>
  <c r="X15" i="86"/>
  <c r="X98" i="86"/>
  <c r="AC98" i="86" s="1"/>
  <c r="AB86" i="86"/>
  <c r="X74" i="86"/>
  <c r="X50" i="86"/>
  <c r="AC50" i="86" s="1"/>
  <c r="X38" i="86"/>
  <c r="AC38" i="86" s="1"/>
  <c r="X26" i="86"/>
  <c r="O56" i="86"/>
  <c r="P56" i="86" s="1"/>
  <c r="X97" i="86"/>
  <c r="AC97" i="86" s="1"/>
  <c r="X85" i="86"/>
  <c r="AC85" i="86" s="1"/>
  <c r="X73" i="86"/>
  <c r="AC73" i="86" s="1"/>
  <c r="X61" i="86"/>
  <c r="AC61" i="86" s="1"/>
  <c r="X49" i="86"/>
  <c r="AI49" i="86" s="1"/>
  <c r="X37" i="86"/>
  <c r="V37" i="86" s="1"/>
  <c r="X25" i="86"/>
  <c r="AC25" i="86" s="1"/>
  <c r="X13" i="86"/>
  <c r="O103" i="86"/>
  <c r="Q103" i="86" s="1"/>
  <c r="X108" i="86"/>
  <c r="V108" i="86" s="1"/>
  <c r="AB72" i="86"/>
  <c r="X60" i="86"/>
  <c r="AC60" i="86" s="1"/>
  <c r="X48" i="86"/>
  <c r="AC48" i="86" s="1"/>
  <c r="AH36" i="86"/>
  <c r="X12" i="86"/>
  <c r="X95" i="86"/>
  <c r="AC95" i="86" s="1"/>
  <c r="X83" i="86"/>
  <c r="AC83" i="86" s="1"/>
  <c r="X71" i="86"/>
  <c r="AC71" i="86" s="1"/>
  <c r="X23" i="86"/>
  <c r="AC23" i="86" s="1"/>
  <c r="X106" i="86"/>
  <c r="AC106" i="86" s="1"/>
  <c r="X94" i="86"/>
  <c r="AB70" i="86"/>
  <c r="X46" i="86"/>
  <c r="AC46" i="86" s="1"/>
  <c r="X34" i="86"/>
  <c r="AC34" i="86" s="1"/>
  <c r="X22" i="86"/>
  <c r="AC22" i="86" s="1"/>
  <c r="X69" i="86"/>
  <c r="AI69" i="86" s="1"/>
  <c r="X57" i="86"/>
  <c r="AC57" i="86" s="1"/>
  <c r="X45" i="86"/>
  <c r="AI45" i="86" s="1"/>
  <c r="X92" i="86"/>
  <c r="AI92" i="86" s="1"/>
  <c r="X80" i="86"/>
  <c r="AC80" i="86" s="1"/>
  <c r="X68" i="86"/>
  <c r="AC68" i="86" s="1"/>
  <c r="AB44" i="86"/>
  <c r="X20" i="86"/>
  <c r="AC20" i="86" s="1"/>
  <c r="X103" i="86"/>
  <c r="AC103" i="86" s="1"/>
  <c r="X79" i="86"/>
  <c r="AC79" i="86" s="1"/>
  <c r="X31" i="86"/>
  <c r="AC31" i="86" s="1"/>
  <c r="X19" i="86"/>
  <c r="O92" i="86"/>
  <c r="O91" i="86"/>
  <c r="P91" i="86" s="1"/>
  <c r="O32" i="86"/>
  <c r="P32" i="86" s="1"/>
  <c r="O59" i="86"/>
  <c r="P59" i="86" s="1"/>
  <c r="O43" i="86"/>
  <c r="O73" i="86"/>
  <c r="P73" i="86" s="1"/>
  <c r="O108" i="86"/>
  <c r="P108" i="86" s="1"/>
  <c r="O105" i="86"/>
  <c r="Q105" i="86" s="1"/>
  <c r="O48" i="86"/>
  <c r="Q48" i="86" s="1"/>
  <c r="O76" i="86"/>
  <c r="P76" i="86" s="1"/>
  <c r="O36" i="86"/>
  <c r="O67" i="86"/>
  <c r="P67" i="86" s="1"/>
  <c r="O31" i="86"/>
  <c r="O19" i="86"/>
  <c r="P19" i="86" s="1"/>
  <c r="O33" i="86"/>
  <c r="P33" i="86" s="1"/>
  <c r="O40" i="86"/>
  <c r="Q40" i="86" s="1"/>
  <c r="O37" i="86"/>
  <c r="Q37" i="86" s="1"/>
  <c r="O84" i="86"/>
  <c r="P84" i="86" s="1"/>
  <c r="O101" i="86"/>
  <c r="Q101" i="86" s="1"/>
  <c r="O98" i="86"/>
  <c r="P98" i="86" s="1"/>
  <c r="O24" i="86"/>
  <c r="Q24" i="86" s="1"/>
  <c r="O41" i="86"/>
  <c r="Q41" i="86" s="1"/>
  <c r="O71" i="86"/>
  <c r="P71" i="86" s="1"/>
  <c r="O55" i="86"/>
  <c r="P55" i="86" s="1"/>
  <c r="O102" i="86"/>
  <c r="Q102" i="86" s="1"/>
  <c r="O62" i="86"/>
  <c r="P62" i="86" s="1"/>
  <c r="O80" i="86"/>
  <c r="P80" i="86" s="1"/>
  <c r="O88" i="86"/>
  <c r="P88" i="86" s="1"/>
  <c r="O74" i="86"/>
  <c r="P74" i="86" s="1"/>
  <c r="O27" i="86"/>
  <c r="P27" i="86" s="1"/>
  <c r="O21" i="86"/>
  <c r="P21" i="86" s="1"/>
  <c r="O72" i="86"/>
  <c r="P72" i="86" s="1"/>
  <c r="O52" i="86"/>
  <c r="P52" i="86" s="1"/>
  <c r="O35" i="86"/>
  <c r="P35" i="86" s="1"/>
  <c r="O15" i="86"/>
  <c r="P15" i="86" s="1"/>
  <c r="O12" i="86"/>
  <c r="Q12" i="86" s="1"/>
  <c r="O60" i="86"/>
  <c r="Q60" i="86" s="1"/>
  <c r="O29" i="86"/>
  <c r="P29" i="86" s="1"/>
  <c r="O39" i="86"/>
  <c r="P39" i="86" s="1"/>
  <c r="O100" i="86"/>
  <c r="Q100" i="86" s="1"/>
  <c r="O63" i="86"/>
  <c r="Q63" i="86" s="1"/>
  <c r="O47" i="86"/>
  <c r="P47" i="86" s="1"/>
  <c r="O86" i="86"/>
  <c r="P86" i="86" s="1"/>
  <c r="Q65" i="86"/>
  <c r="O97" i="86"/>
  <c r="O45" i="86"/>
  <c r="Q45" i="86" s="1"/>
  <c r="O26" i="86"/>
  <c r="Q26" i="86" s="1"/>
  <c r="O87" i="86"/>
  <c r="P87" i="86" s="1"/>
  <c r="O23" i="86"/>
  <c r="P23" i="86" s="1"/>
  <c r="O20" i="86"/>
  <c r="P20" i="86" s="1"/>
  <c r="O96" i="86"/>
  <c r="P96" i="86" s="1"/>
  <c r="O54" i="86"/>
  <c r="P54" i="86" s="1"/>
  <c r="O51" i="86"/>
  <c r="P51" i="86" s="1"/>
  <c r="O93" i="86"/>
  <c r="P93" i="86" s="1"/>
  <c r="O17" i="86"/>
  <c r="P17" i="86" s="1"/>
  <c r="O50" i="86"/>
  <c r="P50" i="86" s="1"/>
  <c r="O28" i="86"/>
  <c r="P28" i="86" s="1"/>
  <c r="O78" i="86"/>
  <c r="P78" i="86" s="1"/>
  <c r="O68" i="86"/>
  <c r="Q68" i="86" s="1"/>
  <c r="P65" i="86"/>
  <c r="O44" i="86"/>
  <c r="Q44" i="86" s="1"/>
  <c r="O25" i="86"/>
  <c r="AG78" i="86"/>
  <c r="O77" i="86"/>
  <c r="AG16" i="86"/>
  <c r="O49" i="86"/>
  <c r="O107" i="86"/>
  <c r="P107" i="86" s="1"/>
  <c r="AG101" i="86"/>
  <c r="AG29" i="86"/>
  <c r="O34" i="86"/>
  <c r="O81" i="86"/>
  <c r="P81" i="86" s="1"/>
  <c r="AG37" i="86"/>
  <c r="O83" i="86"/>
  <c r="P83" i="86" s="1"/>
  <c r="O38" i="86"/>
  <c r="O13" i="86"/>
  <c r="Q13" i="86" s="1"/>
  <c r="AG108" i="86"/>
  <c r="AG96" i="86"/>
  <c r="AG48" i="86"/>
  <c r="O99" i="86"/>
  <c r="P99" i="86" s="1"/>
  <c r="O85" i="86"/>
  <c r="P85" i="86" s="1"/>
  <c r="O18" i="86"/>
  <c r="Q18" i="86" s="1"/>
  <c r="O30" i="86"/>
  <c r="Q30" i="86" s="1"/>
  <c r="O42" i="86"/>
  <c r="Q42" i="86" s="1"/>
  <c r="O109" i="86"/>
  <c r="P109" i="86" s="1"/>
  <c r="O90" i="86"/>
  <c r="P90" i="86" s="1"/>
  <c r="O89" i="86"/>
  <c r="Q89" i="86" s="1"/>
  <c r="O75" i="86"/>
  <c r="P75" i="86" s="1"/>
  <c r="O57" i="86"/>
  <c r="P57" i="86" s="1"/>
  <c r="O46" i="86"/>
  <c r="Q46" i="86" s="1"/>
  <c r="O16" i="86"/>
  <c r="P16" i="86" s="1"/>
  <c r="O14" i="86"/>
  <c r="O22" i="86"/>
  <c r="O94" i="86"/>
  <c r="O82" i="86"/>
  <c r="P104" i="86"/>
  <c r="Q104" i="86"/>
  <c r="O58" i="86"/>
  <c r="P64" i="86"/>
  <c r="Q64" i="86"/>
  <c r="Q53" i="86"/>
  <c r="O106" i="86"/>
  <c r="P79" i="86"/>
  <c r="Q79" i="86"/>
  <c r="O70" i="86"/>
  <c r="X67" i="86"/>
  <c r="AC67" i="86" s="1"/>
  <c r="AB91" i="86"/>
  <c r="AG24" i="86"/>
  <c r="AG61" i="86"/>
  <c r="AG50" i="86"/>
  <c r="AG73" i="86"/>
  <c r="AG85" i="86"/>
  <c r="AG75" i="86"/>
  <c r="AG63" i="86"/>
  <c r="AG100" i="86"/>
  <c r="AG52" i="86"/>
  <c r="AG11" i="86"/>
  <c r="AG98" i="86"/>
  <c r="AG74" i="86"/>
  <c r="AG62" i="86"/>
  <c r="AG109" i="86"/>
  <c r="AG97" i="86"/>
  <c r="AG25" i="86"/>
  <c r="AG84" i="86"/>
  <c r="AG72" i="86"/>
  <c r="AG60" i="86"/>
  <c r="AG43" i="86"/>
  <c r="AG76" i="86"/>
  <c r="AG102" i="86"/>
  <c r="AG86" i="86"/>
  <c r="AG88" i="86"/>
  <c r="AG87" i="86"/>
  <c r="AG64" i="86"/>
  <c r="AG22" i="86"/>
  <c r="AG34" i="86"/>
  <c r="AG54" i="86"/>
  <c r="AG106" i="86"/>
  <c r="AG58" i="86"/>
  <c r="AG30" i="86"/>
  <c r="AG40" i="86"/>
  <c r="AG28" i="86"/>
  <c r="AG66" i="86"/>
  <c r="AG70" i="86"/>
  <c r="AG91" i="86"/>
  <c r="AG31" i="86"/>
  <c r="AG90" i="86"/>
  <c r="AG67" i="86"/>
  <c r="AG94" i="86"/>
  <c r="O11" i="86"/>
  <c r="Z110" i="86"/>
  <c r="AG46" i="86"/>
  <c r="AG79" i="86"/>
  <c r="AG55" i="86"/>
  <c r="AG82" i="86"/>
  <c r="AG103" i="86"/>
  <c r="AG53" i="86"/>
  <c r="AG23" i="86"/>
  <c r="AG35" i="86"/>
  <c r="AG47" i="86"/>
  <c r="AG59" i="86"/>
  <c r="AG71" i="86"/>
  <c r="AG83" i="86"/>
  <c r="AG95" i="86"/>
  <c r="AG107" i="86"/>
  <c r="AG80" i="86"/>
  <c r="AG93" i="86"/>
  <c r="Q11" i="86" l="1"/>
  <c r="P11" i="86"/>
  <c r="AH18" i="86"/>
  <c r="AC11" i="86"/>
  <c r="AB11" i="86"/>
  <c r="V102" i="86"/>
  <c r="AA102" i="86" s="1"/>
  <c r="AD102" i="86" s="1"/>
  <c r="AI57" i="86"/>
  <c r="V57" i="86"/>
  <c r="AA57" i="86" s="1"/>
  <c r="AD57" i="86" s="1"/>
  <c r="AH103" i="86"/>
  <c r="AB103" i="86"/>
  <c r="P69" i="86"/>
  <c r="R69" i="86" s="1"/>
  <c r="S69" i="86" s="1"/>
  <c r="P66" i="86"/>
  <c r="R66" i="86" s="1"/>
  <c r="S66" i="86" s="1"/>
  <c r="V73" i="86"/>
  <c r="AA73" i="86" s="1"/>
  <c r="AD73" i="86" s="1"/>
  <c r="AB18" i="86"/>
  <c r="AH57" i="86"/>
  <c r="V25" i="86"/>
  <c r="AA25" i="86" s="1"/>
  <c r="AD25" i="86" s="1"/>
  <c r="AC41" i="86"/>
  <c r="AK41" i="86" s="1"/>
  <c r="AI102" i="86"/>
  <c r="AK102" i="86" s="1"/>
  <c r="V53" i="86"/>
  <c r="AA53" i="86" s="1"/>
  <c r="AD53" i="86" s="1"/>
  <c r="AB102" i="86"/>
  <c r="AB85" i="86"/>
  <c r="AI18" i="86"/>
  <c r="AK18" i="86" s="1"/>
  <c r="AI38" i="86"/>
  <c r="AK38" i="86" s="1"/>
  <c r="AB38" i="86"/>
  <c r="AI90" i="86"/>
  <c r="AK90" i="86" s="1"/>
  <c r="V30" i="86"/>
  <c r="AA30" i="86" s="1"/>
  <c r="AB97" i="86"/>
  <c r="AB76" i="86"/>
  <c r="AB46" i="86"/>
  <c r="AI97" i="86"/>
  <c r="AK97" i="86" s="1"/>
  <c r="AI27" i="86"/>
  <c r="AK27" i="86" s="1"/>
  <c r="AK57" i="86"/>
  <c r="AH19" i="86"/>
  <c r="AI95" i="86"/>
  <c r="AK95" i="86" s="1"/>
  <c r="AB87" i="86"/>
  <c r="V46" i="86"/>
  <c r="AA46" i="86" s="1"/>
  <c r="AD46" i="86" s="1"/>
  <c r="P61" i="86"/>
  <c r="R61" i="86" s="1"/>
  <c r="S61" i="86" s="1"/>
  <c r="AH13" i="86"/>
  <c r="V17" i="86"/>
  <c r="AA17" i="86" s="1"/>
  <c r="AH25" i="86"/>
  <c r="AB75" i="86"/>
  <c r="AH99" i="86"/>
  <c r="AB19" i="86"/>
  <c r="AB53" i="86"/>
  <c r="V31" i="86"/>
  <c r="AA31" i="86" s="1"/>
  <c r="AD31" i="86" s="1"/>
  <c r="V34" i="86"/>
  <c r="AA34" i="86" s="1"/>
  <c r="AD34" i="86" s="1"/>
  <c r="AB31" i="86"/>
  <c r="AI31" i="86"/>
  <c r="AK31" i="86" s="1"/>
  <c r="AC99" i="86"/>
  <c r="AK99" i="86" s="1"/>
  <c r="AH41" i="86"/>
  <c r="AB80" i="86"/>
  <c r="V80" i="86"/>
  <c r="AA80" i="86" s="1"/>
  <c r="AD80" i="86" s="1"/>
  <c r="X86" i="86"/>
  <c r="V86" i="86" s="1"/>
  <c r="AA86" i="86" s="1"/>
  <c r="AB17" i="86"/>
  <c r="AB79" i="86"/>
  <c r="V22" i="86"/>
  <c r="AA22" i="86" s="1"/>
  <c r="AD22" i="86" s="1"/>
  <c r="V106" i="86"/>
  <c r="AA106" i="86" s="1"/>
  <c r="AD106" i="86" s="1"/>
  <c r="V64" i="86"/>
  <c r="AA64" i="86" s="1"/>
  <c r="AD64" i="86" s="1"/>
  <c r="AH15" i="86"/>
  <c r="V11" i="86"/>
  <c r="AB99" i="86"/>
  <c r="AB108" i="86"/>
  <c r="V23" i="86"/>
  <c r="AA23" i="86" s="1"/>
  <c r="AD23" i="86" s="1"/>
  <c r="AB15" i="86"/>
  <c r="AI20" i="86"/>
  <c r="AK20" i="86" s="1"/>
  <c r="AI30" i="86"/>
  <c r="AK30" i="86" s="1"/>
  <c r="AI87" i="86"/>
  <c r="AK87" i="86" s="1"/>
  <c r="AB94" i="86"/>
  <c r="AB60" i="86"/>
  <c r="V71" i="86"/>
  <c r="AA71" i="86" s="1"/>
  <c r="AD71" i="86" s="1"/>
  <c r="V41" i="86"/>
  <c r="AA41" i="86" s="1"/>
  <c r="V26" i="86"/>
  <c r="AA26" i="86" s="1"/>
  <c r="AI48" i="86"/>
  <c r="AK48" i="86" s="1"/>
  <c r="AH26" i="86"/>
  <c r="AH71" i="86"/>
  <c r="P103" i="86"/>
  <c r="R103" i="86" s="1"/>
  <c r="S103" i="86" s="1"/>
  <c r="AB29" i="86"/>
  <c r="AB36" i="86"/>
  <c r="V103" i="86"/>
  <c r="AA103" i="86" s="1"/>
  <c r="AD103" i="86" s="1"/>
  <c r="V48" i="86"/>
  <c r="AA48" i="86" s="1"/>
  <c r="AD48" i="86" s="1"/>
  <c r="AB13" i="86"/>
  <c r="AB64" i="86"/>
  <c r="AH64" i="86"/>
  <c r="AB48" i="86"/>
  <c r="V18" i="86"/>
  <c r="AA18" i="86" s="1"/>
  <c r="AD18" i="86" s="1"/>
  <c r="V85" i="86"/>
  <c r="AA85" i="86" s="1"/>
  <c r="AD85" i="86" s="1"/>
  <c r="AB27" i="86"/>
  <c r="AH60" i="86"/>
  <c r="AB23" i="86"/>
  <c r="V60" i="86"/>
  <c r="AA60" i="86" s="1"/>
  <c r="AD60" i="86" s="1"/>
  <c r="V83" i="86"/>
  <c r="AA83" i="86" s="1"/>
  <c r="AD83" i="86" s="1"/>
  <c r="V98" i="86"/>
  <c r="AA98" i="86" s="1"/>
  <c r="AD98" i="86" s="1"/>
  <c r="AH20" i="86"/>
  <c r="AH80" i="86"/>
  <c r="AI53" i="86"/>
  <c r="AK53" i="86" s="1"/>
  <c r="AH106" i="86"/>
  <c r="AB83" i="86"/>
  <c r="V90" i="86"/>
  <c r="AA90" i="86" s="1"/>
  <c r="AD90" i="86" s="1"/>
  <c r="V95" i="86"/>
  <c r="AA95" i="86" s="1"/>
  <c r="AD95" i="86" s="1"/>
  <c r="V50" i="86"/>
  <c r="AA50" i="86" s="1"/>
  <c r="AD50" i="86" s="1"/>
  <c r="V92" i="86"/>
  <c r="AA92" i="86" s="1"/>
  <c r="X36" i="86"/>
  <c r="V36" i="86" s="1"/>
  <c r="AA36" i="86" s="1"/>
  <c r="AB20" i="86"/>
  <c r="AH85" i="86"/>
  <c r="AB90" i="86"/>
  <c r="V45" i="86"/>
  <c r="AA45" i="86" s="1"/>
  <c r="AI78" i="86"/>
  <c r="AK78" i="86" s="1"/>
  <c r="AH49" i="86"/>
  <c r="AB74" i="86"/>
  <c r="AB42" i="86"/>
  <c r="AH86" i="86"/>
  <c r="AB98" i="86"/>
  <c r="AH45" i="86"/>
  <c r="V89" i="86"/>
  <c r="AA89" i="86" s="1"/>
  <c r="AD89" i="86" s="1"/>
  <c r="Q108" i="86"/>
  <c r="R108" i="86" s="1"/>
  <c r="S108" i="86" s="1"/>
  <c r="AC69" i="86"/>
  <c r="AK69" i="86" s="1"/>
  <c r="AH46" i="86"/>
  <c r="AB50" i="86"/>
  <c r="AB71" i="86"/>
  <c r="AI89" i="86"/>
  <c r="AK89" i="86" s="1"/>
  <c r="V99" i="86"/>
  <c r="AA99" i="86" s="1"/>
  <c r="P40" i="86"/>
  <c r="R40" i="86" s="1"/>
  <c r="S40" i="86" s="1"/>
  <c r="Q67" i="86"/>
  <c r="R67" i="86" s="1"/>
  <c r="S67" i="86" s="1"/>
  <c r="AH27" i="86"/>
  <c r="AB57" i="86"/>
  <c r="AH23" i="86"/>
  <c r="AB30" i="86"/>
  <c r="AB25" i="86"/>
  <c r="AH52" i="86"/>
  <c r="AB95" i="86"/>
  <c r="V29" i="86"/>
  <c r="AA29" i="86" s="1"/>
  <c r="AD29" i="86" s="1"/>
  <c r="V76" i="86"/>
  <c r="AA76" i="86" s="1"/>
  <c r="AD76" i="86" s="1"/>
  <c r="V97" i="86"/>
  <c r="AA97" i="86" s="1"/>
  <c r="AD97" i="86" s="1"/>
  <c r="AI68" i="86"/>
  <c r="AK68" i="86" s="1"/>
  <c r="AB45" i="86"/>
  <c r="AH42" i="86"/>
  <c r="AH68" i="86"/>
  <c r="AB92" i="86"/>
  <c r="AH61" i="86"/>
  <c r="V75" i="86"/>
  <c r="AA75" i="86" s="1"/>
  <c r="AD75" i="86" s="1"/>
  <c r="V20" i="86"/>
  <c r="AA20" i="86" s="1"/>
  <c r="AD20" i="86" s="1"/>
  <c r="AC45" i="86"/>
  <c r="AK45" i="86" s="1"/>
  <c r="AH69" i="86"/>
  <c r="V78" i="86"/>
  <c r="AA78" i="86" s="1"/>
  <c r="AD78" i="86" s="1"/>
  <c r="V69" i="86"/>
  <c r="AA69" i="86" s="1"/>
  <c r="X32" i="86"/>
  <c r="V32" i="86" s="1"/>
  <c r="AA32" i="86" s="1"/>
  <c r="AB32" i="86"/>
  <c r="X104" i="86"/>
  <c r="AH104" i="86"/>
  <c r="X81" i="86"/>
  <c r="AH81" i="86"/>
  <c r="X58" i="86"/>
  <c r="AC58" i="86" s="1"/>
  <c r="AB58" i="86"/>
  <c r="X35" i="86"/>
  <c r="AC35" i="86" s="1"/>
  <c r="X107" i="86"/>
  <c r="AC107" i="86" s="1"/>
  <c r="AB107" i="86"/>
  <c r="X62" i="86"/>
  <c r="V62" i="86" s="1"/>
  <c r="AA62" i="86" s="1"/>
  <c r="AB62" i="86"/>
  <c r="X39" i="86"/>
  <c r="V39" i="86" s="1"/>
  <c r="AA39" i="86" s="1"/>
  <c r="AH39" i="86"/>
  <c r="X16" i="86"/>
  <c r="AC16" i="86" s="1"/>
  <c r="X88" i="86"/>
  <c r="AC88" i="86" s="1"/>
  <c r="AB81" i="86"/>
  <c r="AB39" i="86"/>
  <c r="X72" i="86"/>
  <c r="AC72" i="86" s="1"/>
  <c r="X43" i="86"/>
  <c r="AC43" i="86" s="1"/>
  <c r="AB43" i="86"/>
  <c r="AB109" i="86"/>
  <c r="X109" i="86"/>
  <c r="AC109" i="86" s="1"/>
  <c r="X65" i="86"/>
  <c r="V65" i="86" s="1"/>
  <c r="AA65" i="86" s="1"/>
  <c r="AB65" i="86"/>
  <c r="AC42" i="86"/>
  <c r="AI42" i="86"/>
  <c r="AH35" i="86"/>
  <c r="AH32" i="86"/>
  <c r="AH37" i="86"/>
  <c r="P92" i="86"/>
  <c r="Q92" i="86"/>
  <c r="X44" i="86"/>
  <c r="AH44" i="86"/>
  <c r="X21" i="86"/>
  <c r="V21" i="86" s="1"/>
  <c r="AB21" i="86"/>
  <c r="X93" i="86"/>
  <c r="AC93" i="86" s="1"/>
  <c r="AB93" i="86"/>
  <c r="X70" i="86"/>
  <c r="AC70" i="86" s="1"/>
  <c r="X47" i="86"/>
  <c r="AC47" i="86" s="1"/>
  <c r="X84" i="86"/>
  <c r="AC84" i="86" s="1"/>
  <c r="X51" i="86"/>
  <c r="V51" i="86" s="1"/>
  <c r="AA51" i="86" s="1"/>
  <c r="AH51" i="86"/>
  <c r="X28" i="86"/>
  <c r="AC28" i="86" s="1"/>
  <c r="AB28" i="86"/>
  <c r="X100" i="86"/>
  <c r="AC100" i="86" s="1"/>
  <c r="AB16" i="86"/>
  <c r="AB100" i="86"/>
  <c r="Q43" i="86"/>
  <c r="P43" i="86"/>
  <c r="X55" i="86"/>
  <c r="AC55" i="86" s="1"/>
  <c r="AB55" i="86"/>
  <c r="X77" i="86"/>
  <c r="V77" i="86" s="1"/>
  <c r="AA77" i="86" s="1"/>
  <c r="AB77" i="86"/>
  <c r="AB88" i="86"/>
  <c r="AB47" i="86"/>
  <c r="V54" i="86"/>
  <c r="AA54" i="86" s="1"/>
  <c r="AD54" i="86" s="1"/>
  <c r="Q31" i="86"/>
  <c r="P31" i="86"/>
  <c r="P36" i="86"/>
  <c r="Q36" i="86"/>
  <c r="X56" i="86"/>
  <c r="AB56" i="86"/>
  <c r="AH56" i="86"/>
  <c r="X33" i="86"/>
  <c r="V33" i="86" s="1"/>
  <c r="AA33" i="86" s="1"/>
  <c r="AH33" i="86"/>
  <c r="AB33" i="86"/>
  <c r="X105" i="86"/>
  <c r="V105" i="86" s="1"/>
  <c r="AA105" i="86" s="1"/>
  <c r="AH105" i="86"/>
  <c r="AB105" i="86"/>
  <c r="X82" i="86"/>
  <c r="AC82" i="86" s="1"/>
  <c r="AB82" i="86"/>
  <c r="X59" i="86"/>
  <c r="AC59" i="86" s="1"/>
  <c r="X24" i="86"/>
  <c r="AC24" i="86" s="1"/>
  <c r="AB24" i="86"/>
  <c r="X96" i="86"/>
  <c r="AC96" i="86" s="1"/>
  <c r="X14" i="86"/>
  <c r="AC14" i="86" s="1"/>
  <c r="AB14" i="86"/>
  <c r="X63" i="86"/>
  <c r="AC63" i="86" s="1"/>
  <c r="AB63" i="86"/>
  <c r="X40" i="86"/>
  <c r="AC40" i="86" s="1"/>
  <c r="AB40" i="86"/>
  <c r="V12" i="86"/>
  <c r="AA12" i="86" s="1"/>
  <c r="AB51" i="86"/>
  <c r="AH43" i="86"/>
  <c r="AB35" i="86"/>
  <c r="AH12" i="86"/>
  <c r="AH107" i="86"/>
  <c r="AB104" i="86"/>
  <c r="AB96" i="86"/>
  <c r="AB37" i="86"/>
  <c r="AB59" i="86"/>
  <c r="AB12" i="86"/>
  <c r="AH77" i="86"/>
  <c r="AB84" i="86"/>
  <c r="AB49" i="86"/>
  <c r="Q56" i="86"/>
  <c r="R56" i="86" s="1"/>
  <c r="S56" i="86" s="1"/>
  <c r="AH65" i="86"/>
  <c r="AH14" i="86"/>
  <c r="AI66" i="86"/>
  <c r="AK66" i="86" s="1"/>
  <c r="Q95" i="86"/>
  <c r="R95" i="86" s="1"/>
  <c r="S95" i="86" s="1"/>
  <c r="AH21" i="86"/>
  <c r="AH70" i="86"/>
  <c r="AI54" i="86"/>
  <c r="AK54" i="86" s="1"/>
  <c r="AB54" i="86"/>
  <c r="V42" i="86"/>
  <c r="AA42" i="86" s="1"/>
  <c r="AH96" i="86"/>
  <c r="AB66" i="86"/>
  <c r="AH17" i="86"/>
  <c r="AB52" i="86"/>
  <c r="AH82" i="86"/>
  <c r="AH94" i="86"/>
  <c r="AB26" i="86"/>
  <c r="V66" i="86"/>
  <c r="AA66" i="86" s="1"/>
  <c r="AD66" i="86" s="1"/>
  <c r="V52" i="86"/>
  <c r="AA52" i="86" s="1"/>
  <c r="AD52" i="86" s="1"/>
  <c r="V79" i="86"/>
  <c r="AA79" i="86" s="1"/>
  <c r="AD79" i="86" s="1"/>
  <c r="AH108" i="86"/>
  <c r="AH59" i="86"/>
  <c r="AB78" i="86"/>
  <c r="AH109" i="86"/>
  <c r="AB22" i="86"/>
  <c r="AH73" i="86"/>
  <c r="V94" i="86"/>
  <c r="AA94" i="86" s="1"/>
  <c r="AI29" i="86"/>
  <c r="AK29" i="86" s="1"/>
  <c r="AH16" i="86"/>
  <c r="AH89" i="86"/>
  <c r="AB68" i="86"/>
  <c r="AI79" i="86"/>
  <c r="AK79" i="86" s="1"/>
  <c r="AH63" i="86"/>
  <c r="AB61" i="86"/>
  <c r="AH101" i="86"/>
  <c r="AB89" i="86"/>
  <c r="AI34" i="86"/>
  <c r="AK34" i="86" s="1"/>
  <c r="AB41" i="86"/>
  <c r="AB73" i="86"/>
  <c r="V101" i="86"/>
  <c r="AA101" i="86" s="1"/>
  <c r="AD101" i="86" s="1"/>
  <c r="V87" i="86"/>
  <c r="AA87" i="86" s="1"/>
  <c r="AD87" i="86" s="1"/>
  <c r="P105" i="86"/>
  <c r="R105" i="86" s="1"/>
  <c r="S105" i="86" s="1"/>
  <c r="AH92" i="86"/>
  <c r="V19" i="86"/>
  <c r="AA19" i="86" s="1"/>
  <c r="AB69" i="86"/>
  <c r="AB101" i="86"/>
  <c r="AI75" i="86"/>
  <c r="AK75" i="86" s="1"/>
  <c r="AB106" i="86"/>
  <c r="AB34" i="86"/>
  <c r="AI50" i="86"/>
  <c r="AK50" i="86" s="1"/>
  <c r="AH38" i="86"/>
  <c r="V27" i="86"/>
  <c r="AA27" i="86" s="1"/>
  <c r="AD27" i="86" s="1"/>
  <c r="V38" i="86"/>
  <c r="AA38" i="86" s="1"/>
  <c r="AD38" i="86" s="1"/>
  <c r="V68" i="86"/>
  <c r="AA68" i="86" s="1"/>
  <c r="AD68" i="86" s="1"/>
  <c r="Q23" i="86"/>
  <c r="R23" i="86" s="1"/>
  <c r="S23" i="86" s="1"/>
  <c r="Q59" i="86"/>
  <c r="R59" i="86" s="1"/>
  <c r="S59" i="86" s="1"/>
  <c r="Q76" i="86"/>
  <c r="R76" i="86" s="1"/>
  <c r="S76" i="86" s="1"/>
  <c r="Q91" i="86"/>
  <c r="R91" i="86" s="1"/>
  <c r="S91" i="86" s="1"/>
  <c r="Q109" i="86"/>
  <c r="R109" i="86" s="1"/>
  <c r="S109" i="86" s="1"/>
  <c r="Q32" i="86"/>
  <c r="R32" i="86" s="1"/>
  <c r="S32" i="86" s="1"/>
  <c r="Q33" i="86"/>
  <c r="R33" i="86" s="1"/>
  <c r="S33" i="86" s="1"/>
  <c r="P48" i="86"/>
  <c r="R48" i="86" s="1"/>
  <c r="S48" i="86" s="1"/>
  <c r="Q62" i="86"/>
  <c r="R62" i="86" s="1"/>
  <c r="S62" i="86" s="1"/>
  <c r="Q20" i="86"/>
  <c r="R20" i="86" s="1"/>
  <c r="S20" i="86" s="1"/>
  <c r="P41" i="86"/>
  <c r="R41" i="86" s="1"/>
  <c r="S41" i="86" s="1"/>
  <c r="R65" i="86"/>
  <c r="S65" i="86" s="1"/>
  <c r="P24" i="86"/>
  <c r="R24" i="86" s="1"/>
  <c r="S24" i="86" s="1"/>
  <c r="Q73" i="86"/>
  <c r="R73" i="86" s="1"/>
  <c r="S73" i="86" s="1"/>
  <c r="Q55" i="86"/>
  <c r="R55" i="86" s="1"/>
  <c r="S55" i="86" s="1"/>
  <c r="Q19" i="86"/>
  <c r="R19" i="86" s="1"/>
  <c r="S19" i="86" s="1"/>
  <c r="AC108" i="86"/>
  <c r="AH29" i="86"/>
  <c r="P101" i="86"/>
  <c r="R101" i="86" s="1"/>
  <c r="S101" i="86" s="1"/>
  <c r="P100" i="86"/>
  <c r="R100" i="86" s="1"/>
  <c r="S100" i="86" s="1"/>
  <c r="Q87" i="86"/>
  <c r="R87" i="86" s="1"/>
  <c r="S87" i="86" s="1"/>
  <c r="R53" i="86"/>
  <c r="S53" i="86" s="1"/>
  <c r="P60" i="86"/>
  <c r="R60" i="86" s="1"/>
  <c r="S60" i="86" s="1"/>
  <c r="P44" i="86"/>
  <c r="R44" i="86" s="1"/>
  <c r="S44" i="86" s="1"/>
  <c r="Q21" i="86"/>
  <c r="R21" i="86" s="1"/>
  <c r="S21" i="86" s="1"/>
  <c r="Q52" i="86"/>
  <c r="R52" i="86" s="1"/>
  <c r="S52" i="86" s="1"/>
  <c r="Q54" i="86"/>
  <c r="R54" i="86" s="1"/>
  <c r="S54" i="86" s="1"/>
  <c r="Q85" i="86"/>
  <c r="R85" i="86" s="1"/>
  <c r="S85" i="86" s="1"/>
  <c r="Q35" i="86"/>
  <c r="R35" i="86" s="1"/>
  <c r="S35" i="86" s="1"/>
  <c r="Q71" i="86"/>
  <c r="R71" i="86" s="1"/>
  <c r="S71" i="86" s="1"/>
  <c r="Q78" i="86"/>
  <c r="R78" i="86" s="1"/>
  <c r="S78" i="86" s="1"/>
  <c r="P102" i="86"/>
  <c r="R102" i="86" s="1"/>
  <c r="S102" i="86" s="1"/>
  <c r="P37" i="86"/>
  <c r="R37" i="86" s="1"/>
  <c r="S37" i="86" s="1"/>
  <c r="Q84" i="86"/>
  <c r="R84" i="86" s="1"/>
  <c r="S84" i="86" s="1"/>
  <c r="Q29" i="86"/>
  <c r="R29" i="86" s="1"/>
  <c r="S29" i="86" s="1"/>
  <c r="AH66" i="86"/>
  <c r="Q98" i="86"/>
  <c r="R98" i="86" s="1"/>
  <c r="S98" i="86" s="1"/>
  <c r="Q74" i="86"/>
  <c r="R74" i="86" s="1"/>
  <c r="S74" i="86" s="1"/>
  <c r="AI25" i="86"/>
  <c r="AK25" i="86" s="1"/>
  <c r="Q27" i="86"/>
  <c r="R27" i="86" s="1"/>
  <c r="S27" i="86" s="1"/>
  <c r="P63" i="86"/>
  <c r="R63" i="86" s="1"/>
  <c r="S63" i="86" s="1"/>
  <c r="AI67" i="86"/>
  <c r="AK67" i="86" s="1"/>
  <c r="P12" i="86"/>
  <c r="R12" i="86" s="1"/>
  <c r="S12" i="86" s="1"/>
  <c r="P18" i="86"/>
  <c r="R18" i="86" s="1"/>
  <c r="S18" i="86" s="1"/>
  <c r="Q17" i="86"/>
  <c r="R17" i="86" s="1"/>
  <c r="S17" i="86" s="1"/>
  <c r="AH50" i="86"/>
  <c r="Q15" i="86"/>
  <c r="R15" i="86" s="1"/>
  <c r="S15" i="86" s="1"/>
  <c r="P68" i="86"/>
  <c r="R68" i="86" s="1"/>
  <c r="S68" i="86" s="1"/>
  <c r="AI74" i="86"/>
  <c r="Q88" i="86"/>
  <c r="R88" i="86" s="1"/>
  <c r="S88" i="86" s="1"/>
  <c r="Q72" i="86"/>
  <c r="R72" i="86" s="1"/>
  <c r="S72" i="86" s="1"/>
  <c r="AC37" i="86"/>
  <c r="Q47" i="86"/>
  <c r="R47" i="86" s="1"/>
  <c r="S47" i="86" s="1"/>
  <c r="P26" i="86"/>
  <c r="R26" i="86" s="1"/>
  <c r="S26" i="86" s="1"/>
  <c r="AI108" i="86"/>
  <c r="Q39" i="86"/>
  <c r="R39" i="86" s="1"/>
  <c r="S39" i="86" s="1"/>
  <c r="Q80" i="86"/>
  <c r="R80" i="86" s="1"/>
  <c r="S80" i="86" s="1"/>
  <c r="P42" i="86"/>
  <c r="R42" i="86" s="1"/>
  <c r="S42" i="86" s="1"/>
  <c r="Q96" i="86"/>
  <c r="R96" i="86" s="1"/>
  <c r="S96" i="86" s="1"/>
  <c r="Q97" i="86"/>
  <c r="P97" i="86"/>
  <c r="Q28" i="86"/>
  <c r="R28" i="86" s="1"/>
  <c r="S28" i="86" s="1"/>
  <c r="Q99" i="86"/>
  <c r="R99" i="86" s="1"/>
  <c r="S99" i="86" s="1"/>
  <c r="P30" i="86"/>
  <c r="R30" i="86" s="1"/>
  <c r="S30" i="86" s="1"/>
  <c r="Q51" i="86"/>
  <c r="R51" i="86" s="1"/>
  <c r="S51" i="86" s="1"/>
  <c r="Q86" i="86"/>
  <c r="R86" i="86" s="1"/>
  <c r="S86" i="86" s="1"/>
  <c r="P89" i="86"/>
  <c r="R89" i="86" s="1"/>
  <c r="S89" i="86" s="1"/>
  <c r="Q50" i="86"/>
  <c r="R50" i="86" s="1"/>
  <c r="S50" i="86" s="1"/>
  <c r="AB67" i="86"/>
  <c r="AC74" i="86"/>
  <c r="V74" i="86"/>
  <c r="AA74" i="86" s="1"/>
  <c r="Q107" i="86"/>
  <c r="R107" i="86" s="1"/>
  <c r="S107" i="86" s="1"/>
  <c r="P13" i="86"/>
  <c r="R13" i="86" s="1"/>
  <c r="S13" i="86" s="1"/>
  <c r="Q93" i="86"/>
  <c r="R93" i="86" s="1"/>
  <c r="S93" i="86" s="1"/>
  <c r="P45" i="86"/>
  <c r="R45" i="86" s="1"/>
  <c r="S45" i="86" s="1"/>
  <c r="AA37" i="86"/>
  <c r="AA108" i="86"/>
  <c r="AH78" i="86"/>
  <c r="P46" i="86"/>
  <c r="R46" i="86" s="1"/>
  <c r="S46" i="86" s="1"/>
  <c r="Q16" i="86"/>
  <c r="R16" i="86" s="1"/>
  <c r="S16" i="86" s="1"/>
  <c r="Q38" i="86"/>
  <c r="P38" i="86"/>
  <c r="Q57" i="86"/>
  <c r="R57" i="86" s="1"/>
  <c r="S57" i="86" s="1"/>
  <c r="V49" i="86"/>
  <c r="Q25" i="86"/>
  <c r="P25" i="86"/>
  <c r="AC49" i="86"/>
  <c r="AK49" i="86" s="1"/>
  <c r="X91" i="86"/>
  <c r="AC91" i="86" s="1"/>
  <c r="AI37" i="86"/>
  <c r="AH75" i="86"/>
  <c r="Q83" i="86"/>
  <c r="R83" i="86" s="1"/>
  <c r="S83" i="86" s="1"/>
  <c r="Q75" i="86"/>
  <c r="R75" i="86" s="1"/>
  <c r="S75" i="86" s="1"/>
  <c r="Q90" i="86"/>
  <c r="R90" i="86" s="1"/>
  <c r="S90" i="86" s="1"/>
  <c r="Q49" i="86"/>
  <c r="P49" i="86"/>
  <c r="AH84" i="86"/>
  <c r="AH48" i="86"/>
  <c r="AI101" i="86"/>
  <c r="AK101" i="86" s="1"/>
  <c r="Q81" i="86"/>
  <c r="R81" i="86" s="1"/>
  <c r="S81" i="86" s="1"/>
  <c r="Q34" i="86"/>
  <c r="P34" i="86"/>
  <c r="AH62" i="86"/>
  <c r="Q77" i="86"/>
  <c r="P77" i="86"/>
  <c r="Q22" i="86"/>
  <c r="P22" i="86"/>
  <c r="Q14" i="86"/>
  <c r="P14" i="86"/>
  <c r="P106" i="86"/>
  <c r="Q106" i="86"/>
  <c r="R64" i="86"/>
  <c r="S64" i="86" s="1"/>
  <c r="P70" i="86"/>
  <c r="Q70" i="86"/>
  <c r="R104" i="86"/>
  <c r="S104" i="86" s="1"/>
  <c r="P82" i="86"/>
  <c r="Q82" i="86"/>
  <c r="P58" i="86"/>
  <c r="Q58" i="86"/>
  <c r="P94" i="86"/>
  <c r="Q94" i="86"/>
  <c r="R79" i="86"/>
  <c r="S79" i="86" s="1"/>
  <c r="AH11" i="86"/>
  <c r="V67" i="86"/>
  <c r="AA67" i="86" s="1"/>
  <c r="AD67" i="86" s="1"/>
  <c r="AC94" i="86"/>
  <c r="AC92" i="86"/>
  <c r="AK92" i="86" s="1"/>
  <c r="AI85" i="86"/>
  <c r="AK85" i="86" s="1"/>
  <c r="AI26" i="86"/>
  <c r="AC26" i="86"/>
  <c r="V61" i="86"/>
  <c r="AA61" i="86" s="1"/>
  <c r="AD61" i="86" s="1"/>
  <c r="AI98" i="86"/>
  <c r="AK98" i="86" s="1"/>
  <c r="AD30" i="86"/>
  <c r="AH98" i="86"/>
  <c r="AH100" i="86"/>
  <c r="AH72" i="86"/>
  <c r="AH24" i="86"/>
  <c r="AI52" i="86"/>
  <c r="AK52" i="86" s="1"/>
  <c r="AI61" i="86"/>
  <c r="AK61" i="86" s="1"/>
  <c r="AH97" i="86"/>
  <c r="AI73" i="86"/>
  <c r="AK73" i="86" s="1"/>
  <c r="AH74" i="86"/>
  <c r="AI60" i="86"/>
  <c r="AK60" i="86" s="1"/>
  <c r="AH30" i="86"/>
  <c r="AI83" i="86"/>
  <c r="AK83" i="86" s="1"/>
  <c r="AH95" i="86"/>
  <c r="AH88" i="86"/>
  <c r="AI22" i="86"/>
  <c r="AK22" i="86" s="1"/>
  <c r="AH22" i="86"/>
  <c r="AH34" i="86"/>
  <c r="AH40" i="86"/>
  <c r="AI106" i="86"/>
  <c r="AK106" i="86" s="1"/>
  <c r="AI76" i="86"/>
  <c r="AK76" i="86" s="1"/>
  <c r="AI64" i="86"/>
  <c r="AK64" i="86" s="1"/>
  <c r="AH76" i="86"/>
  <c r="AH87" i="86"/>
  <c r="AH102" i="86"/>
  <c r="AH58" i="86"/>
  <c r="AH55" i="86"/>
  <c r="AI94" i="86"/>
  <c r="AH47" i="86"/>
  <c r="AH90" i="86"/>
  <c r="AH54" i="86"/>
  <c r="AI46" i="86"/>
  <c r="AK46" i="86" s="1"/>
  <c r="AH28" i="86"/>
  <c r="AH91" i="86"/>
  <c r="AH31" i="86"/>
  <c r="AI103" i="86"/>
  <c r="AK103" i="86" s="1"/>
  <c r="AH79" i="86"/>
  <c r="AH67" i="86"/>
  <c r="AH83" i="86"/>
  <c r="AH53" i="86"/>
  <c r="AI71" i="86"/>
  <c r="AK71" i="86" s="1"/>
  <c r="AH93" i="86"/>
  <c r="AG110" i="86"/>
  <c r="AI80" i="86"/>
  <c r="AK80" i="86" s="1"/>
  <c r="AI23" i="86"/>
  <c r="AK23" i="86" s="1"/>
  <c r="AC17" i="86"/>
  <c r="AI17" i="86"/>
  <c r="AC15" i="86"/>
  <c r="AI15" i="86"/>
  <c r="V15" i="86"/>
  <c r="AI13" i="86"/>
  <c r="AC13" i="86"/>
  <c r="AI12" i="86"/>
  <c r="AC12" i="86"/>
  <c r="AI19" i="86"/>
  <c r="AC19" i="86"/>
  <c r="V13" i="86"/>
  <c r="R11" i="86" l="1"/>
  <c r="AI11" i="86"/>
  <c r="AK11" i="86" s="1"/>
  <c r="S11" i="86"/>
  <c r="AL11" i="86" s="1"/>
  <c r="AA11" i="86"/>
  <c r="AD11" i="86" s="1"/>
  <c r="AI72" i="86"/>
  <c r="AK72" i="86" s="1"/>
  <c r="AK19" i="86"/>
  <c r="AK13" i="86"/>
  <c r="R43" i="86"/>
  <c r="S43" i="86" s="1"/>
  <c r="R34" i="86"/>
  <c r="S34" i="86" s="1"/>
  <c r="AI62" i="86"/>
  <c r="AI86" i="86"/>
  <c r="AI36" i="86"/>
  <c r="AC36" i="86"/>
  <c r="AD36" i="86" s="1"/>
  <c r="V63" i="86"/>
  <c r="AA63" i="86" s="1"/>
  <c r="AD63" i="86" s="1"/>
  <c r="V70" i="86"/>
  <c r="AA70" i="86" s="1"/>
  <c r="AD70" i="86" s="1"/>
  <c r="AK42" i="86"/>
  <c r="V88" i="86"/>
  <c r="AA88" i="86" s="1"/>
  <c r="AD88" i="86" s="1"/>
  <c r="AD41" i="86"/>
  <c r="AK108" i="86"/>
  <c r="AK74" i="86"/>
  <c r="AK37" i="86"/>
  <c r="V43" i="86"/>
  <c r="AA43" i="86" s="1"/>
  <c r="AD43" i="86" s="1"/>
  <c r="AK94" i="86"/>
  <c r="AK15" i="86"/>
  <c r="AK26" i="86"/>
  <c r="AK17" i="86"/>
  <c r="AD99" i="86"/>
  <c r="AK12" i="86"/>
  <c r="AC62" i="86"/>
  <c r="V59" i="86"/>
  <c r="AA59" i="86" s="1"/>
  <c r="AD59" i="86" s="1"/>
  <c r="V100" i="86"/>
  <c r="AA100" i="86" s="1"/>
  <c r="AD100" i="86" s="1"/>
  <c r="V93" i="86"/>
  <c r="AA93" i="86" s="1"/>
  <c r="AD93" i="86" s="1"/>
  <c r="AD42" i="86"/>
  <c r="AI58" i="86"/>
  <c r="AK58" i="86" s="1"/>
  <c r="V72" i="86"/>
  <c r="AA72" i="86" s="1"/>
  <c r="AD72" i="86" s="1"/>
  <c r="AC86" i="86"/>
  <c r="AC21" i="86"/>
  <c r="R31" i="86"/>
  <c r="S31" i="86" s="1"/>
  <c r="V47" i="86"/>
  <c r="AA47" i="86" s="1"/>
  <c r="AD47" i="86" s="1"/>
  <c r="R38" i="86"/>
  <c r="S38" i="86" s="1"/>
  <c r="AD45" i="86"/>
  <c r="AI96" i="86"/>
  <c r="AK96" i="86" s="1"/>
  <c r="AI47" i="86"/>
  <c r="AK47" i="86" s="1"/>
  <c r="AI109" i="86"/>
  <c r="AK109" i="86" s="1"/>
  <c r="AI59" i="86"/>
  <c r="AK59" i="86" s="1"/>
  <c r="V28" i="86"/>
  <c r="AA28" i="86" s="1"/>
  <c r="AD28" i="86" s="1"/>
  <c r="AI16" i="86"/>
  <c r="AK16" i="86" s="1"/>
  <c r="AI107" i="86"/>
  <c r="AK107" i="86" s="1"/>
  <c r="AD94" i="86"/>
  <c r="V109" i="86"/>
  <c r="AA109" i="86" s="1"/>
  <c r="AD109" i="86" s="1"/>
  <c r="AI24" i="86"/>
  <c r="AK24" i="86" s="1"/>
  <c r="V96" i="86"/>
  <c r="AA96" i="86" s="1"/>
  <c r="AD96" i="86" s="1"/>
  <c r="R36" i="86"/>
  <c r="S36" i="86" s="1"/>
  <c r="V35" i="86"/>
  <c r="AA35" i="86" s="1"/>
  <c r="AD35" i="86" s="1"/>
  <c r="AI40" i="86"/>
  <c r="AK40" i="86" s="1"/>
  <c r="AI43" i="86"/>
  <c r="AK43" i="86" s="1"/>
  <c r="V107" i="86"/>
  <c r="AA107" i="86" s="1"/>
  <c r="AD107" i="86" s="1"/>
  <c r="AI28" i="86"/>
  <c r="AK28" i="86" s="1"/>
  <c r="V24" i="86"/>
  <c r="AA24" i="86" s="1"/>
  <c r="AD24" i="86" s="1"/>
  <c r="V55" i="86"/>
  <c r="AA55" i="86" s="1"/>
  <c r="AD55" i="86" s="1"/>
  <c r="R92" i="86"/>
  <c r="S92" i="86" s="1"/>
  <c r="AI82" i="86"/>
  <c r="AK82" i="86" s="1"/>
  <c r="AI55" i="86"/>
  <c r="AK55" i="86" s="1"/>
  <c r="AD69" i="86"/>
  <c r="V14" i="86"/>
  <c r="AA14" i="86" s="1"/>
  <c r="AD14" i="86" s="1"/>
  <c r="AI14" i="86"/>
  <c r="AK14" i="86" s="1"/>
  <c r="AI21" i="86"/>
  <c r="V16" i="86"/>
  <c r="AA16" i="86" s="1"/>
  <c r="AD16" i="86" s="1"/>
  <c r="AC81" i="86"/>
  <c r="AI81" i="86"/>
  <c r="AC44" i="86"/>
  <c r="AI44" i="86"/>
  <c r="AI84" i="86"/>
  <c r="AK84" i="86" s="1"/>
  <c r="AC56" i="86"/>
  <c r="AI56" i="86"/>
  <c r="AC65" i="86"/>
  <c r="AI65" i="86"/>
  <c r="AI88" i="86"/>
  <c r="AK88" i="86" s="1"/>
  <c r="V82" i="86"/>
  <c r="AA82" i="86" s="1"/>
  <c r="AD82" i="86" s="1"/>
  <c r="AI77" i="86"/>
  <c r="AC77" i="86"/>
  <c r="AI70" i="86"/>
  <c r="AK70" i="86" s="1"/>
  <c r="V81" i="86"/>
  <c r="AA81" i="86" s="1"/>
  <c r="V40" i="86"/>
  <c r="AA40" i="86" s="1"/>
  <c r="AD40" i="86" s="1"/>
  <c r="V58" i="86"/>
  <c r="AA58" i="86" s="1"/>
  <c r="AD58" i="86" s="1"/>
  <c r="AC105" i="86"/>
  <c r="AI105" i="86"/>
  <c r="AC39" i="86"/>
  <c r="AI39" i="86"/>
  <c r="AI104" i="86"/>
  <c r="AC104" i="86"/>
  <c r="V104" i="86"/>
  <c r="AA104" i="86" s="1"/>
  <c r="AB110" i="86"/>
  <c r="AI100" i="86"/>
  <c r="AK100" i="86" s="1"/>
  <c r="AI35" i="86"/>
  <c r="AK35" i="86" s="1"/>
  <c r="V56" i="86"/>
  <c r="AA56" i="86" s="1"/>
  <c r="AI32" i="86"/>
  <c r="AC32" i="86"/>
  <c r="AI63" i="86"/>
  <c r="AK63" i="86" s="1"/>
  <c r="AC51" i="86"/>
  <c r="AI51" i="86"/>
  <c r="AI93" i="86"/>
  <c r="AK93" i="86" s="1"/>
  <c r="AI33" i="86"/>
  <c r="AC33" i="86"/>
  <c r="V84" i="86"/>
  <c r="AA84" i="86" s="1"/>
  <c r="AD84" i="86" s="1"/>
  <c r="V44" i="86"/>
  <c r="AA44" i="86" s="1"/>
  <c r="AD108" i="86"/>
  <c r="AD37" i="86"/>
  <c r="R14" i="86"/>
  <c r="S14" i="86" s="1"/>
  <c r="AL14" i="86" s="1"/>
  <c r="R49" i="86"/>
  <c r="S49" i="86" s="1"/>
  <c r="R97" i="86"/>
  <c r="S97" i="86" s="1"/>
  <c r="AD92" i="86"/>
  <c r="AD74" i="86"/>
  <c r="AI91" i="86"/>
  <c r="AK91" i="86" s="1"/>
  <c r="V91" i="86"/>
  <c r="AA91" i="86" s="1"/>
  <c r="AD91" i="86" s="1"/>
  <c r="R22" i="86"/>
  <c r="S22" i="86" s="1"/>
  <c r="AA49" i="86"/>
  <c r="AD49" i="86" s="1"/>
  <c r="R77" i="86"/>
  <c r="S77" i="86" s="1"/>
  <c r="R25" i="86"/>
  <c r="S25" i="86" s="1"/>
  <c r="R58" i="86"/>
  <c r="S58" i="86" s="1"/>
  <c r="R82" i="86"/>
  <c r="S82" i="86" s="1"/>
  <c r="R106" i="86"/>
  <c r="S106" i="86" s="1"/>
  <c r="R94" i="86"/>
  <c r="S94" i="86" s="1"/>
  <c r="R70" i="86"/>
  <c r="S70" i="86" s="1"/>
  <c r="AD26" i="86"/>
  <c r="AH110" i="86"/>
  <c r="P110" i="86"/>
  <c r="Q110" i="86"/>
  <c r="AD17" i="86"/>
  <c r="AD12" i="86"/>
  <c r="AA21" i="86"/>
  <c r="AA15" i="86"/>
  <c r="AD15" i="86" s="1"/>
  <c r="AA13" i="86"/>
  <c r="AD13" i="86" s="1"/>
  <c r="AD19" i="86"/>
  <c r="AK62" i="86" l="1"/>
  <c r="AK36" i="86"/>
  <c r="AK104" i="86"/>
  <c r="AK77" i="86"/>
  <c r="AK21" i="86"/>
  <c r="AK32" i="86"/>
  <c r="AD104" i="86"/>
  <c r="AK33" i="86"/>
  <c r="AD56" i="86"/>
  <c r="AK39" i="86"/>
  <c r="AD86" i="86"/>
  <c r="AK86" i="86"/>
  <c r="AD105" i="86"/>
  <c r="AK105" i="86"/>
  <c r="AK65" i="86"/>
  <c r="AD62" i="86"/>
  <c r="AK56" i="86"/>
  <c r="AK44" i="86"/>
  <c r="AK81" i="86"/>
  <c r="AK51" i="86"/>
  <c r="AD21" i="86"/>
  <c r="AD33" i="86"/>
  <c r="AI110" i="86"/>
  <c r="AD51" i="86"/>
  <c r="AD32" i="86"/>
  <c r="AD39" i="86"/>
  <c r="AD44" i="86"/>
  <c r="AD77" i="86"/>
  <c r="AC110" i="86"/>
  <c r="AD81" i="86"/>
  <c r="AD65" i="86"/>
  <c r="R110" i="86"/>
  <c r="AA110" i="86"/>
  <c r="AK110" i="86" l="1"/>
  <c r="AD110" i="86"/>
  <c r="S110" i="86" l="1"/>
  <c r="L6" i="43" s="1"/>
  <c r="AL110" i="86" l="1"/>
  <c r="C13" i="75" s="1"/>
  <c r="A2" i="43"/>
  <c r="A1" i="43"/>
  <c r="A2" i="69"/>
  <c r="A1" i="69"/>
  <c r="A2" i="32"/>
  <c r="A1" i="32"/>
  <c r="A2" i="37"/>
  <c r="A1" i="37"/>
  <c r="B6" i="69"/>
  <c r="B5" i="69"/>
  <c r="B4" i="69"/>
  <c r="D15" i="32"/>
  <c r="K21" i="43"/>
  <c r="C6" i="37"/>
  <c r="A4" i="43"/>
  <c r="B4" i="43"/>
  <c r="AO33" i="27"/>
  <c r="AM29" i="27"/>
  <c r="AO28" i="27"/>
  <c r="AO27" i="27"/>
  <c r="AN29" i="27"/>
  <c r="AO26" i="27"/>
  <c r="AO25" i="27"/>
  <c r="AN22" i="27"/>
  <c r="AM22" i="27"/>
  <c r="AO21" i="27"/>
  <c r="AL22" i="27"/>
  <c r="AO22" i="27" s="1"/>
  <c r="AM17" i="27"/>
  <c r="AO16" i="27"/>
  <c r="AO15" i="27"/>
  <c r="AO14" i="27"/>
  <c r="AO12" i="27"/>
  <c r="AO11" i="27"/>
  <c r="AM8" i="27"/>
  <c r="AL8" i="27"/>
  <c r="AG33" i="27"/>
  <c r="AE29" i="27"/>
  <c r="AG28" i="27"/>
  <c r="AG27" i="27"/>
  <c r="AG26" i="27"/>
  <c r="AH26" i="27" s="1"/>
  <c r="AF29" i="27"/>
  <c r="AG25" i="27"/>
  <c r="AE22" i="27"/>
  <c r="AG21" i="27"/>
  <c r="AF22" i="27"/>
  <c r="AE17" i="27"/>
  <c r="AG15" i="27"/>
  <c r="AG12" i="27"/>
  <c r="AG11" i="27"/>
  <c r="AE8" i="27"/>
  <c r="AD8" i="27"/>
  <c r="X33" i="27"/>
  <c r="V29" i="27"/>
  <c r="X28" i="27"/>
  <c r="X27" i="27"/>
  <c r="X26" i="27"/>
  <c r="W29" i="27"/>
  <c r="X25" i="27"/>
  <c r="V22" i="27"/>
  <c r="X21" i="27"/>
  <c r="W22" i="27"/>
  <c r="U22" i="27"/>
  <c r="V17" i="27"/>
  <c r="X16" i="27"/>
  <c r="X15" i="27"/>
  <c r="X14" i="27"/>
  <c r="X12" i="27"/>
  <c r="Y12" i="27" s="1"/>
  <c r="W17" i="27"/>
  <c r="V8" i="27"/>
  <c r="X8" i="27" s="1"/>
  <c r="O33" i="27"/>
  <c r="M29" i="27"/>
  <c r="M22" i="27"/>
  <c r="N22" i="27"/>
  <c r="L22" i="27"/>
  <c r="N17" i="27"/>
  <c r="M17" i="27"/>
  <c r="M8" i="27"/>
  <c r="L8" i="27"/>
  <c r="F33" i="27"/>
  <c r="D29" i="27"/>
  <c r="F28" i="27"/>
  <c r="F27" i="27"/>
  <c r="F26" i="27"/>
  <c r="F25" i="27"/>
  <c r="D22" i="27"/>
  <c r="E22" i="27"/>
  <c r="F21" i="27"/>
  <c r="D17" i="27"/>
  <c r="F15" i="27"/>
  <c r="F14" i="27"/>
  <c r="F12" i="27"/>
  <c r="D8" i="27"/>
  <c r="C8" i="27"/>
  <c r="J46" i="37" l="1"/>
  <c r="F8" i="27"/>
  <c r="H8" i="27" s="1"/>
  <c r="M31" i="27"/>
  <c r="M35" i="27" s="1"/>
  <c r="M37" i="27" s="1"/>
  <c r="M39" i="27" s="1"/>
  <c r="O22" i="27"/>
  <c r="X22" i="27"/>
  <c r="Y22" i="27" s="1"/>
  <c r="Z22" i="27" s="1"/>
  <c r="F13" i="27"/>
  <c r="C29" i="27"/>
  <c r="AF17" i="27"/>
  <c r="AF31" i="27" s="1"/>
  <c r="AF35" i="27" s="1"/>
  <c r="AF37" i="27" s="1"/>
  <c r="AD22" i="27"/>
  <c r="AG22" i="27" s="1"/>
  <c r="AH22" i="27" s="1"/>
  <c r="AN17" i="27"/>
  <c r="AN31" i="27" s="1"/>
  <c r="AN35" i="27" s="1"/>
  <c r="AN37" i="27" s="1"/>
  <c r="AN39" i="27" s="1"/>
  <c r="E29" i="27"/>
  <c r="N29" i="27"/>
  <c r="X13" i="27"/>
  <c r="Y13" i="27" s="1"/>
  <c r="Z13" i="27" s="1"/>
  <c r="U29" i="27"/>
  <c r="X29" i="27" s="1"/>
  <c r="Y29" i="27" s="1"/>
  <c r="Z29" i="27" s="1"/>
  <c r="AD29" i="27"/>
  <c r="AG29" i="27" s="1"/>
  <c r="D31" i="27"/>
  <c r="D35" i="27" s="1"/>
  <c r="D37" i="27" s="1"/>
  <c r="D39" i="27" s="1"/>
  <c r="AG13" i="27"/>
  <c r="F16" i="27"/>
  <c r="O8" i="27"/>
  <c r="P8" i="27" s="1"/>
  <c r="Q8" i="27" s="1"/>
  <c r="Q15" i="27"/>
  <c r="AG14" i="27"/>
  <c r="AH14" i="27" s="1"/>
  <c r="AI14" i="27" s="1"/>
  <c r="AO13" i="27"/>
  <c r="AL29" i="27"/>
  <c r="AO29" i="27" s="1"/>
  <c r="C17" i="27"/>
  <c r="N31" i="27"/>
  <c r="N35" i="27" s="1"/>
  <c r="N37" i="27" s="1"/>
  <c r="N39" i="27" s="1"/>
  <c r="E17" i="27"/>
  <c r="E31" i="27" s="1"/>
  <c r="V31" i="27"/>
  <c r="V35" i="27" s="1"/>
  <c r="V37" i="27" s="1"/>
  <c r="V39" i="27" s="1"/>
  <c r="C22" i="27"/>
  <c r="F22" i="27" s="1"/>
  <c r="L17" i="27"/>
  <c r="W31" i="27"/>
  <c r="W35" i="27" s="1"/>
  <c r="W37" i="27" s="1"/>
  <c r="W39" i="27" s="1"/>
  <c r="AG8" i="27"/>
  <c r="AH8" i="27" s="1"/>
  <c r="AO8" i="27"/>
  <c r="AP8" i="27" s="1"/>
  <c r="X11" i="27"/>
  <c r="AE31" i="27"/>
  <c r="AE35" i="27" s="1"/>
  <c r="AE37" i="27" s="1"/>
  <c r="AE39" i="27" s="1"/>
  <c r="AG16" i="27"/>
  <c r="AH16" i="27" s="1"/>
  <c r="AM31" i="27"/>
  <c r="AM35" i="27" s="1"/>
  <c r="AM37" i="27" s="1"/>
  <c r="AM39" i="27" s="1"/>
  <c r="AP16" i="27"/>
  <c r="AQ16" i="27" s="1"/>
  <c r="AP11" i="27"/>
  <c r="AQ11" i="27" s="1"/>
  <c r="AP27" i="27"/>
  <c r="AQ27" i="27" s="1"/>
  <c r="AP13" i="27"/>
  <c r="AP29" i="27"/>
  <c r="AQ29" i="27" s="1"/>
  <c r="AP15" i="27"/>
  <c r="AQ15" i="27" s="1"/>
  <c r="AP25" i="27"/>
  <c r="AQ25" i="27" s="1"/>
  <c r="AP33" i="27"/>
  <c r="AQ33" i="27" s="1"/>
  <c r="AP22" i="27"/>
  <c r="AQ22" i="27"/>
  <c r="AP28" i="27"/>
  <c r="AQ28" i="27"/>
  <c r="AP14" i="27"/>
  <c r="AQ14" i="27" s="1"/>
  <c r="AP26" i="27"/>
  <c r="AQ26" i="27" s="1"/>
  <c r="AO20" i="27"/>
  <c r="AL17" i="27"/>
  <c r="AP12" i="27"/>
  <c r="AQ12" i="27" s="1"/>
  <c r="AP21" i="27"/>
  <c r="AQ21" i="27" s="1"/>
  <c r="AH11" i="27"/>
  <c r="AI11" i="27" s="1"/>
  <c r="AG17" i="27"/>
  <c r="AH28" i="27"/>
  <c r="AI28" i="27" s="1"/>
  <c r="AH13" i="27"/>
  <c r="AI13" i="27" s="1"/>
  <c r="AH25" i="27"/>
  <c r="AI25" i="27" s="1"/>
  <c r="AH33" i="27"/>
  <c r="AI33" i="27" s="1"/>
  <c r="AH27" i="27"/>
  <c r="AI27" i="27" s="1"/>
  <c r="AH12" i="27"/>
  <c r="AI12" i="27" s="1"/>
  <c r="AH21" i="27"/>
  <c r="AI21" i="27" s="1"/>
  <c r="AH29" i="27"/>
  <c r="AI29" i="27" s="1"/>
  <c r="AH15" i="27"/>
  <c r="AI15" i="27" s="1"/>
  <c r="AD17" i="27"/>
  <c r="AD31" i="27"/>
  <c r="AI26" i="27"/>
  <c r="AG20" i="27"/>
  <c r="Y16" i="27"/>
  <c r="Z16" i="27" s="1"/>
  <c r="Y15" i="27"/>
  <c r="Z15" i="27" s="1"/>
  <c r="Y25" i="27"/>
  <c r="Z25" i="27" s="1"/>
  <c r="Y33" i="27"/>
  <c r="Z33" i="27" s="1"/>
  <c r="Y27" i="27"/>
  <c r="Z27" i="27" s="1"/>
  <c r="Y28" i="27"/>
  <c r="Z28" i="27"/>
  <c r="Y14" i="27"/>
  <c r="Z14" i="27" s="1"/>
  <c r="Y8" i="27"/>
  <c r="Z8" i="27" s="1"/>
  <c r="Y26" i="27"/>
  <c r="Z26" i="27" s="1"/>
  <c r="U17" i="27"/>
  <c r="Y21" i="27"/>
  <c r="Z21" i="27" s="1"/>
  <c r="Z12" i="27"/>
  <c r="X20" i="27"/>
  <c r="Q13" i="27"/>
  <c r="P22" i="27"/>
  <c r="Q22" i="27" s="1"/>
  <c r="Q25" i="27"/>
  <c r="Q27" i="27"/>
  <c r="Q14" i="27"/>
  <c r="P33" i="27"/>
  <c r="Q33" i="27" s="1"/>
  <c r="Q16" i="27"/>
  <c r="Q28" i="27"/>
  <c r="Q12" i="27"/>
  <c r="Q21" i="27"/>
  <c r="Q26" i="27"/>
  <c r="L29" i="27"/>
  <c r="G16" i="27"/>
  <c r="H16" i="27" s="1"/>
  <c r="G27" i="27"/>
  <c r="H27" i="27" s="1"/>
  <c r="G28" i="27"/>
  <c r="H28" i="27" s="1"/>
  <c r="G13" i="27"/>
  <c r="H13" i="27" s="1"/>
  <c r="G15" i="27"/>
  <c r="H15" i="27" s="1"/>
  <c r="G25" i="27"/>
  <c r="H25" i="27" s="1"/>
  <c r="G33" i="27"/>
  <c r="H33" i="27" s="1"/>
  <c r="G22" i="27"/>
  <c r="H22" i="27" s="1"/>
  <c r="G14" i="27"/>
  <c r="H14" i="27" s="1"/>
  <c r="G26" i="27"/>
  <c r="H26" i="27" s="1"/>
  <c r="F11" i="27"/>
  <c r="F20" i="27"/>
  <c r="G12" i="27"/>
  <c r="H12" i="27" s="1"/>
  <c r="G21" i="27"/>
  <c r="H21" i="27" s="1"/>
  <c r="H46" i="37" l="1"/>
  <c r="G8" i="27"/>
  <c r="AQ8" i="27"/>
  <c r="C31" i="27"/>
  <c r="F31" i="27" s="1"/>
  <c r="AI8" i="27"/>
  <c r="AQ13" i="27"/>
  <c r="X17" i="27"/>
  <c r="Y11" i="27"/>
  <c r="Z11" i="27" s="1"/>
  <c r="O29" i="27"/>
  <c r="L31" i="27"/>
  <c r="O31" i="27" s="1"/>
  <c r="E35" i="27"/>
  <c r="E37" i="27" s="1"/>
  <c r="E39" i="27" s="1"/>
  <c r="AF39" i="27"/>
  <c r="U31" i="27"/>
  <c r="X31" i="27" s="1"/>
  <c r="AO17" i="27"/>
  <c r="AP17" i="27" s="1"/>
  <c r="AQ17" i="27" s="1"/>
  <c r="F29" i="27"/>
  <c r="G29" i="27" s="1"/>
  <c r="H29" i="27" s="1"/>
  <c r="AI16" i="27"/>
  <c r="AI22" i="27"/>
  <c r="AL31" i="27"/>
  <c r="AL35" i="27" s="1"/>
  <c r="AP20" i="27"/>
  <c r="AQ20" i="27" s="1"/>
  <c r="AH17" i="27"/>
  <c r="AI17" i="27"/>
  <c r="AG31" i="27"/>
  <c r="AD35" i="27"/>
  <c r="AH20" i="27"/>
  <c r="AI20" i="27" s="1"/>
  <c r="Y17" i="27"/>
  <c r="Z17" i="27"/>
  <c r="Y20" i="27"/>
  <c r="Z20" i="27" s="1"/>
  <c r="Q20" i="27"/>
  <c r="O17" i="27"/>
  <c r="Q11" i="27"/>
  <c r="P29" i="27"/>
  <c r="Q29" i="27" s="1"/>
  <c r="F17" i="27"/>
  <c r="G11" i="27"/>
  <c r="H11" i="27" s="1"/>
  <c r="G20" i="27"/>
  <c r="H20" i="27" s="1"/>
  <c r="C35" i="27" l="1"/>
  <c r="F35" i="27" s="1"/>
  <c r="AO31" i="27"/>
  <c r="AP31" i="27" s="1"/>
  <c r="U35" i="27"/>
  <c r="L35" i="27"/>
  <c r="O35" i="27" s="1"/>
  <c r="AO35" i="27"/>
  <c r="AL37" i="27"/>
  <c r="AG35" i="27"/>
  <c r="AD37" i="27"/>
  <c r="AH31" i="27"/>
  <c r="AI31" i="27"/>
  <c r="X35" i="27"/>
  <c r="U37" i="27"/>
  <c r="Y31" i="27"/>
  <c r="Z31" i="27" s="1"/>
  <c r="P17" i="27"/>
  <c r="Q17" i="27" s="1"/>
  <c r="P31" i="27"/>
  <c r="Q31" i="27" s="1"/>
  <c r="G31" i="27"/>
  <c r="H31" i="27"/>
  <c r="G17" i="27"/>
  <c r="H17" i="27" s="1"/>
  <c r="L37" i="27" l="1"/>
  <c r="O37" i="27" s="1"/>
  <c r="C37" i="27"/>
  <c r="F37" i="27" s="1"/>
  <c r="AQ31" i="27"/>
  <c r="AO37" i="27"/>
  <c r="AL39" i="27"/>
  <c r="AP35" i="27"/>
  <c r="AQ35" i="27" s="1"/>
  <c r="AG37" i="27"/>
  <c r="AD39" i="27"/>
  <c r="AH35" i="27"/>
  <c r="AI35" i="27" s="1"/>
  <c r="X37" i="27"/>
  <c r="U39" i="27"/>
  <c r="Y35" i="27"/>
  <c r="Z35" i="27" s="1"/>
  <c r="L39" i="27"/>
  <c r="P35" i="27"/>
  <c r="Q35" i="27" s="1"/>
  <c r="C39" i="27"/>
  <c r="G35" i="27"/>
  <c r="H35" i="27" s="1"/>
  <c r="AP37" i="27" l="1"/>
  <c r="AP39" i="27" s="1"/>
  <c r="AO39" i="27"/>
  <c r="AH37" i="27"/>
  <c r="AH39" i="27" s="1"/>
  <c r="AG39" i="27"/>
  <c r="Y37" i="27"/>
  <c r="Y39" i="27" s="1"/>
  <c r="X39" i="27"/>
  <c r="P37" i="27"/>
  <c r="P39" i="27" s="1"/>
  <c r="O39" i="27"/>
  <c r="G37" i="27"/>
  <c r="G39" i="27" s="1"/>
  <c r="F39" i="27"/>
  <c r="H37" i="27" l="1"/>
  <c r="H39" i="27" s="1"/>
  <c r="AQ37" i="27"/>
  <c r="AQ39" i="27" s="1"/>
  <c r="AI37" i="27"/>
  <c r="AI39" i="27" s="1"/>
  <c r="Z37" i="27"/>
  <c r="Z39" i="27" s="1"/>
  <c r="Q37" i="27"/>
  <c r="Q39" i="27" s="1"/>
  <c r="C14" i="75" l="1"/>
  <c r="C66" i="69" l="1"/>
  <c r="E31" i="69"/>
  <c r="E30" i="69"/>
  <c r="E29" i="69"/>
  <c r="E28" i="69"/>
  <c r="E27" i="69"/>
  <c r="E26" i="69"/>
  <c r="E25" i="69"/>
  <c r="E24" i="69"/>
  <c r="E23" i="69"/>
  <c r="E22" i="69"/>
  <c r="E21" i="69"/>
  <c r="E20" i="69"/>
  <c r="E19" i="69"/>
  <c r="E18" i="69"/>
  <c r="E17" i="69"/>
  <c r="E16" i="69"/>
  <c r="E15" i="69"/>
  <c r="E14" i="69"/>
  <c r="E13" i="69"/>
  <c r="E66" i="69" l="1"/>
  <c r="L46" i="37"/>
  <c r="D66" i="69"/>
  <c r="L10" i="43" l="1"/>
  <c r="C17" i="75"/>
  <c r="O14" i="32"/>
  <c r="L17" i="43" s="1"/>
  <c r="L18" i="43" s="1"/>
  <c r="D7" i="43" s="1"/>
  <c r="C24" i="75" l="1"/>
  <c r="C25" i="75" s="1"/>
  <c r="L20" i="43" l="1"/>
  <c r="L21" i="43" s="1"/>
  <c r="L23" i="43" s="1"/>
  <c r="L26" i="43" l="1"/>
  <c r="C26" i="75" l="1"/>
  <c r="C27" i="75" s="1"/>
  <c r="D9" i="43" l="1"/>
  <c r="E16" i="43" l="1"/>
  <c r="D41" i="43" l="1"/>
  <c r="D43" i="43" s="1"/>
  <c r="D46" i="43" s="1"/>
  <c r="D50" i="43"/>
</calcChain>
</file>

<file path=xl/sharedStrings.xml><?xml version="1.0" encoding="utf-8"?>
<sst xmlns="http://schemas.openxmlformats.org/spreadsheetml/2006/main" count="1452" uniqueCount="286">
  <si>
    <t>RFA HHS0015831</t>
  </si>
  <si>
    <t xml:space="preserve">Legal Name: </t>
  </si>
  <si>
    <t>Address 1:</t>
  </si>
  <si>
    <t>Address 2:</t>
  </si>
  <si>
    <t>City, State, Zip:</t>
  </si>
  <si>
    <t>Contract Number:</t>
  </si>
  <si>
    <t>Texas ID Number:</t>
  </si>
  <si>
    <t xml:space="preserve">Total HHSC SNAP Ed Funding </t>
  </si>
  <si>
    <t>COST CATEGORIES</t>
  </si>
  <si>
    <t>Total Budget Requested</t>
  </si>
  <si>
    <t>A.</t>
  </si>
  <si>
    <t>Personnel (Salary &amp; Benefits)</t>
  </si>
  <si>
    <t>B.</t>
  </si>
  <si>
    <t>Travel</t>
  </si>
  <si>
    <t>B1. Long Distance</t>
  </si>
  <si>
    <t>B2. Local</t>
  </si>
  <si>
    <t>C.</t>
  </si>
  <si>
    <t>Nutrition Education Materials</t>
  </si>
  <si>
    <t>D.</t>
  </si>
  <si>
    <t>NonCapital Equipment / Office Supplies</t>
  </si>
  <si>
    <t>E.</t>
  </si>
  <si>
    <t>Equipment &amp; Other Capital Expenditures</t>
  </si>
  <si>
    <t>F.</t>
  </si>
  <si>
    <t>Building/Space</t>
  </si>
  <si>
    <t>G.</t>
  </si>
  <si>
    <t>Publicly Owned Building/Space</t>
  </si>
  <si>
    <t>H.</t>
  </si>
  <si>
    <t>Maintenance &amp; Repair</t>
  </si>
  <si>
    <t>I.</t>
  </si>
  <si>
    <t>Institutional Membership &amp; Subscription</t>
  </si>
  <si>
    <t>J.</t>
  </si>
  <si>
    <t>Contracts Subgrants Agreements</t>
  </si>
  <si>
    <t>L.</t>
  </si>
  <si>
    <t>Total Direct Costs:</t>
  </si>
  <si>
    <t>M.</t>
  </si>
  <si>
    <t>Indirect Costs</t>
  </si>
  <si>
    <t>N.</t>
  </si>
  <si>
    <t>Total Project 1 Budget (L+M)</t>
  </si>
  <si>
    <t>Summary of All Strategies</t>
  </si>
  <si>
    <t>HHSC State Office</t>
  </si>
  <si>
    <t>Strategy: Network or Subgrantees</t>
  </si>
  <si>
    <t>Strategy 2: Application Assistance and Education</t>
  </si>
  <si>
    <t>Strategy 3: Community Led Innovation</t>
  </si>
  <si>
    <t>Expenses</t>
  </si>
  <si>
    <t>(a) Public Cash (State)</t>
  </si>
  <si>
    <t>(b) Public In-Kind</t>
  </si>
  <si>
    <t>(c ) Private Cash</t>
  </si>
  <si>
    <t>(d=a+b+c) Total Non-Federal</t>
  </si>
  <si>
    <t>(e) Federal Funds</t>
  </si>
  <si>
    <t>(f=d+e) Total Funds</t>
  </si>
  <si>
    <t>Contractor Personnel (Salary and Benefits)</t>
  </si>
  <si>
    <t>Contractor Direct Costs</t>
  </si>
  <si>
    <t>Copying/Printing/Materials</t>
  </si>
  <si>
    <t>Internet/Telephone</t>
  </si>
  <si>
    <t>Equipment and Other Capital Expenditures</t>
  </si>
  <si>
    <t>Supplies and Non Capital Expenditures</t>
  </si>
  <si>
    <t>Other</t>
  </si>
  <si>
    <t>Contractor Travel</t>
  </si>
  <si>
    <t>Long Distance</t>
  </si>
  <si>
    <t xml:space="preserve">Local </t>
  </si>
  <si>
    <t>Subcontractor (Regional Food Bank) Expenses</t>
  </si>
  <si>
    <t>Personnel</t>
  </si>
  <si>
    <t>Direct Costs</t>
  </si>
  <si>
    <t>Indirect Cost</t>
  </si>
  <si>
    <t>Sub-total Personnel, Direct Costs, Travel, and Subcontractor Expenses</t>
  </si>
  <si>
    <t>Modified Total Direct Cost (MTDC) Exclusions</t>
  </si>
  <si>
    <t>Modified Total Direct Cost (MTDC)</t>
  </si>
  <si>
    <t xml:space="preserve">10% Indirect Costs </t>
  </si>
  <si>
    <t xml:space="preserve">TOTAL </t>
  </si>
  <si>
    <t>Salary &amp; Benefits</t>
  </si>
  <si>
    <t>Legal Name:</t>
  </si>
  <si>
    <r>
      <t>Salary (</t>
    </r>
    <r>
      <rPr>
        <b/>
        <i/>
        <sz val="12"/>
        <rFont val="Calibri"/>
        <family val="2"/>
        <scheme val="minor"/>
      </rPr>
      <t>List each position by title and name of employee, if available Show the annual salary rate and percentage of time to be devoted to the project</t>
    </r>
    <r>
      <rPr>
        <b/>
        <sz val="12"/>
        <rFont val="Calibri"/>
        <family val="2"/>
        <scheme val="minor"/>
      </rPr>
      <t>.)</t>
    </r>
  </si>
  <si>
    <t>Time Dedicated to SNAP Education-Delivery and Management/Administrative Duties</t>
  </si>
  <si>
    <t>FTE  Equivalents</t>
  </si>
  <si>
    <t>Salary Cost</t>
  </si>
  <si>
    <t>Fringe Benefit Cost</t>
  </si>
  <si>
    <t>Total Funding  Amounts</t>
  </si>
  <si>
    <r>
      <t xml:space="preserve">Name </t>
    </r>
    <r>
      <rPr>
        <b/>
        <i/>
        <sz val="12"/>
        <color rgb="FF000000"/>
        <rFont val="Calibri"/>
        <family val="2"/>
        <scheme val="minor"/>
      </rPr>
      <t>(List each name, if known)</t>
    </r>
  </si>
  <si>
    <t>Position Title  (List each position, if known)</t>
  </si>
  <si>
    <t xml:space="preserve"> Vacant/Filled (V/F)</t>
  </si>
  <si>
    <t>Certification/License Required: (Enter N/A if not required)</t>
  </si>
  <si>
    <t>Brief Job Description/Justification</t>
  </si>
  <si>
    <t>Justification/Methodology Used to calculate Fringe Benefit</t>
  </si>
  <si>
    <t>Percentage of Time Dedicated to SNAP ED-Delivery and Management/Administrative Duties</t>
  </si>
  <si>
    <t>SNAP-Education Time and Job Duties (%)</t>
  </si>
  <si>
    <t>Full-Time Equivalent</t>
  </si>
  <si>
    <t>Full-Time Equivalent Charged to the SNAP Education Program between 0.0001 and 1.00 (charged to SNAP Education Program only)</t>
  </si>
  <si>
    <t xml:space="preserve">Full Time Equivalents Charged to Other(Non-SNAP-Education) Planned  Funding </t>
  </si>
  <si>
    <r>
      <rPr>
        <b/>
        <sz val="12"/>
        <color rgb="FF000000"/>
        <rFont val="Calibri"/>
        <family val="2"/>
        <scheme val="minor"/>
      </rPr>
      <t>Full -Time Annual Salary</t>
    </r>
    <r>
      <rPr>
        <b/>
        <sz val="12"/>
        <color indexed="8"/>
        <rFont val="Calibri"/>
        <family val="2"/>
        <scheme val="minor"/>
      </rPr>
      <t xml:space="preserve"> (</t>
    </r>
    <r>
      <rPr>
        <sz val="12"/>
        <color rgb="FF000000"/>
        <rFont val="Calibri"/>
        <family val="2"/>
        <scheme val="minor"/>
      </rPr>
      <t>based on a Full-Time Employee's salary of 40 hours)</t>
    </r>
  </si>
  <si>
    <r>
      <t xml:space="preserve">Full -Time Equivalent Salary Cost </t>
    </r>
    <r>
      <rPr>
        <sz val="12"/>
        <color theme="1"/>
        <rFont val="Calibri"/>
        <family val="2"/>
        <scheme val="minor"/>
      </rPr>
      <t xml:space="preserve">(based on employee's actual hours worked) </t>
    </r>
  </si>
  <si>
    <t>Total Salary Cost to SNAP Education (based on Full-Time Annual Salary (x) Full-Time Equivalent Charged  to the SNAP Education Program)</t>
  </si>
  <si>
    <t>Total Salary Cost to Non-SNAP Education (based on the Full-Time Equivalent portion charged to Non-SNAP Education funding source</t>
  </si>
  <si>
    <t>Total Salary Cost to SNAP Education (based on % of time allocated to program) Planned  Funding</t>
  </si>
  <si>
    <t>Fringe Benefits Rate (%)</t>
  </si>
  <si>
    <r>
      <t>Total Fringe Benefits Cost (</t>
    </r>
    <r>
      <rPr>
        <sz val="12"/>
        <color rgb="FF000000"/>
        <rFont val="Calibri"/>
        <family val="2"/>
        <scheme val="minor"/>
      </rPr>
      <t>based on Full-Time Annual Salary (x) Fringe Benefits Percentage</t>
    </r>
    <r>
      <rPr>
        <b/>
        <sz val="12"/>
        <color rgb="FF000000"/>
        <rFont val="Calibri"/>
        <family val="2"/>
        <scheme val="minor"/>
      </rPr>
      <t>)</t>
    </r>
  </si>
  <si>
    <t>Total Fringe Benefits Cost to SNAP Education (Full Time Equivalent Charged to the SNAP Education Program (x) Total Fringe Benefits Cost )</t>
  </si>
  <si>
    <t>Total Fringe Benefits cost to Non-SNAP Education (based on the Full-Time Equivalent portion charged to Non-SNAP Education funding source (x) Total Fringe Benefits Cost</t>
  </si>
  <si>
    <t>Other (i.e., Non-SNAP Education) Planned Funding Salary &amp; Benefits Total</t>
  </si>
  <si>
    <t>SNAP Education Salary &amp; Benefits Total</t>
  </si>
  <si>
    <t>Full-Time or Part Time Annual Salary</t>
  </si>
  <si>
    <t>Fringe Rate</t>
  </si>
  <si>
    <t>Percentage of Time Dedicated to SNAP Education Delivery (%)</t>
  </si>
  <si>
    <t>Percentage of Time Dedicated to Management/ Administrative Duties (%)</t>
  </si>
  <si>
    <t>Percentage of Time Dedicated to Management/Administrative Duties (%)</t>
  </si>
  <si>
    <t>Total Percentage of Time Dedicated to SNAP Education</t>
  </si>
  <si>
    <t xml:space="preserve">Salary Cost </t>
  </si>
  <si>
    <t>Fringe Cost</t>
  </si>
  <si>
    <t xml:space="preserve">Salary &amp; Benefits Cost </t>
  </si>
  <si>
    <t>Total Funds</t>
  </si>
  <si>
    <t>Total</t>
  </si>
  <si>
    <t>Category</t>
  </si>
  <si>
    <t>Total SNAP ED Funds</t>
  </si>
  <si>
    <t>Long Distance Travel (only)</t>
  </si>
  <si>
    <t>Air Travel</t>
  </si>
  <si>
    <t>Lodging</t>
  </si>
  <si>
    <t>Ground transportation</t>
  </si>
  <si>
    <t>Per Diem</t>
  </si>
  <si>
    <t>Mileage</t>
  </si>
  <si>
    <t>TOTAL</t>
  </si>
  <si>
    <t>Trip Name: (Specify)</t>
  </si>
  <si>
    <t>Trip Purpose/benefits to the SNAP Education Program</t>
  </si>
  <si>
    <t>Travel Location (City, State)</t>
  </si>
  <si>
    <t>Staff Positions Traveling</t>
  </si>
  <si>
    <t>Number of Staff</t>
  </si>
  <si>
    <t>Cost Per Unit (ex. airfare per person)</t>
  </si>
  <si>
    <t>Number of Units (ex. Number of  days, miles, etc.)</t>
  </si>
  <si>
    <t>Total Cost</t>
  </si>
  <si>
    <t>Percentage of time dedicated to Other Funding Sources</t>
  </si>
  <si>
    <t>Other Funding Sources</t>
  </si>
  <si>
    <t>Percentage of Item Dedicated to SNAP ED (%)</t>
  </si>
  <si>
    <t>Total SNAP Ed Cost</t>
  </si>
  <si>
    <t>Grand Total of Trip Cost</t>
  </si>
  <si>
    <t>Local Travel (only)</t>
  </si>
  <si>
    <t>Total Federal Cost</t>
  </si>
  <si>
    <t xml:space="preserve"> </t>
  </si>
  <si>
    <t>*Total amounts auto-populate</t>
  </si>
  <si>
    <t>SNAP Education</t>
  </si>
  <si>
    <t>Item</t>
  </si>
  <si>
    <t>Description</t>
  </si>
  <si>
    <t>Purpose &amp; Justification</t>
  </si>
  <si>
    <t>Quantity</t>
  </si>
  <si>
    <t>Unit Cost</t>
  </si>
  <si>
    <t>Nutrition Education Materials:</t>
  </si>
  <si>
    <t>NonCapital Equipment Office Supplies:</t>
  </si>
  <si>
    <t>Equipment and Other Capital Expenses</t>
  </si>
  <si>
    <t>Equipment and Other Capital Expenses:</t>
  </si>
  <si>
    <t>Building Space Lease or Rental</t>
  </si>
  <si>
    <t>Building Space Lease or Rental:</t>
  </si>
  <si>
    <t>Cost of Publicly Owned Building Space</t>
  </si>
  <si>
    <t>Cost of Publicly Owned Building Space:</t>
  </si>
  <si>
    <t>Maintenance and Repair:</t>
  </si>
  <si>
    <t>Institutional Membership &amp; Subscriptions</t>
  </si>
  <si>
    <t>Institutional Membership &amp; Subscription:</t>
  </si>
  <si>
    <t>Salary</t>
  </si>
  <si>
    <t>Fringe Benefits</t>
  </si>
  <si>
    <t>Contracts/subgrants/agreements</t>
  </si>
  <si>
    <t>Building /Space</t>
  </si>
  <si>
    <t xml:space="preserve">Indirect Cost </t>
  </si>
  <si>
    <t>Contracts/Subgrants/Agreements</t>
  </si>
  <si>
    <t>Professional / Contract Name</t>
  </si>
  <si>
    <t>Subcontractor/ Professional Services</t>
  </si>
  <si>
    <t>Types of Contract (Please select one)</t>
  </si>
  <si>
    <t>Description of Services</t>
  </si>
  <si>
    <t>Justifications</t>
  </si>
  <si>
    <t>Cost Categories</t>
  </si>
  <si>
    <t>Total Annual Cost</t>
  </si>
  <si>
    <t>Percentage of Item Dedicated to Other/Fringe Rate</t>
  </si>
  <si>
    <t>Percentage of Item Dedicated to SNAP Education (%)</t>
  </si>
  <si>
    <t>Subcontractor Travel</t>
  </si>
  <si>
    <t>Contracted Name</t>
  </si>
  <si>
    <t>Trip Purpose/benefits to the SNAP Outreach Program</t>
  </si>
  <si>
    <t xml:space="preserve">Other </t>
  </si>
  <si>
    <t>% of Salaries</t>
  </si>
  <si>
    <t>Legal Name</t>
  </si>
  <si>
    <t>Identify the most recent Indirect Cost rate (if applicable). This is either an approved indirect cost rate, Central Service Cost Allocation Plan, or the De Minimis Rate in accordance with 2 CFR Part 200. Submit a copy of the cost rate certificate with this budget.</t>
  </si>
  <si>
    <t>A. Direct Costs</t>
  </si>
  <si>
    <t xml:space="preserve">Direct Cost </t>
  </si>
  <si>
    <t xml:space="preserve">Modified Total Direct (MTDC) Exclusions  </t>
  </si>
  <si>
    <t xml:space="preserve">Total Direct Costs </t>
  </si>
  <si>
    <t>Local</t>
  </si>
  <si>
    <t>NonCapital Equipment Office Supplies</t>
  </si>
  <si>
    <t>B. Indirect Costs</t>
  </si>
  <si>
    <t>Indirect Cost Method Used</t>
  </si>
  <si>
    <t>Indirect Rate Type</t>
  </si>
  <si>
    <t>Indirect Cost Rate Percentage (if applicable)</t>
  </si>
  <si>
    <t>Direct Salaries/Wages and  Fringe</t>
  </si>
  <si>
    <t>Fixed</t>
  </si>
  <si>
    <t>Total Direct</t>
  </si>
  <si>
    <t>Modified Total Direct Cost Exclusions</t>
  </si>
  <si>
    <t>IDC Base</t>
  </si>
  <si>
    <t>Indirect Cost Total</t>
  </si>
  <si>
    <t>PACAP Indirect Cost</t>
  </si>
  <si>
    <t>C. PACAP (only if applicable)</t>
  </si>
  <si>
    <t>Total Possible Indirect</t>
  </si>
  <si>
    <t>Indirect Cost Method Used (PACAP Only)</t>
  </si>
  <si>
    <t>Total PACAP Cost</t>
  </si>
  <si>
    <t xml:space="preserve">PACAP </t>
  </si>
  <si>
    <t>PACAP (Indirect Cost Rate Not Applicable)</t>
  </si>
  <si>
    <t xml:space="preserve">Total Indirect </t>
  </si>
  <si>
    <t>Cognizant Agency</t>
  </si>
  <si>
    <t>Agency Name</t>
  </si>
  <si>
    <t>POC Name</t>
  </si>
  <si>
    <t>POC Phone Number</t>
  </si>
  <si>
    <t>Indirect Cost Rate Agreement Effective Date:</t>
  </si>
  <si>
    <t>Indirect Cost Rate Agreement Expiration Date:</t>
  </si>
  <si>
    <t xml:space="preserve">Total Indirect Costs </t>
  </si>
  <si>
    <t>Funds Requested</t>
  </si>
  <si>
    <t>D. Total Direct and Indirect Costs (A+B)</t>
  </si>
  <si>
    <t xml:space="preserve">E. Total PACAP </t>
  </si>
  <si>
    <t>PACAP Requested</t>
  </si>
  <si>
    <t>F, Total Direct and Indirect Cost (PACAP only) (A+E)</t>
  </si>
  <si>
    <t>Fund Requested (includes PACAP only)</t>
  </si>
  <si>
    <t>Justification</t>
  </si>
  <si>
    <t>Identify the types of costs that are being allocated as indirect costs, the allocation methodology, and the allocation base:</t>
  </si>
  <si>
    <t>CTFB is basing indirect costs on personnel expenses and administrative overhead and other incidentals that occur as a result of SNAP outreach and application assistance activities.</t>
  </si>
  <si>
    <t>Please enter Legal Name</t>
  </si>
  <si>
    <t>Texas ID Number</t>
  </si>
  <si>
    <t>Please enter Texas ID Number</t>
  </si>
  <si>
    <t>Contract #</t>
  </si>
  <si>
    <t>Please enter contract number</t>
  </si>
  <si>
    <t>Reporting Period</t>
  </si>
  <si>
    <t>Do not change</t>
  </si>
  <si>
    <t>LINE ITEM</t>
  </si>
  <si>
    <r>
      <rPr>
        <b/>
        <sz val="11"/>
        <color theme="1"/>
        <rFont val="Calibri"/>
        <family val="2"/>
        <scheme val="minor"/>
      </rPr>
      <t>Planned Program Income Earned</t>
    </r>
    <r>
      <rPr>
        <sz val="11"/>
        <color theme="1"/>
        <rFont val="Calibri"/>
        <family val="2"/>
        <scheme val="minor"/>
      </rPr>
      <t xml:space="preserve"> (How did the agency earn the Program Income (event, donated, fundraiser, etc.) Please list the name of the event and/who the agency collected/planned to collect or earn the Program Income).</t>
    </r>
  </si>
  <si>
    <r>
      <rPr>
        <b/>
        <sz val="11"/>
        <color rgb="FF000000"/>
        <rFont val="Calibri"/>
        <family val="2"/>
      </rPr>
      <t>Planned Collected Income</t>
    </r>
    <r>
      <rPr>
        <sz val="11"/>
        <color rgb="FF000000"/>
        <rFont val="Calibri"/>
        <family val="2"/>
      </rPr>
      <t xml:space="preserve"> (What does the agency plan to collect of Program Income?)</t>
    </r>
  </si>
  <si>
    <r>
      <rPr>
        <b/>
        <sz val="11"/>
        <color rgb="FF000000"/>
        <rFont val="Calibri"/>
        <family val="2"/>
      </rPr>
      <t xml:space="preserve">Expended Program Income </t>
    </r>
    <r>
      <rPr>
        <sz val="11"/>
        <color rgb="FF000000"/>
        <rFont val="Calibri"/>
        <family val="2"/>
      </rPr>
      <t>(What does the agency plan to expend of the collected/earned Program Income?)</t>
    </r>
  </si>
  <si>
    <t>Unexpended Program Income</t>
  </si>
  <si>
    <t>Remarks</t>
  </si>
  <si>
    <r>
      <t xml:space="preserve">I certify that to the best of my knowledge and belief, that this organization </t>
    </r>
    <r>
      <rPr>
        <b/>
        <sz val="11"/>
        <color theme="1"/>
        <rFont val="Calibri"/>
        <family val="2"/>
        <scheme val="minor"/>
      </rPr>
      <t>has no program income to report</t>
    </r>
    <r>
      <rPr>
        <sz val="11"/>
        <color theme="1"/>
        <rFont val="Calibri"/>
        <family val="2"/>
        <scheme val="minor"/>
      </rPr>
      <t>.  I understand that willful provisions of false information or concealing a material</t>
    </r>
  </si>
  <si>
    <t>fact in this request is a criminal offence (18 USC 1001).</t>
  </si>
  <si>
    <t>OR</t>
  </si>
  <si>
    <r>
      <t xml:space="preserve">I certify to the best of my knowledge and beliefs, </t>
    </r>
    <r>
      <rPr>
        <b/>
        <sz val="11"/>
        <color theme="1"/>
        <rFont val="Calibri"/>
        <family val="2"/>
        <scheme val="minor"/>
      </rPr>
      <t xml:space="preserve">all information provided in this report is true in all respects; that the program income funds are being expended for the purpose and conditions </t>
    </r>
  </si>
  <si>
    <t>of the award, and I understand that willful provision of false information or concealing a material fact in this report is a criminal offense (18 USC 1001).</t>
  </si>
  <si>
    <t>Name of Certifying Official:</t>
  </si>
  <si>
    <t>Title Of Certifying Official:</t>
  </si>
  <si>
    <t>Certifying Official's Phone Number:</t>
  </si>
  <si>
    <t>Certifying Officials Email Address:</t>
  </si>
  <si>
    <t>Rate</t>
  </si>
  <si>
    <t>Method Used</t>
  </si>
  <si>
    <t>Rate Type</t>
  </si>
  <si>
    <t>Subcontrtactor/Professional Services</t>
  </si>
  <si>
    <t>Type of Contract</t>
  </si>
  <si>
    <t>Private Cash Match?</t>
  </si>
  <si>
    <t>Yearly</t>
  </si>
  <si>
    <t>Modified Total Direct Cost</t>
  </si>
  <si>
    <t>Provisional</t>
  </si>
  <si>
    <t>Subcontractor</t>
  </si>
  <si>
    <t>Time and materials contract.</t>
  </si>
  <si>
    <t>Yes</t>
  </si>
  <si>
    <t>Travel Local</t>
  </si>
  <si>
    <t>Weekly</t>
  </si>
  <si>
    <t>Predetermined</t>
  </si>
  <si>
    <t>Professional Services</t>
  </si>
  <si>
    <t>Fixed price services contract.</t>
  </si>
  <si>
    <t>No</t>
  </si>
  <si>
    <t>Travel Long Distance</t>
  </si>
  <si>
    <t>Hourly</t>
  </si>
  <si>
    <t>Direct Salaries/Wages excludes Fringe</t>
  </si>
  <si>
    <t>Other (Please Identify in the justification column)</t>
  </si>
  <si>
    <t>Not to exceed (or time and materials with a cap) contract.</t>
  </si>
  <si>
    <t>N/A</t>
  </si>
  <si>
    <t>Daily</t>
  </si>
  <si>
    <t>Other (Federal or State Rate)</t>
  </si>
  <si>
    <t>Final</t>
  </si>
  <si>
    <t>Retainer-based services contract.</t>
  </si>
  <si>
    <t>Parking Fees</t>
  </si>
  <si>
    <t>Monthly</t>
  </si>
  <si>
    <t>De Minimus Rate</t>
  </si>
  <si>
    <t>Recurring service subscription.</t>
  </si>
  <si>
    <t>Perdiem</t>
  </si>
  <si>
    <t>Managed services agreement.</t>
  </si>
  <si>
    <t>Meals and Incidentials (M&amp;IE)</t>
  </si>
  <si>
    <t>Ground Transportation</t>
  </si>
  <si>
    <t>Airfare</t>
  </si>
  <si>
    <t>#of Employees Traveling</t>
  </si>
  <si>
    <t>Position Titles</t>
  </si>
  <si>
    <t>Registration Fees</t>
  </si>
  <si>
    <t>Provide the location (City, State), Trip Title, Purpose of the Trip</t>
  </si>
  <si>
    <t xml:space="preserve">Hotel </t>
  </si>
  <si>
    <t xml:space="preserve">SNAP Education Program </t>
  </si>
  <si>
    <t>Calculated Percentage Salary to SNAP Education</t>
  </si>
  <si>
    <t>Conferences</t>
  </si>
  <si>
    <t xml:space="preserve">Miscellaneous </t>
  </si>
  <si>
    <t>NonCapital Equipment; General Office &amp; Programmatic Supplies</t>
  </si>
  <si>
    <t>Attachment 2 to Addendum 5 - Revised Exhibit E, Expenditure Proposal</t>
  </si>
  <si>
    <r>
      <t xml:space="preserve">
</t>
    </r>
    <r>
      <rPr>
        <sz val="12"/>
        <color rgb="FF000000"/>
        <rFont val="Calibri"/>
        <family val="2"/>
        <scheme val="minor"/>
      </rPr>
      <t xml:space="preserve"> 
</t>
    </r>
    <r>
      <rPr>
        <b/>
        <sz val="12"/>
        <color rgb="FF000000"/>
        <rFont val="Calibri"/>
        <family val="2"/>
        <scheme val="minor"/>
      </rPr>
      <t xml:space="preserve">Cecile Young, Executive Commissioner
Request for Applications (RFA) Grant for
Supplemental Nutrition Assistance Program Education
RFA No. HHS0015831
Attachment 2 to Addendum 5 - Revised Exhibit E, Expenditure Proposal Template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</si>
</sst>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&quot;$&quot;#,##0.000"/>
    <numFmt numFmtId="167" formatCode="_(* #,##0_);_(* \(#,##0\);_(* &quot;-&quot;??_);_(@_)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2"/>
      <color indexed="8"/>
      <name val="Verdana"/>
      <family val="2"/>
    </font>
    <font>
      <sz val="12"/>
      <color theme="3"/>
      <name val="Arial"/>
      <family val="2"/>
    </font>
    <font>
      <b/>
      <sz val="14"/>
      <color indexed="8"/>
      <name val="Verdana"/>
      <family val="2"/>
    </font>
    <font>
      <b/>
      <i/>
      <sz val="12"/>
      <name val="Verdana"/>
      <family val="2"/>
    </font>
    <font>
      <sz val="12"/>
      <color theme="3"/>
      <name val="Verdana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color rgb="FF0000CC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rgb="FF0000CC"/>
      <name val="Arial"/>
      <family val="2"/>
    </font>
    <font>
      <b/>
      <i/>
      <sz val="11"/>
      <color theme="1"/>
      <name val="Calibri"/>
      <family val="2"/>
      <scheme val="minor"/>
    </font>
    <font>
      <b/>
      <u/>
      <sz val="9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20"/>
      <color indexed="8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11"/>
      <color indexed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444444"/>
      <name val="Aptos Narrow"/>
      <family val="2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sz val="12"/>
      <color rgb="FF3F3F3F"/>
      <name val="Verdana"/>
      <family val="2"/>
    </font>
    <font>
      <sz val="11"/>
      <color rgb="FF242424"/>
      <name val="Aptos Narrow"/>
      <family val="2"/>
    </font>
    <font>
      <b/>
      <sz val="18"/>
      <name val="Arial"/>
      <family val="2"/>
    </font>
    <font>
      <sz val="12"/>
      <color theme="0"/>
      <name val="Verdana"/>
      <family val="2"/>
    </font>
    <font>
      <b/>
      <sz val="12"/>
      <color theme="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0" tint="-0.1499984740745262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2F2F2"/>
      </patternFill>
    </fill>
    <fill>
      <patternFill patternType="darkDown">
        <bgColor theme="0" tint="-0.14999847407452621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</fills>
  <borders count="8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3">
    <xf numFmtId="0" fontId="0" fillId="0" borderId="0"/>
    <xf numFmtId="0" fontId="4" fillId="0" borderId="0"/>
    <xf numFmtId="0" fontId="3" fillId="0" borderId="0"/>
    <xf numFmtId="0" fontId="5" fillId="0" borderId="0"/>
    <xf numFmtId="44" fontId="3" fillId="0" borderId="0" applyFont="0" applyFill="0" applyBorder="0" applyAlignment="0" applyProtection="0"/>
    <xf numFmtId="0" fontId="4" fillId="0" borderId="0"/>
    <xf numFmtId="0" fontId="6" fillId="0" borderId="0"/>
    <xf numFmtId="0" fontId="18" fillId="0" borderId="0" applyNumberFormat="0" applyFill="0" applyBorder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53" fillId="0" borderId="0"/>
    <xf numFmtId="0" fontId="4" fillId="0" borderId="0"/>
    <xf numFmtId="43" fontId="3" fillId="0" borderId="0" applyFont="0" applyFill="0" applyBorder="0" applyAlignment="0" applyProtection="0"/>
    <xf numFmtId="0" fontId="43" fillId="0" borderId="0"/>
    <xf numFmtId="44" fontId="43" fillId="0" borderId="0" applyFont="0" applyFill="0" applyBorder="0" applyAlignment="0" applyProtection="0"/>
    <xf numFmtId="0" fontId="60" fillId="26" borderId="62" applyNumberFormat="0" applyAlignment="0" applyProtection="0"/>
    <xf numFmtId="43" fontId="3" fillId="0" borderId="0" applyFont="0" applyFill="0" applyBorder="0" applyAlignment="0" applyProtection="0"/>
  </cellStyleXfs>
  <cellXfs count="616">
    <xf numFmtId="0" fontId="0" fillId="0" borderId="0" xfId="0"/>
    <xf numFmtId="0" fontId="11" fillId="0" borderId="0" xfId="0" applyFont="1" applyAlignment="1">
      <alignment vertical="center"/>
    </xf>
    <xf numFmtId="0" fontId="9" fillId="0" borderId="0" xfId="6" applyFont="1"/>
    <xf numFmtId="0" fontId="9" fillId="0" borderId="0" xfId="6" applyFont="1" applyAlignment="1">
      <alignment horizontal="center"/>
    </xf>
    <xf numFmtId="0" fontId="10" fillId="0" borderId="0" xfId="6" applyFont="1" applyAlignment="1">
      <alignment vertical="center"/>
    </xf>
    <xf numFmtId="0" fontId="9" fillId="0" borderId="0" xfId="6" applyFont="1" applyAlignment="1">
      <alignment vertical="center"/>
    </xf>
    <xf numFmtId="0" fontId="13" fillId="0" borderId="8" xfId="0" applyFont="1" applyBorder="1" applyAlignment="1" applyProtection="1">
      <alignment vertical="center" wrapText="1"/>
      <protection locked="0"/>
    </xf>
    <xf numFmtId="0" fontId="32" fillId="6" borderId="0" xfId="0" applyFont="1" applyFill="1" applyAlignment="1">
      <alignment horizontal="center" vertical="center"/>
    </xf>
    <xf numFmtId="0" fontId="39" fillId="0" borderId="8" xfId="0" applyFont="1" applyBorder="1" applyAlignment="1" applyProtection="1">
      <alignment vertical="center" wrapText="1"/>
      <protection locked="0"/>
    </xf>
    <xf numFmtId="165" fontId="51" fillId="2" borderId="9" xfId="9" applyNumberFormat="1" applyFont="1" applyFill="1" applyBorder="1" applyAlignment="1" applyProtection="1">
      <alignment horizontal="center" vertical="center" wrapText="1"/>
    </xf>
    <xf numFmtId="165" fontId="51" fillId="2" borderId="8" xfId="9" applyNumberFormat="1" applyFont="1" applyFill="1" applyBorder="1" applyAlignment="1" applyProtection="1">
      <alignment horizontal="center" vertical="center" wrapText="1"/>
    </xf>
    <xf numFmtId="0" fontId="51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11" fillId="0" borderId="0" xfId="17" applyFont="1" applyAlignment="1">
      <alignment horizontal="center" vertical="center" wrapText="1"/>
    </xf>
    <xf numFmtId="0" fontId="10" fillId="0" borderId="0" xfId="17" applyFont="1" applyAlignment="1">
      <alignment vertical="center"/>
    </xf>
    <xf numFmtId="164" fontId="13" fillId="0" borderId="0" xfId="17" applyNumberFormat="1" applyFont="1" applyAlignment="1">
      <alignment horizontal="right" vertical="center" wrapText="1"/>
    </xf>
    <xf numFmtId="0" fontId="9" fillId="0" borderId="0" xfId="17" applyFont="1" applyAlignment="1">
      <alignment vertical="center"/>
    </xf>
    <xf numFmtId="164" fontId="11" fillId="0" borderId="0" xfId="1" applyNumberFormat="1" applyFont="1" applyAlignment="1">
      <alignment horizontal="right" vertical="center" wrapText="1"/>
    </xf>
    <xf numFmtId="9" fontId="51" fillId="2" borderId="9" xfId="8" applyFont="1" applyFill="1" applyBorder="1" applyAlignment="1" applyProtection="1">
      <alignment horizontal="center" vertical="center" wrapText="1"/>
    </xf>
    <xf numFmtId="165" fontId="51" fillId="2" borderId="2" xfId="8" applyNumberFormat="1" applyFont="1" applyFill="1" applyBorder="1" applyAlignment="1" applyProtection="1">
      <alignment horizontal="center" vertical="center" wrapText="1"/>
    </xf>
    <xf numFmtId="165" fontId="51" fillId="6" borderId="17" xfId="8" applyNumberFormat="1" applyFont="1" applyFill="1" applyBorder="1" applyAlignment="1" applyProtection="1">
      <alignment horizontal="center" vertical="center" wrapText="1"/>
    </xf>
    <xf numFmtId="165" fontId="51" fillId="2" borderId="9" xfId="8" applyNumberFormat="1" applyFont="1" applyFill="1" applyBorder="1" applyAlignment="1" applyProtection="1">
      <alignment horizontal="center" vertical="center" wrapText="1"/>
    </xf>
    <xf numFmtId="165" fontId="51" fillId="2" borderId="3" xfId="8" applyNumberFormat="1" applyFont="1" applyFill="1" applyBorder="1" applyAlignment="1" applyProtection="1">
      <alignment horizontal="center" vertical="center" wrapText="1"/>
    </xf>
    <xf numFmtId="0" fontId="34" fillId="6" borderId="17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21" fillId="3" borderId="52" xfId="19" applyFont="1" applyFill="1" applyBorder="1" applyAlignment="1">
      <alignment horizontal="center"/>
    </xf>
    <xf numFmtId="168" fontId="21" fillId="3" borderId="53" xfId="20" applyNumberFormat="1" applyFont="1" applyFill="1" applyBorder="1" applyAlignment="1" applyProtection="1">
      <alignment horizontal="center" wrapText="1"/>
    </xf>
    <xf numFmtId="168" fontId="21" fillId="3" borderId="57" xfId="20" applyNumberFormat="1" applyFont="1" applyFill="1" applyBorder="1" applyAlignment="1" applyProtection="1">
      <alignment horizontal="center" wrapText="1"/>
    </xf>
    <xf numFmtId="0" fontId="44" fillId="0" borderId="33" xfId="19" applyFont="1" applyBorder="1" applyAlignment="1">
      <alignment horizontal="left" vertical="top"/>
    </xf>
    <xf numFmtId="165" fontId="21" fillId="0" borderId="9" xfId="20" applyNumberFormat="1" applyFont="1" applyFill="1" applyBorder="1" applyProtection="1"/>
    <xf numFmtId="165" fontId="21" fillId="0" borderId="34" xfId="20" applyNumberFormat="1" applyFont="1" applyFill="1" applyBorder="1" applyProtection="1"/>
    <xf numFmtId="0" fontId="52" fillId="3" borderId="38" xfId="19" applyFont="1" applyFill="1" applyBorder="1" applyAlignment="1">
      <alignment horizontal="left" vertical="top"/>
    </xf>
    <xf numFmtId="165" fontId="3" fillId="3" borderId="8" xfId="20" applyNumberFormat="1" applyFont="1" applyFill="1" applyBorder="1" applyProtection="1"/>
    <xf numFmtId="164" fontId="3" fillId="3" borderId="8" xfId="20" applyNumberFormat="1" applyFont="1" applyFill="1" applyBorder="1" applyProtection="1"/>
    <xf numFmtId="164" fontId="21" fillId="3" borderId="8" xfId="20" applyNumberFormat="1" applyFont="1" applyFill="1" applyBorder="1" applyProtection="1"/>
    <xf numFmtId="164" fontId="21" fillId="3" borderId="39" xfId="20" applyNumberFormat="1" applyFont="1" applyFill="1" applyBorder="1" applyProtection="1"/>
    <xf numFmtId="0" fontId="44" fillId="0" borderId="38" xfId="19" applyFont="1" applyBorder="1" applyAlignment="1">
      <alignment horizontal="left" vertical="top"/>
    </xf>
    <xf numFmtId="165" fontId="21" fillId="0" borderId="8" xfId="20" applyNumberFormat="1" applyFont="1" applyFill="1" applyBorder="1" applyProtection="1"/>
    <xf numFmtId="165" fontId="21" fillId="0" borderId="39" xfId="20" applyNumberFormat="1" applyFont="1" applyFill="1" applyBorder="1" applyProtection="1"/>
    <xf numFmtId="0" fontId="52" fillId="0" borderId="38" xfId="19" applyFont="1" applyBorder="1" applyAlignment="1">
      <alignment horizontal="right" vertical="top"/>
    </xf>
    <xf numFmtId="165" fontId="3" fillId="0" borderId="8" xfId="20" applyNumberFormat="1" applyFont="1" applyFill="1" applyBorder="1" applyProtection="1"/>
    <xf numFmtId="165" fontId="3" fillId="0" borderId="39" xfId="20" applyNumberFormat="1" applyFont="1" applyFill="1" applyBorder="1" applyProtection="1"/>
    <xf numFmtId="0" fontId="52" fillId="3" borderId="38" xfId="19" applyFont="1" applyFill="1" applyBorder="1" applyAlignment="1">
      <alignment horizontal="right" vertical="top"/>
    </xf>
    <xf numFmtId="165" fontId="3" fillId="3" borderId="39" xfId="20" applyNumberFormat="1" applyFont="1" applyFill="1" applyBorder="1" applyProtection="1"/>
    <xf numFmtId="0" fontId="52" fillId="0" borderId="38" xfId="19" applyFont="1" applyBorder="1" applyAlignment="1">
      <alignment horizontal="left" vertical="top"/>
    </xf>
    <xf numFmtId="165" fontId="21" fillId="3" borderId="8" xfId="20" applyNumberFormat="1" applyFont="1" applyFill="1" applyBorder="1" applyProtection="1"/>
    <xf numFmtId="165" fontId="21" fillId="3" borderId="9" xfId="20" applyNumberFormat="1" applyFont="1" applyFill="1" applyBorder="1" applyProtection="1"/>
    <xf numFmtId="165" fontId="21" fillId="3" borderId="39" xfId="20" applyNumberFormat="1" applyFont="1" applyFill="1" applyBorder="1" applyProtection="1"/>
    <xf numFmtId="165" fontId="3" fillId="0" borderId="8" xfId="20" applyNumberFormat="1" applyFont="1" applyFill="1" applyBorder="1" applyAlignment="1" applyProtection="1">
      <alignment horizontal="right"/>
    </xf>
    <xf numFmtId="165" fontId="3" fillId="0" borderId="39" xfId="20" applyNumberFormat="1" applyFont="1" applyFill="1" applyBorder="1" applyAlignment="1" applyProtection="1">
      <alignment horizontal="right"/>
    </xf>
    <xf numFmtId="0" fontId="51" fillId="0" borderId="38" xfId="19" applyFont="1" applyBorder="1" applyAlignment="1">
      <alignment horizontal="right" vertical="top"/>
    </xf>
    <xf numFmtId="165" fontId="3" fillId="0" borderId="5" xfId="20" applyNumberFormat="1" applyFont="1" applyBorder="1" applyAlignment="1" applyProtection="1">
      <alignment horizontal="right"/>
    </xf>
    <xf numFmtId="165" fontId="21" fillId="0" borderId="8" xfId="20" applyNumberFormat="1" applyFont="1" applyBorder="1" applyAlignment="1" applyProtection="1">
      <alignment horizontal="right"/>
    </xf>
    <xf numFmtId="165" fontId="21" fillId="0" borderId="8" xfId="20" applyNumberFormat="1" applyFont="1" applyFill="1" applyBorder="1" applyAlignment="1" applyProtection="1">
      <alignment horizontal="right"/>
    </xf>
    <xf numFmtId="165" fontId="21" fillId="0" borderId="39" xfId="20" applyNumberFormat="1" applyFont="1" applyFill="1" applyBorder="1" applyAlignment="1" applyProtection="1">
      <alignment horizontal="right"/>
    </xf>
    <xf numFmtId="0" fontId="51" fillId="3" borderId="38" xfId="19" applyFont="1" applyFill="1" applyBorder="1" applyAlignment="1">
      <alignment horizontal="right" vertical="top"/>
    </xf>
    <xf numFmtId="165" fontId="3" fillId="3" borderId="8" xfId="20" applyNumberFormat="1" applyFont="1" applyFill="1" applyBorder="1" applyAlignment="1" applyProtection="1">
      <alignment horizontal="right"/>
    </xf>
    <xf numFmtId="165" fontId="3" fillId="3" borderId="5" xfId="20" applyNumberFormat="1" applyFont="1" applyFill="1" applyBorder="1" applyAlignment="1" applyProtection="1">
      <alignment horizontal="right"/>
    </xf>
    <xf numFmtId="165" fontId="3" fillId="3" borderId="39" xfId="20" applyNumberFormat="1" applyFont="1" applyFill="1" applyBorder="1" applyAlignment="1" applyProtection="1">
      <alignment horizontal="right"/>
    </xf>
    <xf numFmtId="0" fontId="50" fillId="3" borderId="38" xfId="19" applyFont="1" applyFill="1" applyBorder="1" applyAlignment="1">
      <alignment horizontal="left" vertical="top" wrapText="1"/>
    </xf>
    <xf numFmtId="0" fontId="50" fillId="0" borderId="38" xfId="19" applyFont="1" applyBorder="1" applyAlignment="1">
      <alignment horizontal="left" vertical="top" wrapText="1"/>
    </xf>
    <xf numFmtId="0" fontId="50" fillId="0" borderId="38" xfId="19" applyFont="1" applyBorder="1" applyAlignment="1">
      <alignment horizontal="left" vertical="top"/>
    </xf>
    <xf numFmtId="165" fontId="3" fillId="0" borderId="8" xfId="20" applyNumberFormat="1" applyFont="1" applyBorder="1" applyProtection="1"/>
    <xf numFmtId="165" fontId="21" fillId="0" borderId="39" xfId="20" applyNumberFormat="1" applyFont="1" applyBorder="1" applyProtection="1"/>
    <xf numFmtId="0" fontId="44" fillId="3" borderId="38" xfId="19" applyFont="1" applyFill="1" applyBorder="1" applyAlignment="1">
      <alignment horizontal="left" vertical="top"/>
    </xf>
    <xf numFmtId="0" fontId="55" fillId="0" borderId="47" xfId="19" applyFont="1" applyBorder="1" applyAlignment="1">
      <alignment horizontal="left" vertical="top"/>
    </xf>
    <xf numFmtId="165" fontId="3" fillId="0" borderId="10" xfId="20" applyNumberFormat="1" applyFont="1" applyBorder="1" applyProtection="1"/>
    <xf numFmtId="165" fontId="21" fillId="0" borderId="48" xfId="20" applyNumberFormat="1" applyFont="1" applyBorder="1" applyProtection="1"/>
    <xf numFmtId="0" fontId="44" fillId="4" borderId="52" xfId="19" applyFont="1" applyFill="1" applyBorder="1" applyAlignment="1">
      <alignment horizontal="left" vertical="top"/>
    </xf>
    <xf numFmtId="165" fontId="21" fillId="4" borderId="53" xfId="20" applyNumberFormat="1" applyFont="1" applyFill="1" applyBorder="1" applyProtection="1"/>
    <xf numFmtId="165" fontId="21" fillId="4" borderId="57" xfId="20" applyNumberFormat="1" applyFont="1" applyFill="1" applyBorder="1" applyProtection="1"/>
    <xf numFmtId="0" fontId="13" fillId="6" borderId="0" xfId="6" applyFont="1" applyFill="1" applyAlignment="1">
      <alignment horizontal="center" vertical="center" wrapText="1"/>
    </xf>
    <xf numFmtId="0" fontId="11" fillId="6" borderId="0" xfId="1" applyFont="1" applyFill="1" applyAlignment="1">
      <alignment horizontal="center" vertical="center" wrapText="1"/>
    </xf>
    <xf numFmtId="0" fontId="11" fillId="6" borderId="0" xfId="6" applyFont="1" applyFill="1" applyAlignment="1">
      <alignment vertical="center" wrapText="1"/>
    </xf>
    <xf numFmtId="0" fontId="9" fillId="6" borderId="0" xfId="6" applyFont="1" applyFill="1" applyAlignment="1">
      <alignment horizontal="center"/>
    </xf>
    <xf numFmtId="0" fontId="10" fillId="0" borderId="0" xfId="0" applyFont="1" applyAlignment="1">
      <alignment horizontal="left" vertical="center" readingOrder="1"/>
    </xf>
    <xf numFmtId="0" fontId="11" fillId="6" borderId="0" xfId="17" applyFont="1" applyFill="1" applyAlignment="1">
      <alignment horizontal="left" vertical="center"/>
    </xf>
    <xf numFmtId="49" fontId="13" fillId="0" borderId="0" xfId="17" applyNumberFormat="1" applyFont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17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9" fillId="0" borderId="0" xfId="17" applyFont="1" applyAlignment="1">
      <alignment horizontal="center" vertical="center"/>
    </xf>
    <xf numFmtId="167" fontId="9" fillId="0" borderId="0" xfId="18" applyNumberFormat="1" applyFont="1" applyAlignment="1">
      <alignment vertical="center"/>
    </xf>
    <xf numFmtId="0" fontId="9" fillId="6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23" xfId="0" applyFont="1" applyBorder="1" applyAlignment="1">
      <alignment vertical="center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10" fillId="0" borderId="23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21" fillId="4" borderId="35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54" fillId="6" borderId="0" xfId="0" applyFont="1" applyFill="1" applyAlignment="1">
      <alignment vertical="center"/>
    </xf>
    <xf numFmtId="0" fontId="21" fillId="4" borderId="38" xfId="0" applyFont="1" applyFill="1" applyBorder="1" applyAlignment="1">
      <alignment vertical="center"/>
    </xf>
    <xf numFmtId="1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21" fillId="4" borderId="40" xfId="0" applyFont="1" applyFill="1" applyBorder="1" applyAlignment="1">
      <alignment vertical="center"/>
    </xf>
    <xf numFmtId="0" fontId="21" fillId="6" borderId="0" xfId="0" applyFont="1" applyFill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9" applyNumberFormat="1" applyFont="1" applyBorder="1" applyAlignment="1" applyProtection="1">
      <alignment vertical="center"/>
      <protection locked="0"/>
    </xf>
    <xf numFmtId="44" fontId="0" fillId="0" borderId="8" xfId="9" applyFont="1" applyBorder="1" applyAlignment="1" applyProtection="1">
      <alignment vertical="center"/>
      <protection locked="0"/>
    </xf>
    <xf numFmtId="44" fontId="0" fillId="0" borderId="8" xfId="0" applyNumberFormat="1" applyBorder="1" applyAlignment="1" applyProtection="1">
      <alignment vertical="center"/>
      <protection locked="0"/>
    </xf>
    <xf numFmtId="0" fontId="30" fillId="14" borderId="8" xfId="0" applyFont="1" applyFill="1" applyBorder="1" applyAlignment="1">
      <alignment horizontal="left" vertical="center" indent="9"/>
    </xf>
    <xf numFmtId="0" fontId="0" fillId="14" borderId="8" xfId="0" applyFill="1" applyBorder="1" applyAlignment="1">
      <alignment vertical="center"/>
    </xf>
    <xf numFmtId="44" fontId="0" fillId="14" borderId="8" xfId="0" applyNumberFormat="1" applyFill="1" applyBorder="1" applyAlignment="1">
      <alignment vertical="center"/>
    </xf>
    <xf numFmtId="0" fontId="0" fillId="6" borderId="8" xfId="0" applyFill="1" applyBorder="1" applyAlignment="1">
      <alignment vertical="center" wrapText="1"/>
    </xf>
    <xf numFmtId="0" fontId="0" fillId="6" borderId="8" xfId="0" applyFill="1" applyBorder="1" applyAlignment="1" applyProtection="1">
      <alignment vertical="center"/>
      <protection locked="0"/>
    </xf>
    <xf numFmtId="0" fontId="26" fillId="6" borderId="58" xfId="0" applyFont="1" applyFill="1" applyBorder="1" applyAlignment="1" applyProtection="1">
      <alignment vertical="center" wrapText="1"/>
      <protection locked="0"/>
    </xf>
    <xf numFmtId="0" fontId="26" fillId="6" borderId="59" xfId="0" applyFont="1" applyFill="1" applyBorder="1" applyAlignment="1" applyProtection="1">
      <alignment vertical="center" wrapText="1"/>
      <protection locked="0"/>
    </xf>
    <xf numFmtId="9" fontId="26" fillId="6" borderId="59" xfId="8" applyFont="1" applyFill="1" applyBorder="1" applyAlignment="1" applyProtection="1">
      <alignment vertical="center"/>
      <protection locked="0"/>
    </xf>
    <xf numFmtId="0" fontId="26" fillId="6" borderId="50" xfId="0" applyFont="1" applyFill="1" applyBorder="1" applyAlignment="1" applyProtection="1">
      <alignment vertical="center" wrapText="1"/>
      <protection locked="0"/>
    </xf>
    <xf numFmtId="165" fontId="26" fillId="6" borderId="19" xfId="0" applyNumberFormat="1" applyFont="1" applyFill="1" applyBorder="1" applyAlignment="1" applyProtection="1">
      <alignment vertical="center"/>
      <protection locked="0"/>
    </xf>
    <xf numFmtId="0" fontId="27" fillId="6" borderId="55" xfId="0" applyFont="1" applyFill="1" applyBorder="1" applyAlignment="1" applyProtection="1">
      <alignment vertical="center" wrapText="1"/>
      <protection locked="0"/>
    </xf>
    <xf numFmtId="14" fontId="26" fillId="0" borderId="8" xfId="0" applyNumberFormat="1" applyFont="1" applyBorder="1" applyAlignment="1" applyProtection="1">
      <alignment vertical="center"/>
      <protection locked="0"/>
    </xf>
    <xf numFmtId="14" fontId="29" fillId="0" borderId="8" xfId="0" applyNumberFormat="1" applyFont="1" applyBorder="1" applyAlignment="1" applyProtection="1">
      <alignment vertical="center"/>
      <protection locked="0"/>
    </xf>
    <xf numFmtId="165" fontId="52" fillId="2" borderId="1" xfId="0" applyNumberFormat="1" applyFont="1" applyFill="1" applyBorder="1" applyAlignment="1">
      <alignment horizontal="center" vertical="center"/>
    </xf>
    <xf numFmtId="7" fontId="52" fillId="2" borderId="46" xfId="0" applyNumberFormat="1" applyFont="1" applyFill="1" applyBorder="1" applyAlignment="1">
      <alignment horizontal="center" vertical="center"/>
    </xf>
    <xf numFmtId="165" fontId="50" fillId="2" borderId="9" xfId="9" applyNumberFormat="1" applyFont="1" applyFill="1" applyBorder="1" applyAlignment="1" applyProtection="1">
      <alignment horizontal="center" vertical="center" wrapText="1"/>
    </xf>
    <xf numFmtId="165" fontId="50" fillId="2" borderId="8" xfId="9" applyNumberFormat="1" applyFont="1" applyFill="1" applyBorder="1" applyAlignment="1" applyProtection="1">
      <alignment horizontal="center" vertical="center" wrapText="1"/>
    </xf>
    <xf numFmtId="165" fontId="37" fillId="4" borderId="19" xfId="0" applyNumberFormat="1" applyFont="1" applyFill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8" fillId="0" borderId="23" xfId="0" applyFont="1" applyBorder="1" applyAlignment="1">
      <alignment vertical="center"/>
    </xf>
    <xf numFmtId="0" fontId="35" fillId="2" borderId="38" xfId="0" applyFont="1" applyFill="1" applyBorder="1" applyAlignment="1">
      <alignment vertical="center" wrapText="1"/>
    </xf>
    <xf numFmtId="44" fontId="0" fillId="5" borderId="8" xfId="0" applyNumberFormat="1" applyFill="1" applyBorder="1" applyAlignment="1">
      <alignment vertical="center"/>
    </xf>
    <xf numFmtId="0" fontId="21" fillId="0" borderId="42" xfId="0" applyFont="1" applyBorder="1" applyAlignment="1" applyProtection="1">
      <alignment horizontal="center" vertical="center"/>
      <protection locked="0"/>
    </xf>
    <xf numFmtId="0" fontId="0" fillId="7" borderId="0" xfId="0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22" fillId="8" borderId="31" xfId="0" applyFont="1" applyFill="1" applyBorder="1" applyAlignment="1">
      <alignment vertical="center"/>
    </xf>
    <xf numFmtId="0" fontId="0" fillId="8" borderId="25" xfId="0" applyFill="1" applyBorder="1" applyAlignment="1">
      <alignment vertical="center"/>
    </xf>
    <xf numFmtId="0" fontId="0" fillId="8" borderId="32" xfId="0" applyFill="1" applyBorder="1" applyAlignment="1">
      <alignment vertical="center"/>
    </xf>
    <xf numFmtId="0" fontId="8" fillId="7" borderId="0" xfId="0" applyFont="1" applyFill="1" applyAlignment="1">
      <alignment vertical="center"/>
    </xf>
    <xf numFmtId="0" fontId="0" fillId="8" borderId="17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28" fillId="8" borderId="0" xfId="0" applyFont="1" applyFill="1" applyAlignment="1">
      <alignment horizontal="right" vertical="center"/>
    </xf>
    <xf numFmtId="0" fontId="0" fillId="8" borderId="16" xfId="0" applyFill="1" applyBorder="1" applyAlignment="1">
      <alignment vertical="center"/>
    </xf>
    <xf numFmtId="0" fontId="28" fillId="8" borderId="0" xfId="0" applyFont="1" applyFill="1" applyAlignment="1">
      <alignment horizontal="right" vertical="center" wrapText="1"/>
    </xf>
    <xf numFmtId="0" fontId="22" fillId="8" borderId="17" xfId="0" applyFont="1" applyFill="1" applyBorder="1" applyAlignment="1">
      <alignment vertical="center"/>
    </xf>
    <xf numFmtId="0" fontId="26" fillId="8" borderId="0" xfId="0" applyFont="1" applyFill="1" applyAlignment="1">
      <alignment vertical="center" wrapText="1"/>
    </xf>
    <xf numFmtId="165" fontId="44" fillId="8" borderId="0" xfId="0" applyNumberFormat="1" applyFont="1" applyFill="1" applyAlignment="1">
      <alignment horizontal="right" vertical="center"/>
    </xf>
    <xf numFmtId="0" fontId="26" fillId="12" borderId="45" xfId="0" applyFont="1" applyFill="1" applyBorder="1" applyAlignment="1">
      <alignment vertical="center" wrapText="1"/>
    </xf>
    <xf numFmtId="0" fontId="26" fillId="12" borderId="43" xfId="0" applyFont="1" applyFill="1" applyBorder="1" applyAlignment="1">
      <alignment vertical="center" wrapText="1"/>
    </xf>
    <xf numFmtId="9" fontId="26" fillId="12" borderId="43" xfId="8" applyFont="1" applyFill="1" applyBorder="1" applyAlignment="1" applyProtection="1">
      <alignment vertical="center"/>
    </xf>
    <xf numFmtId="165" fontId="26" fillId="12" borderId="44" xfId="0" applyNumberFormat="1" applyFont="1" applyFill="1" applyBorder="1" applyAlignment="1">
      <alignment vertical="center"/>
    </xf>
    <xf numFmtId="9" fontId="26" fillId="8" borderId="0" xfId="8" applyFont="1" applyFill="1" applyBorder="1" applyAlignment="1" applyProtection="1">
      <alignment vertical="center"/>
    </xf>
    <xf numFmtId="165" fontId="26" fillId="8" borderId="0" xfId="0" applyNumberFormat="1" applyFont="1" applyFill="1" applyAlignment="1">
      <alignment vertical="center"/>
    </xf>
    <xf numFmtId="0" fontId="31" fillId="8" borderId="17" xfId="0" applyFont="1" applyFill="1" applyBorder="1" applyAlignment="1">
      <alignment vertical="center"/>
    </xf>
    <xf numFmtId="0" fontId="26" fillId="8" borderId="0" xfId="0" applyFont="1" applyFill="1" applyAlignment="1">
      <alignment horizontal="right" vertical="center" wrapText="1"/>
    </xf>
    <xf numFmtId="165" fontId="26" fillId="8" borderId="0" xfId="0" applyNumberFormat="1" applyFont="1" applyFill="1" applyAlignment="1">
      <alignment horizontal="right" vertical="center"/>
    </xf>
    <xf numFmtId="0" fontId="28" fillId="8" borderId="0" xfId="0" applyFont="1" applyFill="1" applyAlignment="1">
      <alignment horizontal="center" vertical="center"/>
    </xf>
    <xf numFmtId="0" fontId="0" fillId="12" borderId="45" xfId="0" applyFill="1" applyBorder="1" applyAlignment="1">
      <alignment vertical="center"/>
    </xf>
    <xf numFmtId="0" fontId="0" fillId="12" borderId="43" xfId="0" applyFill="1" applyBorder="1" applyAlignment="1">
      <alignment vertical="center"/>
    </xf>
    <xf numFmtId="0" fontId="0" fillId="12" borderId="44" xfId="0" applyFill="1" applyBorder="1" applyAlignment="1">
      <alignment vertical="center"/>
    </xf>
    <xf numFmtId="0" fontId="0" fillId="11" borderId="0" xfId="0" applyFill="1" applyAlignment="1">
      <alignment vertical="center"/>
    </xf>
    <xf numFmtId="0" fontId="25" fillId="8" borderId="17" xfId="0" applyFont="1" applyFill="1" applyBorder="1" applyAlignment="1">
      <alignment horizontal="right" vertical="center" wrapText="1"/>
    </xf>
    <xf numFmtId="0" fontId="25" fillId="8" borderId="0" xfId="0" applyFont="1" applyFill="1" applyAlignment="1">
      <alignment horizontal="right" vertical="center" wrapText="1"/>
    </xf>
    <xf numFmtId="0" fontId="27" fillId="8" borderId="0" xfId="0" applyFont="1" applyFill="1" applyAlignment="1">
      <alignment vertical="center" wrapText="1"/>
    </xf>
    <xf numFmtId="0" fontId="27" fillId="8" borderId="16" xfId="0" applyFont="1" applyFill="1" applyBorder="1" applyAlignment="1">
      <alignment vertical="center" wrapText="1"/>
    </xf>
    <xf numFmtId="0" fontId="24" fillId="8" borderId="0" xfId="0" applyFont="1" applyFill="1" applyAlignment="1">
      <alignment vertical="center"/>
    </xf>
    <xf numFmtId="14" fontId="26" fillId="8" borderId="0" xfId="0" applyNumberFormat="1" applyFont="1" applyFill="1" applyAlignment="1">
      <alignment vertical="center"/>
    </xf>
    <xf numFmtId="0" fontId="27" fillId="8" borderId="17" xfId="0" applyFont="1" applyFill="1" applyBorder="1" applyAlignment="1">
      <alignment vertical="center"/>
    </xf>
    <xf numFmtId="0" fontId="27" fillId="8" borderId="0" xfId="0" applyFont="1" applyFill="1" applyAlignment="1">
      <alignment vertical="center"/>
    </xf>
    <xf numFmtId="0" fontId="20" fillId="8" borderId="0" xfId="0" applyFont="1" applyFill="1" applyAlignment="1">
      <alignment horizontal="right" vertical="center" wrapText="1"/>
    </xf>
    <xf numFmtId="0" fontId="21" fillId="8" borderId="0" xfId="0" applyFont="1" applyFill="1" applyAlignment="1">
      <alignment horizontal="center" vertical="center"/>
    </xf>
    <xf numFmtId="0" fontId="25" fillId="8" borderId="17" xfId="0" applyFont="1" applyFill="1" applyBorder="1" applyAlignment="1">
      <alignment vertical="center"/>
    </xf>
    <xf numFmtId="0" fontId="30" fillId="13" borderId="19" xfId="0" applyFont="1" applyFill="1" applyBorder="1" applyAlignment="1">
      <alignment vertical="center"/>
    </xf>
    <xf numFmtId="0" fontId="0" fillId="8" borderId="23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6" borderId="31" xfId="0" applyFill="1" applyBorder="1" applyAlignment="1">
      <alignment vertical="center"/>
    </xf>
    <xf numFmtId="0" fontId="60" fillId="26" borderId="63" xfId="21" applyBorder="1" applyAlignment="1">
      <alignment horizontal="left" vertical="center" readingOrder="1"/>
    </xf>
    <xf numFmtId="0" fontId="60" fillId="26" borderId="66" xfId="21" applyBorder="1" applyAlignment="1">
      <alignment horizontal="left" vertical="center" readingOrder="1"/>
    </xf>
    <xf numFmtId="0" fontId="60" fillId="26" borderId="68" xfId="21" applyBorder="1" applyAlignment="1">
      <alignment horizontal="left" vertical="center" readingOrder="1"/>
    </xf>
    <xf numFmtId="0" fontId="11" fillId="6" borderId="0" xfId="17" applyFont="1" applyFill="1" applyAlignment="1">
      <alignment vertical="center"/>
    </xf>
    <xf numFmtId="0" fontId="11" fillId="6" borderId="0" xfId="17" applyFont="1" applyFill="1" applyAlignment="1" applyProtection="1">
      <alignment vertical="center"/>
      <protection locked="0"/>
    </xf>
    <xf numFmtId="0" fontId="11" fillId="6" borderId="0" xfId="1" applyFont="1" applyFill="1" applyAlignment="1">
      <alignment horizontal="left" vertical="center" wrapText="1"/>
    </xf>
    <xf numFmtId="44" fontId="11" fillId="6" borderId="0" xfId="1" applyNumberFormat="1" applyFont="1" applyFill="1" applyAlignment="1">
      <alignment vertical="center" wrapText="1"/>
    </xf>
    <xf numFmtId="0" fontId="9" fillId="6" borderId="0" xfId="17" applyFont="1" applyFill="1" applyAlignment="1">
      <alignment vertical="center"/>
    </xf>
    <xf numFmtId="0" fontId="11" fillId="6" borderId="0" xfId="1" applyFont="1" applyFill="1" applyAlignment="1">
      <alignment horizontal="justify" vertical="center" wrapText="1"/>
    </xf>
    <xf numFmtId="44" fontId="11" fillId="6" borderId="0" xfId="1" applyNumberFormat="1" applyFont="1" applyFill="1" applyAlignment="1">
      <alignment horizontal="right" vertical="center" wrapText="1"/>
    </xf>
    <xf numFmtId="164" fontId="11" fillId="6" borderId="0" xfId="1" applyNumberFormat="1" applyFont="1" applyFill="1" applyAlignment="1">
      <alignment horizontal="right" vertical="center" wrapText="1"/>
    </xf>
    <xf numFmtId="0" fontId="52" fillId="0" borderId="8" xfId="0" applyFont="1" applyBorder="1" applyAlignment="1" applyProtection="1">
      <alignment horizontal="center" vertical="center" wrapText="1"/>
      <protection locked="0"/>
    </xf>
    <xf numFmtId="0" fontId="22" fillId="6" borderId="0" xfId="0" applyFont="1" applyFill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9" fontId="18" fillId="0" borderId="8" xfId="8" applyFont="1" applyBorder="1" applyAlignment="1" applyProtection="1">
      <alignment horizontal="center" vertical="center" wrapText="1"/>
      <protection locked="0"/>
    </xf>
    <xf numFmtId="0" fontId="51" fillId="0" borderId="8" xfId="0" applyFont="1" applyBorder="1" applyAlignment="1" applyProtection="1">
      <alignment horizontal="left" vertical="top" wrapText="1"/>
      <protection locked="0"/>
    </xf>
    <xf numFmtId="10" fontId="50" fillId="2" borderId="9" xfId="8" applyNumberFormat="1" applyFont="1" applyFill="1" applyBorder="1" applyAlignment="1" applyProtection="1">
      <alignment horizontal="center" vertical="center" wrapText="1"/>
    </xf>
    <xf numFmtId="0" fontId="34" fillId="0" borderId="0" xfId="0" applyFont="1" applyAlignment="1">
      <alignment vertical="center" wrapText="1"/>
    </xf>
    <xf numFmtId="9" fontId="51" fillId="2" borderId="1" xfId="8" applyFont="1" applyFill="1" applyBorder="1" applyAlignment="1" applyProtection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61" fillId="0" borderId="8" xfId="0" applyFont="1" applyBorder="1" applyAlignment="1" applyProtection="1">
      <alignment horizontal="left" vertical="top" wrapText="1"/>
      <protection locked="0"/>
    </xf>
    <xf numFmtId="0" fontId="48" fillId="6" borderId="32" xfId="0" applyFont="1" applyFill="1" applyBorder="1" applyAlignment="1">
      <alignment vertical="center" wrapText="1"/>
    </xf>
    <xf numFmtId="0" fontId="48" fillId="6" borderId="16" xfId="0" applyFont="1" applyFill="1" applyBorder="1" applyAlignment="1">
      <alignment vertical="center" wrapText="1"/>
    </xf>
    <xf numFmtId="0" fontId="48" fillId="6" borderId="14" xfId="0" applyFont="1" applyFill="1" applyBorder="1" applyAlignment="1">
      <alignment vertical="center" wrapText="1"/>
    </xf>
    <xf numFmtId="0" fontId="48" fillId="6" borderId="0" xfId="0" applyFont="1" applyFill="1" applyAlignment="1">
      <alignment vertical="center" wrapText="1"/>
    </xf>
    <xf numFmtId="0" fontId="51" fillId="2" borderId="8" xfId="0" applyFont="1" applyFill="1" applyBorder="1" applyAlignment="1">
      <alignment horizontal="center" vertical="center" wrapText="1"/>
    </xf>
    <xf numFmtId="9" fontId="39" fillId="0" borderId="8" xfId="8" applyFont="1" applyFill="1" applyBorder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65" fontId="51" fillId="0" borderId="0" xfId="8" applyNumberFormat="1" applyFont="1" applyFill="1" applyBorder="1" applyAlignment="1" applyProtection="1">
      <alignment horizontal="center" vertical="center" wrapText="1"/>
    </xf>
    <xf numFmtId="165" fontId="37" fillId="3" borderId="6" xfId="0" applyNumberFormat="1" applyFont="1" applyFill="1" applyBorder="1" applyAlignment="1">
      <alignment vertical="center" wrapText="1"/>
    </xf>
    <xf numFmtId="165" fontId="37" fillId="3" borderId="8" xfId="0" applyNumberFormat="1" applyFont="1" applyFill="1" applyBorder="1" applyAlignment="1">
      <alignment vertical="center" wrapText="1"/>
    </xf>
    <xf numFmtId="165" fontId="51" fillId="27" borderId="38" xfId="8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horizontal="right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164" fontId="11" fillId="0" borderId="41" xfId="0" applyNumberFormat="1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44" fontId="13" fillId="0" borderId="0" xfId="9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59" fillId="0" borderId="0" xfId="0" applyFont="1" applyAlignment="1" applyProtection="1">
      <alignment vertical="center"/>
      <protection locked="0"/>
    </xf>
    <xf numFmtId="44" fontId="8" fillId="3" borderId="8" xfId="9" applyFont="1" applyFill="1" applyBorder="1" applyAlignment="1">
      <alignment vertical="center"/>
    </xf>
    <xf numFmtId="164" fontId="11" fillId="15" borderId="40" xfId="0" applyNumberFormat="1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165" fontId="37" fillId="15" borderId="19" xfId="0" applyNumberFormat="1" applyFont="1" applyFill="1" applyBorder="1" applyAlignment="1">
      <alignment vertical="center"/>
    </xf>
    <xf numFmtId="0" fontId="16" fillId="15" borderId="49" xfId="0" applyFont="1" applyFill="1" applyBorder="1" applyAlignment="1">
      <alignment horizontal="right" vertical="center"/>
    </xf>
    <xf numFmtId="9" fontId="18" fillId="0" borderId="5" xfId="8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51" fillId="0" borderId="7" xfId="0" applyFont="1" applyBorder="1" applyAlignment="1" applyProtection="1">
      <alignment horizontal="left" vertical="top" wrapText="1"/>
      <protection locked="0"/>
    </xf>
    <xf numFmtId="0" fontId="39" fillId="0" borderId="38" xfId="0" applyFont="1" applyBorder="1" applyAlignment="1" applyProtection="1">
      <alignment vertical="center"/>
      <protection locked="0"/>
    </xf>
    <xf numFmtId="0" fontId="38" fillId="0" borderId="33" xfId="0" applyFont="1" applyBorder="1" applyAlignment="1" applyProtection="1">
      <alignment vertical="center"/>
      <protection locked="0"/>
    </xf>
    <xf numFmtId="165" fontId="37" fillId="10" borderId="8" xfId="9" applyNumberFormat="1" applyFont="1" applyFill="1" applyBorder="1" applyAlignment="1" applyProtection="1">
      <alignment horizontal="center" vertical="center" wrapText="1"/>
    </xf>
    <xf numFmtId="165" fontId="37" fillId="15" borderId="8" xfId="9" applyNumberFormat="1" applyFont="1" applyFill="1" applyBorder="1" applyAlignment="1" applyProtection="1">
      <alignment horizontal="center" vertical="center" wrapText="1"/>
    </xf>
    <xf numFmtId="0" fontId="35" fillId="2" borderId="8" xfId="0" applyFont="1" applyFill="1" applyBorder="1" applyAlignment="1">
      <alignment vertical="center" wrapText="1"/>
    </xf>
    <xf numFmtId="0" fontId="38" fillId="0" borderId="8" xfId="0" applyFont="1" applyBorder="1" applyAlignment="1" applyProtection="1">
      <alignment vertical="center" wrapText="1"/>
      <protection locked="0"/>
    </xf>
    <xf numFmtId="165" fontId="39" fillId="0" borderId="8" xfId="9" applyNumberFormat="1" applyFont="1" applyBorder="1" applyAlignment="1" applyProtection="1">
      <alignment vertical="center" wrapText="1"/>
      <protection locked="0"/>
    </xf>
    <xf numFmtId="0" fontId="40" fillId="15" borderId="8" xfId="0" applyFont="1" applyFill="1" applyBorder="1" applyAlignment="1">
      <alignment vertical="center"/>
    </xf>
    <xf numFmtId="165" fontId="39" fillId="0" borderId="8" xfId="9" applyNumberFormat="1" applyFont="1" applyFill="1" applyBorder="1" applyAlignment="1" applyProtection="1">
      <alignment vertical="center" wrapText="1"/>
      <protection locked="0"/>
    </xf>
    <xf numFmtId="0" fontId="37" fillId="0" borderId="8" xfId="0" applyFont="1" applyBorder="1" applyAlignment="1" applyProtection="1">
      <alignment vertical="center" wrapText="1"/>
      <protection locked="0"/>
    </xf>
    <xf numFmtId="166" fontId="39" fillId="0" borderId="8" xfId="9" applyNumberFormat="1" applyFont="1" applyFill="1" applyBorder="1" applyAlignment="1" applyProtection="1">
      <alignment vertical="center" wrapText="1"/>
      <protection locked="0"/>
    </xf>
    <xf numFmtId="165" fontId="50" fillId="3" borderId="11" xfId="8" applyNumberFormat="1" applyFont="1" applyFill="1" applyBorder="1" applyAlignment="1" applyProtection="1">
      <alignment horizontal="center" vertical="center" wrapText="1"/>
    </xf>
    <xf numFmtId="0" fontId="13" fillId="9" borderId="8" xfId="0" applyFont="1" applyFill="1" applyBorder="1" applyAlignment="1">
      <alignment vertical="center" wrapText="1"/>
    </xf>
    <xf numFmtId="0" fontId="21" fillId="0" borderId="0" xfId="0" applyFont="1"/>
    <xf numFmtId="0" fontId="0" fillId="0" borderId="0" xfId="0" applyAlignment="1">
      <alignment wrapText="1"/>
    </xf>
    <xf numFmtId="0" fontId="57" fillId="0" borderId="0" xfId="0" applyFont="1"/>
    <xf numFmtId="169" fontId="13" fillId="15" borderId="40" xfId="0" applyNumberFormat="1" applyFont="1" applyFill="1" applyBorder="1" applyAlignment="1">
      <alignment vertical="center" wrapText="1"/>
    </xf>
    <xf numFmtId="0" fontId="13" fillId="22" borderId="8" xfId="0" applyFont="1" applyFill="1" applyBorder="1" applyAlignment="1">
      <alignment vertical="center" wrapText="1"/>
    </xf>
    <xf numFmtId="0" fontId="11" fillId="22" borderId="8" xfId="0" applyFont="1" applyFill="1" applyBorder="1" applyAlignment="1">
      <alignment vertical="center" wrapText="1"/>
    </xf>
    <xf numFmtId="44" fontId="7" fillId="22" borderId="8" xfId="0" applyNumberFormat="1" applyFont="1" applyFill="1" applyBorder="1" applyAlignment="1">
      <alignment horizontal="right" vertical="center" wrapText="1"/>
    </xf>
    <xf numFmtId="0" fontId="28" fillId="8" borderId="17" xfId="0" applyFont="1" applyFill="1" applyBorder="1" applyAlignment="1">
      <alignment vertical="center" wrapText="1"/>
    </xf>
    <xf numFmtId="44" fontId="39" fillId="3" borderId="39" xfId="9" applyFont="1" applyFill="1" applyBorder="1" applyAlignment="1" applyProtection="1">
      <alignment vertical="center" wrapText="1"/>
    </xf>
    <xf numFmtId="0" fontId="21" fillId="24" borderId="35" xfId="0" applyFont="1" applyFill="1" applyBorder="1" applyAlignment="1">
      <alignment horizontal="left" vertical="center"/>
    </xf>
    <xf numFmtId="44" fontId="8" fillId="23" borderId="37" xfId="9" applyFont="1" applyFill="1" applyBorder="1" applyAlignment="1" applyProtection="1">
      <alignment vertical="center"/>
    </xf>
    <xf numFmtId="0" fontId="21" fillId="24" borderId="38" xfId="0" applyFont="1" applyFill="1" applyBorder="1" applyAlignment="1">
      <alignment horizontal="left" vertical="center"/>
    </xf>
    <xf numFmtId="44" fontId="8" fillId="23" borderId="39" xfId="9" applyFont="1" applyFill="1" applyBorder="1" applyAlignment="1" applyProtection="1">
      <alignment vertical="center"/>
    </xf>
    <xf numFmtId="0" fontId="56" fillId="24" borderId="38" xfId="0" applyFont="1" applyFill="1" applyBorder="1" applyAlignment="1">
      <alignment horizontal="left" vertical="center" indent="3"/>
    </xf>
    <xf numFmtId="0" fontId="21" fillId="24" borderId="40" xfId="0" applyFont="1" applyFill="1" applyBorder="1" applyAlignment="1">
      <alignment horizontal="left" vertical="center"/>
    </xf>
    <xf numFmtId="0" fontId="0" fillId="21" borderId="8" xfId="0" applyFill="1" applyBorder="1" applyAlignment="1">
      <alignment vertical="center"/>
    </xf>
    <xf numFmtId="9" fontId="9" fillId="10" borderId="23" xfId="0" applyNumberFormat="1" applyFont="1" applyFill="1" applyBorder="1" applyAlignment="1">
      <alignment vertical="center"/>
    </xf>
    <xf numFmtId="0" fontId="9" fillId="0" borderId="8" xfId="0" applyFont="1" applyBorder="1" applyAlignment="1" applyProtection="1">
      <alignment vertical="center" wrapText="1"/>
      <protection locked="0"/>
    </xf>
    <xf numFmtId="0" fontId="38" fillId="3" borderId="8" xfId="0" applyFont="1" applyFill="1" applyBorder="1" applyAlignment="1" applyProtection="1">
      <alignment vertical="center" wrapText="1"/>
      <protection locked="0"/>
    </xf>
    <xf numFmtId="0" fontId="39" fillId="3" borderId="8" xfId="0" applyFont="1" applyFill="1" applyBorder="1" applyAlignment="1" applyProtection="1">
      <alignment vertical="center" wrapText="1"/>
      <protection locked="0"/>
    </xf>
    <xf numFmtId="9" fontId="13" fillId="3" borderId="38" xfId="8" applyFont="1" applyFill="1" applyBorder="1" applyAlignment="1">
      <alignment horizontal="center" vertical="center" wrapText="1"/>
    </xf>
    <xf numFmtId="165" fontId="51" fillId="3" borderId="71" xfId="8" applyNumberFormat="1" applyFont="1" applyFill="1" applyBorder="1" applyAlignment="1" applyProtection="1">
      <alignment horizontal="right" wrapText="1"/>
    </xf>
    <xf numFmtId="165" fontId="51" fillId="27" borderId="34" xfId="8" applyNumberFormat="1" applyFont="1" applyFill="1" applyBorder="1" applyAlignment="1" applyProtection="1">
      <alignment horizontal="right" wrapText="1"/>
    </xf>
    <xf numFmtId="165" fontId="50" fillId="3" borderId="30" xfId="8" applyNumberFormat="1" applyFont="1" applyFill="1" applyBorder="1" applyAlignment="1" applyProtection="1">
      <alignment horizontal="right" wrapText="1"/>
    </xf>
    <xf numFmtId="0" fontId="34" fillId="24" borderId="38" xfId="0" applyFont="1" applyFill="1" applyBorder="1" applyAlignment="1">
      <alignment horizontal="left" vertical="center"/>
    </xf>
    <xf numFmtId="44" fontId="9" fillId="0" borderId="0" xfId="0" applyNumberFormat="1" applyFont="1" applyAlignment="1" applyProtection="1">
      <alignment vertical="center"/>
      <protection locked="0"/>
    </xf>
    <xf numFmtId="44" fontId="37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44" fontId="18" fillId="0" borderId="8" xfId="9" applyFont="1" applyBorder="1" applyAlignment="1" applyProtection="1">
      <alignment horizontal="center" vertical="center" wrapText="1"/>
      <protection locked="0"/>
    </xf>
    <xf numFmtId="10" fontId="18" fillId="0" borderId="39" xfId="8" applyNumberFormat="1" applyFont="1" applyBorder="1" applyAlignment="1" applyProtection="1">
      <alignment horizontal="center" vertical="center" wrapText="1"/>
      <protection locked="0"/>
    </xf>
    <xf numFmtId="168" fontId="10" fillId="10" borderId="41" xfId="0" applyNumberFormat="1" applyFont="1" applyFill="1" applyBorder="1" applyAlignment="1">
      <alignment vertical="center"/>
    </xf>
    <xf numFmtId="165" fontId="37" fillId="15" borderId="42" xfId="0" applyNumberFormat="1" applyFont="1" applyFill="1" applyBorder="1" applyAlignment="1">
      <alignment vertical="center"/>
    </xf>
    <xf numFmtId="9" fontId="39" fillId="3" borderId="8" xfId="8" applyFont="1" applyFill="1" applyBorder="1" applyAlignment="1">
      <alignment vertical="center" wrapText="1"/>
    </xf>
    <xf numFmtId="165" fontId="8" fillId="0" borderId="0" xfId="0" applyNumberFormat="1" applyFont="1" applyAlignment="1">
      <alignment vertical="center"/>
    </xf>
    <xf numFmtId="164" fontId="11" fillId="15" borderId="72" xfId="0" applyNumberFormat="1" applyFont="1" applyFill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165" fontId="9" fillId="0" borderId="0" xfId="0" applyNumberFormat="1" applyFont="1" applyAlignment="1">
      <alignment vertical="center"/>
    </xf>
    <xf numFmtId="0" fontId="63" fillId="0" borderId="0" xfId="0" applyFont="1" applyAlignment="1">
      <alignment vertical="center" wrapText="1"/>
    </xf>
    <xf numFmtId="43" fontId="8" fillId="0" borderId="0" xfId="22" applyFont="1" applyAlignment="1">
      <alignment vertical="center"/>
    </xf>
    <xf numFmtId="0" fontId="34" fillId="0" borderId="0" xfId="0" applyFont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9" fontId="13" fillId="4" borderId="38" xfId="8" applyFont="1" applyFill="1" applyBorder="1" applyAlignment="1">
      <alignment horizontal="center" vertical="center" wrapText="1"/>
    </xf>
    <xf numFmtId="44" fontId="9" fillId="0" borderId="0" xfId="0" applyNumberFormat="1" applyFont="1" applyAlignment="1">
      <alignment vertical="center" wrapText="1"/>
    </xf>
    <xf numFmtId="9" fontId="13" fillId="0" borderId="38" xfId="8" applyFont="1" applyFill="1" applyBorder="1" applyAlignment="1" applyProtection="1">
      <alignment vertical="center" wrapText="1"/>
      <protection locked="0"/>
    </xf>
    <xf numFmtId="0" fontId="13" fillId="22" borderId="8" xfId="0" applyFont="1" applyFill="1" applyBorder="1" applyAlignment="1">
      <alignment horizontal="left" vertical="top" wrapText="1"/>
    </xf>
    <xf numFmtId="0" fontId="13" fillId="9" borderId="8" xfId="0" applyFont="1" applyFill="1" applyBorder="1" applyAlignment="1">
      <alignment horizontal="left" vertical="top" wrapText="1"/>
    </xf>
    <xf numFmtId="0" fontId="34" fillId="10" borderId="53" xfId="0" applyFont="1" applyFill="1" applyBorder="1" applyAlignment="1">
      <alignment horizontal="center" vertical="center" wrapText="1"/>
    </xf>
    <xf numFmtId="0" fontId="0" fillId="28" borderId="0" xfId="0" applyFill="1"/>
    <xf numFmtId="9" fontId="18" fillId="0" borderId="1" xfId="8" applyFont="1" applyBorder="1" applyAlignment="1" applyProtection="1">
      <alignment horizontal="center" vertical="center" wrapText="1"/>
      <protection locked="0"/>
    </xf>
    <xf numFmtId="165" fontId="35" fillId="10" borderId="12" xfId="8" applyNumberFormat="1" applyFont="1" applyFill="1" applyBorder="1" applyAlignment="1" applyProtection="1">
      <alignment vertical="top"/>
    </xf>
    <xf numFmtId="0" fontId="21" fillId="5" borderId="43" xfId="0" applyFont="1" applyFill="1" applyBorder="1" applyAlignment="1">
      <alignment wrapText="1"/>
    </xf>
    <xf numFmtId="165" fontId="35" fillId="10" borderId="8" xfId="8" applyNumberFormat="1" applyFont="1" applyFill="1" applyBorder="1" applyAlignment="1" applyProtection="1">
      <alignment vertical="top"/>
    </xf>
    <xf numFmtId="0" fontId="51" fillId="2" borderId="9" xfId="0" applyFont="1" applyFill="1" applyBorder="1" applyAlignment="1">
      <alignment horizontal="center" vertical="center" wrapText="1"/>
    </xf>
    <xf numFmtId="0" fontId="8" fillId="0" borderId="17" xfId="0" applyFont="1" applyBorder="1" applyAlignment="1" applyProtection="1">
      <alignment vertical="center"/>
      <protection locked="0"/>
    </xf>
    <xf numFmtId="168" fontId="13" fillId="0" borderId="7" xfId="9" applyNumberFormat="1" applyFont="1" applyBorder="1" applyAlignment="1" applyProtection="1">
      <alignment vertical="center" wrapText="1"/>
      <protection locked="0"/>
    </xf>
    <xf numFmtId="168" fontId="13" fillId="22" borderId="7" xfId="0" applyNumberFormat="1" applyFont="1" applyFill="1" applyBorder="1" applyAlignment="1">
      <alignment vertical="center" wrapText="1"/>
    </xf>
    <xf numFmtId="168" fontId="13" fillId="9" borderId="8" xfId="0" applyNumberFormat="1" applyFont="1" applyFill="1" applyBorder="1" applyAlignment="1">
      <alignment vertical="center" wrapText="1"/>
    </xf>
    <xf numFmtId="164" fontId="13" fillId="15" borderId="39" xfId="0" applyNumberFormat="1" applyFont="1" applyFill="1" applyBorder="1" applyAlignment="1" applyProtection="1">
      <alignment vertical="center" wrapText="1"/>
      <protection locked="0"/>
    </xf>
    <xf numFmtId="164" fontId="11" fillId="22" borderId="42" xfId="0" applyNumberFormat="1" applyFont="1" applyFill="1" applyBorder="1" applyAlignment="1">
      <alignment vertical="center" wrapText="1"/>
    </xf>
    <xf numFmtId="168" fontId="8" fillId="4" borderId="8" xfId="9" applyNumberFormat="1" applyFont="1" applyFill="1" applyBorder="1" applyAlignment="1">
      <alignment vertical="center"/>
    </xf>
    <xf numFmtId="168" fontId="11" fillId="22" borderId="8" xfId="0" applyNumberFormat="1" applyFont="1" applyFill="1" applyBorder="1" applyAlignment="1">
      <alignment vertical="center" wrapText="1"/>
    </xf>
    <xf numFmtId="0" fontId="34" fillId="29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0" borderId="0" xfId="17" applyFont="1" applyAlignment="1" applyProtection="1">
      <alignment vertical="center"/>
      <protection locked="0"/>
    </xf>
    <xf numFmtId="0" fontId="11" fillId="0" borderId="0" xfId="17" applyFont="1" applyAlignment="1">
      <alignment vertical="center"/>
    </xf>
    <xf numFmtId="9" fontId="51" fillId="2" borderId="1" xfId="0" applyNumberFormat="1" applyFont="1" applyFill="1" applyBorder="1" applyAlignment="1">
      <alignment horizontal="center" vertical="center" wrapText="1"/>
    </xf>
    <xf numFmtId="9" fontId="51" fillId="2" borderId="5" xfId="0" applyNumberFormat="1" applyFont="1" applyFill="1" applyBorder="1" applyAlignment="1">
      <alignment horizontal="center" vertical="center" wrapText="1"/>
    </xf>
    <xf numFmtId="165" fontId="37" fillId="15" borderId="12" xfId="0" applyNumberFormat="1" applyFont="1" applyFill="1" applyBorder="1" applyAlignment="1">
      <alignment vertical="center"/>
    </xf>
    <xf numFmtId="165" fontId="51" fillId="2" borderId="37" xfId="9" applyNumberFormat="1" applyFont="1" applyFill="1" applyBorder="1" applyAlignment="1" applyProtection="1">
      <alignment horizontal="center" vertical="center" wrapText="1"/>
    </xf>
    <xf numFmtId="165" fontId="51" fillId="2" borderId="39" xfId="9" applyNumberFormat="1" applyFont="1" applyFill="1" applyBorder="1" applyAlignment="1" applyProtection="1">
      <alignment horizontal="center" vertical="center" wrapText="1"/>
    </xf>
    <xf numFmtId="165" fontId="51" fillId="2" borderId="39" xfId="8" applyNumberFormat="1" applyFont="1" applyFill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justify" vertical="center"/>
      <protection locked="0"/>
    </xf>
    <xf numFmtId="165" fontId="51" fillId="6" borderId="15" xfId="8" applyNumberFormat="1" applyFont="1" applyFill="1" applyBorder="1" applyAlignment="1" applyProtection="1">
      <alignment horizontal="center" vertical="center" wrapText="1"/>
    </xf>
    <xf numFmtId="165" fontId="10" fillId="6" borderId="11" xfId="0" applyNumberFormat="1" applyFont="1" applyFill="1" applyBorder="1" applyAlignment="1" applyProtection="1">
      <alignment vertical="center"/>
      <protection locked="0"/>
    </xf>
    <xf numFmtId="165" fontId="7" fillId="0" borderId="0" xfId="0" applyNumberFormat="1" applyFont="1" applyAlignment="1" applyProtection="1">
      <alignment vertical="center"/>
      <protection locked="0"/>
    </xf>
    <xf numFmtId="165" fontId="8" fillId="0" borderId="0" xfId="0" applyNumberFormat="1" applyFont="1" applyAlignment="1" applyProtection="1">
      <alignment vertical="center"/>
      <protection locked="0"/>
    </xf>
    <xf numFmtId="165" fontId="35" fillId="10" borderId="19" xfId="8" applyNumberFormat="1" applyFont="1" applyFill="1" applyBorder="1" applyAlignment="1" applyProtection="1">
      <alignment vertical="top"/>
    </xf>
    <xf numFmtId="0" fontId="13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9" fontId="13" fillId="3" borderId="33" xfId="8" applyFont="1" applyFill="1" applyBorder="1" applyAlignment="1">
      <alignment horizontal="center" vertical="center" wrapText="1"/>
    </xf>
    <xf numFmtId="165" fontId="37" fillId="3" borderId="9" xfId="0" applyNumberFormat="1" applyFont="1" applyFill="1" applyBorder="1" applyAlignment="1">
      <alignment vertical="center" wrapText="1"/>
    </xf>
    <xf numFmtId="165" fontId="37" fillId="3" borderId="7" xfId="0" applyNumberFormat="1" applyFont="1" applyFill="1" applyBorder="1" applyAlignment="1">
      <alignment vertical="center" wrapText="1"/>
    </xf>
    <xf numFmtId="164" fontId="11" fillId="0" borderId="75" xfId="0" applyNumberFormat="1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44" fontId="13" fillId="0" borderId="15" xfId="9" applyFont="1" applyFill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 vertical="center" wrapText="1"/>
    </xf>
    <xf numFmtId="44" fontId="8" fillId="3" borderId="55" xfId="9" applyFont="1" applyFill="1" applyBorder="1" applyAlignment="1">
      <alignment vertical="center"/>
    </xf>
    <xf numFmtId="44" fontId="7" fillId="22" borderId="76" xfId="0" applyNumberFormat="1" applyFont="1" applyFill="1" applyBorder="1" applyAlignment="1">
      <alignment horizontal="right" vertical="center" wrapText="1"/>
    </xf>
    <xf numFmtId="44" fontId="8" fillId="3" borderId="71" xfId="9" applyFont="1" applyFill="1" applyBorder="1" applyAlignment="1">
      <alignment vertical="center"/>
    </xf>
    <xf numFmtId="165" fontId="37" fillId="3" borderId="37" xfId="0" applyNumberFormat="1" applyFont="1" applyFill="1" applyBorder="1" applyAlignment="1">
      <alignment vertical="center" wrapText="1"/>
    </xf>
    <xf numFmtId="165" fontId="37" fillId="3" borderId="39" xfId="0" applyNumberFormat="1" applyFont="1" applyFill="1" applyBorder="1" applyAlignment="1">
      <alignment vertical="center" wrapText="1"/>
    </xf>
    <xf numFmtId="164" fontId="11" fillId="0" borderId="30" xfId="0" applyNumberFormat="1" applyFont="1" applyBorder="1" applyAlignment="1">
      <alignment horizontal="center" vertical="center" wrapText="1"/>
    </xf>
    <xf numFmtId="164" fontId="11" fillId="0" borderId="23" xfId="0" applyNumberFormat="1" applyFont="1" applyBorder="1" applyAlignment="1">
      <alignment horizontal="center" vertical="center" wrapText="1"/>
    </xf>
    <xf numFmtId="0" fontId="7" fillId="0" borderId="17" xfId="0" applyFont="1" applyBorder="1" applyAlignment="1" applyProtection="1">
      <alignment horizontal="center" vertical="center"/>
      <protection locked="0"/>
    </xf>
    <xf numFmtId="44" fontId="8" fillId="3" borderId="46" xfId="9" applyFont="1" applyFill="1" applyBorder="1" applyAlignment="1">
      <alignment vertical="center"/>
    </xf>
    <xf numFmtId="44" fontId="8" fillId="3" borderId="77" xfId="9" applyFont="1" applyFill="1" applyBorder="1" applyAlignment="1">
      <alignment vertical="center"/>
    </xf>
    <xf numFmtId="44" fontId="7" fillId="22" borderId="74" xfId="0" applyNumberFormat="1" applyFont="1" applyFill="1" applyBorder="1" applyAlignment="1">
      <alignment horizontal="right" vertical="center" wrapText="1"/>
    </xf>
    <xf numFmtId="0" fontId="37" fillId="10" borderId="12" xfId="0" applyFont="1" applyFill="1" applyBorder="1" applyAlignment="1">
      <alignment horizontal="center" vertical="center" wrapText="1"/>
    </xf>
    <xf numFmtId="165" fontId="37" fillId="3" borderId="34" xfId="0" applyNumberFormat="1" applyFont="1" applyFill="1" applyBorder="1" applyAlignment="1">
      <alignment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5" fontId="35" fillId="10" borderId="18" xfId="8" applyNumberFormat="1" applyFont="1" applyFill="1" applyBorder="1" applyAlignment="1" applyProtection="1">
      <alignment vertical="top"/>
    </xf>
    <xf numFmtId="0" fontId="34" fillId="0" borderId="31" xfId="0" applyFont="1" applyBorder="1" applyAlignment="1">
      <alignment horizontal="center" vertical="center" wrapText="1"/>
    </xf>
    <xf numFmtId="0" fontId="39" fillId="0" borderId="0" xfId="0" applyFont="1" applyAlignment="1" applyProtection="1">
      <alignment horizontal="center" vertical="center"/>
      <protection locked="0"/>
    </xf>
    <xf numFmtId="165" fontId="51" fillId="3" borderId="19" xfId="8" applyNumberFormat="1" applyFont="1" applyFill="1" applyBorder="1" applyAlignment="1" applyProtection="1">
      <alignment horizontal="right" wrapText="1"/>
    </xf>
    <xf numFmtId="165" fontId="35" fillId="0" borderId="25" xfId="8" applyNumberFormat="1" applyFont="1" applyFill="1" applyBorder="1" applyAlignment="1" applyProtection="1">
      <alignment horizontal="center" vertical="top"/>
    </xf>
    <xf numFmtId="0" fontId="38" fillId="0" borderId="19" xfId="0" applyFont="1" applyBorder="1" applyAlignment="1" applyProtection="1">
      <alignment vertical="center"/>
      <protection locked="0"/>
    </xf>
    <xf numFmtId="0" fontId="39" fillId="0" borderId="19" xfId="0" applyFont="1" applyBorder="1" applyAlignment="1" applyProtection="1">
      <alignment vertical="center"/>
      <protection locked="0"/>
    </xf>
    <xf numFmtId="165" fontId="51" fillId="27" borderId="19" xfId="8" applyNumberFormat="1" applyFont="1" applyFill="1" applyBorder="1" applyAlignment="1" applyProtection="1">
      <alignment horizontal="center" vertical="center" wrapText="1"/>
    </xf>
    <xf numFmtId="165" fontId="51" fillId="27" borderId="19" xfId="8" applyNumberFormat="1" applyFont="1" applyFill="1" applyBorder="1" applyAlignment="1" applyProtection="1">
      <alignment horizontal="right" wrapText="1"/>
    </xf>
    <xf numFmtId="165" fontId="50" fillId="3" borderId="19" xfId="8" applyNumberFormat="1" applyFont="1" applyFill="1" applyBorder="1" applyAlignment="1" applyProtection="1">
      <alignment horizontal="center" vertical="center" wrapText="1"/>
    </xf>
    <xf numFmtId="165" fontId="50" fillId="3" borderId="19" xfId="8" applyNumberFormat="1" applyFont="1" applyFill="1" applyBorder="1" applyAlignment="1" applyProtection="1">
      <alignment horizontal="right" wrapText="1"/>
    </xf>
    <xf numFmtId="165" fontId="50" fillId="10" borderId="19" xfId="8" applyNumberFormat="1" applyFont="1" applyFill="1" applyBorder="1" applyAlignment="1" applyProtection="1">
      <alignment horizontal="center" vertical="center" wrapText="1"/>
    </xf>
    <xf numFmtId="165" fontId="35" fillId="0" borderId="0" xfId="8" applyNumberFormat="1" applyFont="1" applyFill="1" applyBorder="1" applyAlignment="1" applyProtection="1">
      <alignment horizontal="center" vertical="top"/>
    </xf>
    <xf numFmtId="0" fontId="0" fillId="0" borderId="8" xfId="0" applyBorder="1" applyAlignment="1" applyProtection="1">
      <alignment vertical="center" wrapText="1"/>
      <protection locked="0"/>
    </xf>
    <xf numFmtId="0" fontId="0" fillId="3" borderId="11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165" fontId="26" fillId="3" borderId="8" xfId="0" applyNumberFormat="1" applyFont="1" applyFill="1" applyBorder="1" applyAlignment="1">
      <alignment horizontal="right" vertical="center"/>
    </xf>
    <xf numFmtId="0" fontId="21" fillId="5" borderId="0" xfId="0" applyFont="1" applyFill="1" applyAlignment="1">
      <alignment wrapText="1"/>
    </xf>
    <xf numFmtId="0" fontId="1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5" fillId="7" borderId="8" xfId="0" applyFont="1" applyFill="1" applyBorder="1" applyAlignment="1">
      <alignment horizontal="center" wrapText="1"/>
    </xf>
    <xf numFmtId="0" fontId="37" fillId="7" borderId="8" xfId="0" applyFont="1" applyFill="1" applyBorder="1" applyAlignment="1">
      <alignment horizontal="center" wrapText="1"/>
    </xf>
    <xf numFmtId="0" fontId="34" fillId="7" borderId="8" xfId="0" applyFont="1" applyFill="1" applyBorder="1" applyAlignment="1">
      <alignment horizontal="center" wrapText="1"/>
    </xf>
    <xf numFmtId="0" fontId="34" fillId="10" borderId="9" xfId="0" applyFont="1" applyFill="1" applyBorder="1" applyAlignment="1">
      <alignment horizontal="center" wrapText="1"/>
    </xf>
    <xf numFmtId="0" fontId="34" fillId="10" borderId="11" xfId="0" applyFont="1" applyFill="1" applyBorder="1" applyAlignment="1">
      <alignment horizontal="center" wrapText="1"/>
    </xf>
    <xf numFmtId="0" fontId="37" fillId="7" borderId="2" xfId="0" applyFont="1" applyFill="1" applyBorder="1" applyAlignment="1">
      <alignment horizontal="center" wrapText="1"/>
    </xf>
    <xf numFmtId="165" fontId="37" fillId="10" borderId="8" xfId="0" applyNumberFormat="1" applyFont="1" applyFill="1" applyBorder="1" applyAlignment="1">
      <alignment vertical="center" wrapText="1"/>
    </xf>
    <xf numFmtId="0" fontId="9" fillId="3" borderId="8" xfId="0" applyFont="1" applyFill="1" applyBorder="1" applyAlignment="1" applyProtection="1">
      <alignment vertical="center" wrapText="1"/>
      <protection locked="0"/>
    </xf>
    <xf numFmtId="165" fontId="51" fillId="3" borderId="71" xfId="8" applyNumberFormat="1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vertical="center" wrapText="1"/>
      <protection locked="0"/>
    </xf>
    <xf numFmtId="0" fontId="11" fillId="2" borderId="8" xfId="17" applyFont="1" applyFill="1" applyBorder="1" applyAlignment="1">
      <alignment horizontal="left" vertical="center" wrapText="1"/>
    </xf>
    <xf numFmtId="0" fontId="11" fillId="14" borderId="8" xfId="17" applyFont="1" applyFill="1" applyBorder="1" applyAlignment="1">
      <alignment horizontal="left" vertical="center" wrapText="1"/>
    </xf>
    <xf numFmtId="0" fontId="11" fillId="14" borderId="8" xfId="17" applyFont="1" applyFill="1" applyBorder="1" applyAlignment="1">
      <alignment horizontal="justify" vertical="center" wrapText="1"/>
    </xf>
    <xf numFmtId="0" fontId="13" fillId="2" borderId="8" xfId="17" applyFont="1" applyFill="1" applyBorder="1" applyAlignment="1">
      <alignment horizontal="left" vertical="center" wrapText="1" indent="4"/>
    </xf>
    <xf numFmtId="0" fontId="13" fillId="14" borderId="8" xfId="17" applyFont="1" applyFill="1" applyBorder="1" applyAlignment="1">
      <alignment horizontal="left" vertical="center" wrapText="1" indent="4"/>
    </xf>
    <xf numFmtId="0" fontId="11" fillId="2" borderId="8" xfId="17" applyFont="1" applyFill="1" applyBorder="1" applyAlignment="1">
      <alignment horizontal="justify" vertical="center" wrapText="1"/>
    </xf>
    <xf numFmtId="0" fontId="11" fillId="14" borderId="39" xfId="17" applyFont="1" applyFill="1" applyBorder="1" applyAlignment="1">
      <alignment horizontal="center" vertical="center" wrapText="1"/>
    </xf>
    <xf numFmtId="0" fontId="11" fillId="2" borderId="38" xfId="17" applyFont="1" applyFill="1" applyBorder="1" applyAlignment="1">
      <alignment horizontal="left" vertical="center" wrapText="1"/>
    </xf>
    <xf numFmtId="0" fontId="11" fillId="14" borderId="38" xfId="17" applyFont="1" applyFill="1" applyBorder="1" applyAlignment="1">
      <alignment horizontal="left" vertical="center" wrapText="1"/>
    </xf>
    <xf numFmtId="0" fontId="13" fillId="2" borderId="38" xfId="17" applyFont="1" applyFill="1" applyBorder="1" applyAlignment="1">
      <alignment horizontal="left" vertical="center" wrapText="1"/>
    </xf>
    <xf numFmtId="0" fontId="13" fillId="14" borderId="38" xfId="17" applyFont="1" applyFill="1" applyBorder="1" applyAlignment="1">
      <alignment horizontal="left" vertical="center" wrapText="1"/>
    </xf>
    <xf numFmtId="44" fontId="13" fillId="2" borderId="39" xfId="17" applyNumberFormat="1" applyFont="1" applyFill="1" applyBorder="1" applyAlignment="1">
      <alignment vertical="center" wrapText="1"/>
    </xf>
    <xf numFmtId="44" fontId="13" fillId="14" borderId="39" xfId="17" applyNumberFormat="1" applyFont="1" applyFill="1" applyBorder="1" applyAlignment="1">
      <alignment vertical="center" wrapText="1"/>
    </xf>
    <xf numFmtId="0" fontId="11" fillId="2" borderId="72" xfId="17" applyFont="1" applyFill="1" applyBorder="1" applyAlignment="1">
      <alignment horizontal="left" vertical="center" wrapText="1"/>
    </xf>
    <xf numFmtId="0" fontId="11" fillId="2" borderId="28" xfId="17" applyFont="1" applyFill="1" applyBorder="1" applyAlignment="1">
      <alignment horizontal="justify" vertical="center" wrapText="1"/>
    </xf>
    <xf numFmtId="0" fontId="11" fillId="14" borderId="78" xfId="17" applyFont="1" applyFill="1" applyBorder="1" applyAlignment="1">
      <alignment horizontal="left" vertical="center" wrapText="1"/>
    </xf>
    <xf numFmtId="0" fontId="11" fillId="14" borderId="79" xfId="17" applyFont="1" applyFill="1" applyBorder="1" applyAlignment="1">
      <alignment horizontal="left" vertical="center" wrapText="1"/>
    </xf>
    <xf numFmtId="0" fontId="11" fillId="2" borderId="33" xfId="17" applyFont="1" applyFill="1" applyBorder="1" applyAlignment="1">
      <alignment horizontal="left" vertical="center" wrapText="1"/>
    </xf>
    <xf numFmtId="0" fontId="11" fillId="2" borderId="9" xfId="17" applyFont="1" applyFill="1" applyBorder="1" applyAlignment="1">
      <alignment horizontal="justify" vertical="center" wrapText="1"/>
    </xf>
    <xf numFmtId="44" fontId="13" fillId="2" borderId="34" xfId="17" applyNumberFormat="1" applyFont="1" applyFill="1" applyBorder="1" applyAlignment="1">
      <alignment vertical="center" wrapText="1"/>
    </xf>
    <xf numFmtId="0" fontId="11" fillId="14" borderId="79" xfId="17" applyFont="1" applyFill="1" applyBorder="1" applyAlignment="1">
      <alignment horizontal="justify" vertical="center" wrapText="1"/>
    </xf>
    <xf numFmtId="44" fontId="13" fillId="14" borderId="80" xfId="17" applyNumberFormat="1" applyFont="1" applyFill="1" applyBorder="1" applyAlignment="1">
      <alignment vertical="center" wrapText="1"/>
    </xf>
    <xf numFmtId="44" fontId="11" fillId="2" borderId="30" xfId="17" applyNumberFormat="1" applyFont="1" applyFill="1" applyBorder="1" applyAlignment="1">
      <alignment vertical="center" wrapText="1"/>
    </xf>
    <xf numFmtId="0" fontId="34" fillId="7" borderId="52" xfId="0" applyFont="1" applyFill="1" applyBorder="1" applyAlignment="1">
      <alignment horizontal="center" wrapText="1"/>
    </xf>
    <xf numFmtId="0" fontId="34" fillId="7" borderId="57" xfId="0" applyFont="1" applyFill="1" applyBorder="1" applyAlignment="1">
      <alignment horizontal="center" wrapText="1"/>
    </xf>
    <xf numFmtId="0" fontId="37" fillId="10" borderId="12" xfId="0" applyFont="1" applyFill="1" applyBorder="1" applyAlignment="1">
      <alignment horizontal="center" wrapText="1"/>
    </xf>
    <xf numFmtId="0" fontId="34" fillId="10" borderId="57" xfId="0" applyFont="1" applyFill="1" applyBorder="1" applyAlignment="1">
      <alignment horizontal="center" wrapText="1"/>
    </xf>
    <xf numFmtId="0" fontId="34" fillId="0" borderId="15" xfId="0" applyFont="1" applyBorder="1" applyAlignment="1">
      <alignment horizontal="center" wrapText="1"/>
    </xf>
    <xf numFmtId="0" fontId="35" fillId="0" borderId="8" xfId="0" applyFont="1" applyBorder="1" applyAlignment="1">
      <alignment horizontal="center" wrapText="1"/>
    </xf>
    <xf numFmtId="0" fontId="35" fillId="0" borderId="7" xfId="0" applyFont="1" applyBorder="1" applyAlignment="1">
      <alignment horizontal="center" wrapText="1"/>
    </xf>
    <xf numFmtId="44" fontId="38" fillId="0" borderId="0" xfId="9" applyFont="1" applyFill="1" applyBorder="1" applyAlignment="1">
      <alignment horizontal="center" vertical="center" wrapText="1"/>
    </xf>
    <xf numFmtId="44" fontId="39" fillId="3" borderId="71" xfId="9" applyFont="1" applyFill="1" applyBorder="1" applyAlignment="1">
      <alignment vertical="center"/>
    </xf>
    <xf numFmtId="0" fontId="11" fillId="5" borderId="8" xfId="0" applyFont="1" applyFill="1" applyBorder="1" applyAlignment="1">
      <alignment horizontal="center" wrapText="1"/>
    </xf>
    <xf numFmtId="0" fontId="11" fillId="10" borderId="8" xfId="0" applyFont="1" applyFill="1" applyBorder="1" applyAlignment="1">
      <alignment horizontal="center" wrapText="1"/>
    </xf>
    <xf numFmtId="0" fontId="11" fillId="10" borderId="7" xfId="0" applyFont="1" applyFill="1" applyBorder="1" applyAlignment="1">
      <alignment horizontal="center" wrapText="1"/>
    </xf>
    <xf numFmtId="0" fontId="34" fillId="7" borderId="38" xfId="0" applyFont="1" applyFill="1" applyBorder="1" applyAlignment="1">
      <alignment horizontal="center" wrapText="1"/>
    </xf>
    <xf numFmtId="0" fontId="34" fillId="7" borderId="39" xfId="0" applyFont="1" applyFill="1" applyBorder="1" applyAlignment="1">
      <alignment horizontal="center" wrapText="1"/>
    </xf>
    <xf numFmtId="0" fontId="34" fillId="10" borderId="38" xfId="0" applyFont="1" applyFill="1" applyBorder="1" applyAlignment="1">
      <alignment horizontal="center" wrapText="1"/>
    </xf>
    <xf numFmtId="0" fontId="21" fillId="24" borderId="33" xfId="0" applyFont="1" applyFill="1" applyBorder="1" applyAlignment="1">
      <alignment horizontal="left" vertical="center"/>
    </xf>
    <xf numFmtId="44" fontId="8" fillId="23" borderId="34" xfId="9" applyFont="1" applyFill="1" applyBorder="1" applyAlignment="1" applyProtection="1">
      <alignment vertical="center"/>
    </xf>
    <xf numFmtId="44" fontId="39" fillId="3" borderId="34" xfId="9" applyFont="1" applyFill="1" applyBorder="1" applyAlignment="1" applyProtection="1">
      <alignment vertical="center" wrapText="1"/>
    </xf>
    <xf numFmtId="0" fontId="30" fillId="24" borderId="78" xfId="0" applyFont="1" applyFill="1" applyBorder="1" applyAlignment="1">
      <alignment horizontal="left" vertical="center"/>
    </xf>
    <xf numFmtId="44" fontId="8" fillId="23" borderId="80" xfId="9" applyFont="1" applyFill="1" applyBorder="1" applyAlignment="1" applyProtection="1">
      <alignment vertical="center"/>
    </xf>
    <xf numFmtId="8" fontId="39" fillId="3" borderId="80" xfId="9" applyNumberFormat="1" applyFont="1" applyFill="1" applyBorder="1" applyAlignment="1" applyProtection="1">
      <alignment vertical="center" wrapText="1"/>
    </xf>
    <xf numFmtId="44" fontId="0" fillId="7" borderId="0" xfId="0" applyNumberFormat="1" applyFill="1" applyAlignment="1">
      <alignment vertical="center"/>
    </xf>
    <xf numFmtId="9" fontId="21" fillId="3" borderId="39" xfId="0" applyNumberFormat="1" applyFont="1" applyFill="1" applyBorder="1" applyAlignment="1">
      <alignment horizontal="right" vertical="center" indent="1"/>
    </xf>
    <xf numFmtId="0" fontId="37" fillId="3" borderId="48" xfId="0" applyFont="1" applyFill="1" applyBorder="1" applyAlignment="1">
      <alignment horizontal="center" vertical="center" wrapText="1"/>
    </xf>
    <xf numFmtId="44" fontId="39" fillId="3" borderId="81" xfId="9" applyFont="1" applyFill="1" applyBorder="1" applyAlignment="1" applyProtection="1">
      <alignment vertical="center" wrapText="1"/>
    </xf>
    <xf numFmtId="44" fontId="39" fillId="3" borderId="55" xfId="9" applyFont="1" applyFill="1" applyBorder="1" applyAlignment="1" applyProtection="1">
      <alignment vertical="center" wrapText="1"/>
    </xf>
    <xf numFmtId="165" fontId="39" fillId="3" borderId="55" xfId="9" applyNumberFormat="1" applyFont="1" applyFill="1" applyBorder="1" applyAlignment="1" applyProtection="1">
      <alignment vertical="center" wrapText="1"/>
    </xf>
    <xf numFmtId="0" fontId="21" fillId="5" borderId="17" xfId="0" applyFont="1" applyFill="1" applyBorder="1" applyAlignment="1">
      <alignment wrapText="1"/>
    </xf>
    <xf numFmtId="0" fontId="21" fillId="5" borderId="16" xfId="0" applyFont="1" applyFill="1" applyBorder="1" applyAlignment="1">
      <alignment wrapText="1"/>
    </xf>
    <xf numFmtId="0" fontId="21" fillId="5" borderId="82" xfId="0" applyFont="1" applyFill="1" applyBorder="1" applyAlignment="1">
      <alignment wrapText="1"/>
    </xf>
    <xf numFmtId="0" fontId="21" fillId="5" borderId="61" xfId="0" applyFont="1" applyFill="1" applyBorder="1" applyAlignment="1">
      <alignment wrapText="1"/>
    </xf>
    <xf numFmtId="0" fontId="21" fillId="3" borderId="83" xfId="0" applyFont="1" applyFill="1" applyBorder="1"/>
    <xf numFmtId="0" fontId="21" fillId="3" borderId="84" xfId="0" applyFont="1" applyFill="1" applyBorder="1"/>
    <xf numFmtId="44" fontId="21" fillId="3" borderId="85" xfId="0" applyNumberFormat="1" applyFont="1" applyFill="1" applyBorder="1" applyAlignment="1">
      <alignment horizontal="right"/>
    </xf>
    <xf numFmtId="0" fontId="8" fillId="0" borderId="0" xfId="0" applyFont="1" applyAlignment="1" applyProtection="1">
      <alignment horizontal="right"/>
      <protection locked="0"/>
    </xf>
    <xf numFmtId="9" fontId="39" fillId="0" borderId="8" xfId="8" applyFont="1" applyFill="1" applyBorder="1" applyAlignment="1" applyProtection="1">
      <alignment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165" fontId="13" fillId="0" borderId="8" xfId="0" applyNumberFormat="1" applyFont="1" applyBorder="1" applyAlignment="1" applyProtection="1">
      <alignment horizontal="center" vertical="center" wrapText="1"/>
      <protection locked="0"/>
    </xf>
    <xf numFmtId="9" fontId="13" fillId="0" borderId="33" xfId="8" applyFont="1" applyFill="1" applyBorder="1" applyAlignment="1" applyProtection="1">
      <alignment horizontal="center" vertical="center" wrapText="1"/>
      <protection locked="0"/>
    </xf>
    <xf numFmtId="9" fontId="13" fillId="0" borderId="38" xfId="8" applyFont="1" applyFill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left" vertical="center" wrapText="1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165" fontId="38" fillId="0" borderId="8" xfId="0" applyNumberFormat="1" applyFont="1" applyBorder="1" applyAlignment="1" applyProtection="1">
      <alignment horizontal="center" vertical="center" wrapText="1"/>
      <protection locked="0"/>
    </xf>
    <xf numFmtId="9" fontId="38" fillId="0" borderId="33" xfId="8" applyFont="1" applyFill="1" applyBorder="1" applyAlignment="1" applyProtection="1">
      <alignment horizontal="center" vertical="center" wrapText="1"/>
      <protection locked="0"/>
    </xf>
    <xf numFmtId="165" fontId="26" fillId="6" borderId="60" xfId="0" applyNumberFormat="1" applyFont="1" applyFill="1" applyBorder="1" applyAlignment="1" applyProtection="1">
      <alignment vertical="center"/>
      <protection locked="0"/>
    </xf>
    <xf numFmtId="9" fontId="13" fillId="2" borderId="38" xfId="8" applyFont="1" applyFill="1" applyBorder="1" applyAlignment="1">
      <alignment horizontal="center" vertical="center" wrapText="1"/>
    </xf>
    <xf numFmtId="43" fontId="51" fillId="6" borderId="9" xfId="22" applyFont="1" applyFill="1" applyBorder="1" applyAlignment="1" applyProtection="1">
      <alignment horizontal="center" vertical="center" wrapText="1"/>
      <protection locked="0"/>
    </xf>
    <xf numFmtId="43" fontId="51" fillId="6" borderId="8" xfId="22" applyFont="1" applyFill="1" applyBorder="1" applyAlignment="1" applyProtection="1">
      <alignment horizontal="center" vertical="center" wrapText="1"/>
      <protection locked="0"/>
    </xf>
    <xf numFmtId="2" fontId="51" fillId="2" borderId="39" xfId="0" applyNumberFormat="1" applyFont="1" applyFill="1" applyBorder="1" applyAlignment="1" applyProtection="1">
      <alignment horizontal="center" vertical="center" wrapText="1"/>
    </xf>
    <xf numFmtId="44" fontId="13" fillId="3" borderId="7" xfId="9" applyFont="1" applyFill="1" applyBorder="1" applyAlignment="1">
      <alignment vertical="center" wrapText="1"/>
    </xf>
    <xf numFmtId="168" fontId="13" fillId="4" borderId="7" xfId="9" applyNumberFormat="1" applyFont="1" applyFill="1" applyBorder="1" applyAlignment="1" applyProtection="1">
      <alignment vertical="center" wrapText="1"/>
    </xf>
    <xf numFmtId="9" fontId="13" fillId="4" borderId="38" xfId="8" applyFont="1" applyFill="1" applyBorder="1" applyAlignment="1" applyProtection="1">
      <alignment vertical="center" wrapText="1"/>
    </xf>
    <xf numFmtId="164" fontId="13" fillId="4" borderId="39" xfId="0" applyNumberFormat="1" applyFont="1" applyFill="1" applyBorder="1" applyAlignment="1" applyProtection="1">
      <alignment vertical="center" wrapText="1"/>
    </xf>
    <xf numFmtId="165" fontId="26" fillId="6" borderId="8" xfId="0" applyNumberFormat="1" applyFont="1" applyFill="1" applyBorder="1" applyAlignment="1" applyProtection="1">
      <alignment vertical="center"/>
    </xf>
    <xf numFmtId="165" fontId="26" fillId="2" borderId="8" xfId="0" applyNumberFormat="1" applyFont="1" applyFill="1" applyBorder="1" applyAlignment="1" applyProtection="1">
      <alignment vertical="center"/>
    </xf>
    <xf numFmtId="165" fontId="26" fillId="6" borderId="26" xfId="0" applyNumberFormat="1" applyFont="1" applyFill="1" applyBorder="1" applyAlignment="1" applyProtection="1">
      <alignment vertical="center"/>
    </xf>
    <xf numFmtId="165" fontId="7" fillId="30" borderId="42" xfId="0" applyNumberFormat="1" applyFont="1" applyFill="1" applyBorder="1"/>
    <xf numFmtId="165" fontId="26" fillId="6" borderId="8" xfId="0" applyNumberFormat="1" applyFont="1" applyFill="1" applyBorder="1" applyAlignment="1" applyProtection="1">
      <alignment horizontal="right" vertical="center"/>
      <protection locked="0"/>
    </xf>
    <xf numFmtId="0" fontId="58" fillId="0" borderId="0" xfId="0" applyFont="1" applyAlignment="1">
      <alignment horizontal="center" vertical="center" wrapText="1"/>
    </xf>
    <xf numFmtId="0" fontId="11" fillId="14" borderId="38" xfId="17" applyFont="1" applyFill="1" applyBorder="1" applyAlignment="1">
      <alignment horizontal="center" vertical="center" wrapText="1"/>
    </xf>
    <xf numFmtId="0" fontId="11" fillId="14" borderId="8" xfId="17" applyFont="1" applyFill="1" applyBorder="1" applyAlignment="1">
      <alignment horizontal="center" vertical="center" wrapText="1"/>
    </xf>
    <xf numFmtId="0" fontId="60" fillId="0" borderId="69" xfId="21" applyFill="1" applyBorder="1" applyAlignment="1" applyProtection="1">
      <alignment horizontal="left" vertical="center"/>
      <protection locked="0"/>
    </xf>
    <xf numFmtId="0" fontId="60" fillId="0" borderId="70" xfId="21" applyFill="1" applyBorder="1" applyAlignment="1" applyProtection="1">
      <alignment horizontal="left" vertical="center"/>
      <protection locked="0"/>
    </xf>
    <xf numFmtId="0" fontId="9" fillId="0" borderId="0" xfId="17" applyFont="1" applyAlignment="1">
      <alignment vertical="center"/>
    </xf>
    <xf numFmtId="0" fontId="10" fillId="25" borderId="35" xfId="17" applyFont="1" applyFill="1" applyBorder="1" applyAlignment="1">
      <alignment horizontal="center" vertical="center" wrapText="1"/>
    </xf>
    <xf numFmtId="0" fontId="10" fillId="25" borderId="36" xfId="17" applyFont="1" applyFill="1" applyBorder="1" applyAlignment="1">
      <alignment horizontal="center" vertical="center" wrapText="1"/>
    </xf>
    <xf numFmtId="0" fontId="10" fillId="25" borderId="37" xfId="17" applyFont="1" applyFill="1" applyBorder="1" applyAlignment="1">
      <alignment horizontal="center" vertical="center" wrapText="1"/>
    </xf>
    <xf numFmtId="0" fontId="10" fillId="25" borderId="38" xfId="17" applyFont="1" applyFill="1" applyBorder="1" applyAlignment="1">
      <alignment horizontal="center" vertical="center" wrapText="1"/>
    </xf>
    <xf numFmtId="0" fontId="10" fillId="25" borderId="8" xfId="17" applyFont="1" applyFill="1" applyBorder="1" applyAlignment="1">
      <alignment horizontal="center" vertical="center" wrapText="1"/>
    </xf>
    <xf numFmtId="0" fontId="10" fillId="25" borderId="39" xfId="17" applyFont="1" applyFill="1" applyBorder="1" applyAlignment="1">
      <alignment horizontal="center" vertical="center" wrapText="1"/>
    </xf>
    <xf numFmtId="0" fontId="60" fillId="0" borderId="64" xfId="21" applyFill="1" applyBorder="1" applyAlignment="1" applyProtection="1">
      <alignment horizontal="left" vertical="center"/>
      <protection locked="0"/>
    </xf>
    <xf numFmtId="0" fontId="60" fillId="0" borderId="65" xfId="21" applyFill="1" applyBorder="1" applyAlignment="1" applyProtection="1">
      <alignment horizontal="left" vertical="center"/>
      <protection locked="0"/>
    </xf>
    <xf numFmtId="0" fontId="60" fillId="0" borderId="62" xfId="21" applyFill="1" applyAlignment="1" applyProtection="1">
      <alignment horizontal="left" vertical="center"/>
      <protection locked="0"/>
    </xf>
    <xf numFmtId="0" fontId="60" fillId="0" borderId="67" xfId="21" applyFill="1" applyBorder="1" applyAlignment="1" applyProtection="1">
      <alignment horizontal="left" vertical="center"/>
      <protection locked="0"/>
    </xf>
    <xf numFmtId="0" fontId="42" fillId="3" borderId="0" xfId="0" applyFont="1" applyFill="1" applyAlignment="1">
      <alignment horizontal="center" vertical="center"/>
    </xf>
    <xf numFmtId="0" fontId="37" fillId="18" borderId="20" xfId="0" applyFont="1" applyFill="1" applyBorder="1" applyAlignment="1">
      <alignment horizontal="center" wrapText="1"/>
    </xf>
    <xf numFmtId="0" fontId="37" fillId="18" borderId="12" xfId="0" applyFont="1" applyFill="1" applyBorder="1" applyAlignment="1">
      <alignment horizontal="center" wrapText="1"/>
    </xf>
    <xf numFmtId="0" fontId="48" fillId="20" borderId="20" xfId="0" applyFont="1" applyFill="1" applyBorder="1" applyAlignment="1">
      <alignment horizontal="center" vertical="center" wrapText="1"/>
    </xf>
    <xf numFmtId="0" fontId="48" fillId="20" borderId="22" xfId="0" applyFont="1" applyFill="1" applyBorder="1" applyAlignment="1">
      <alignment horizontal="center" vertical="center" wrapText="1"/>
    </xf>
    <xf numFmtId="0" fontId="48" fillId="20" borderId="12" xfId="0" applyFont="1" applyFill="1" applyBorder="1" applyAlignment="1">
      <alignment horizontal="center" vertical="center" wrapText="1"/>
    </xf>
    <xf numFmtId="0" fontId="34" fillId="7" borderId="20" xfId="0" applyFont="1" applyFill="1" applyBorder="1" applyAlignment="1">
      <alignment horizontal="center" vertical="center" wrapText="1"/>
    </xf>
    <xf numFmtId="0" fontId="34" fillId="7" borderId="22" xfId="0" applyFont="1" applyFill="1" applyBorder="1" applyAlignment="1">
      <alignment horizontal="center" vertical="center" wrapText="1"/>
    </xf>
    <xf numFmtId="0" fontId="34" fillId="7" borderId="12" xfId="0" applyFont="1" applyFill="1" applyBorder="1" applyAlignment="1">
      <alignment horizontal="center" vertical="center" wrapText="1"/>
    </xf>
    <xf numFmtId="0" fontId="34" fillId="7" borderId="35" xfId="0" applyFont="1" applyFill="1" applyBorder="1" applyAlignment="1">
      <alignment horizontal="center" vertical="center" wrapText="1"/>
    </xf>
    <xf numFmtId="0" fontId="34" fillId="7" borderId="38" xfId="0" applyFont="1" applyFill="1" applyBorder="1" applyAlignment="1">
      <alignment horizontal="center" vertical="center" wrapText="1"/>
    </xf>
    <xf numFmtId="0" fontId="35" fillId="5" borderId="18" xfId="0" applyFont="1" applyFill="1" applyBorder="1" applyAlignment="1">
      <alignment horizontal="center" vertical="center" wrapText="1"/>
    </xf>
    <xf numFmtId="0" fontId="35" fillId="5" borderId="15" xfId="0" applyFont="1" applyFill="1" applyBorder="1" applyAlignment="1">
      <alignment horizontal="center" vertical="center" wrapText="1"/>
    </xf>
    <xf numFmtId="0" fontId="35" fillId="5" borderId="11" xfId="0" applyFont="1" applyFill="1" applyBorder="1" applyAlignment="1">
      <alignment horizontal="center" vertical="center" wrapText="1"/>
    </xf>
    <xf numFmtId="0" fontId="34" fillId="5" borderId="18" xfId="0" applyFont="1" applyFill="1" applyBorder="1" applyAlignment="1">
      <alignment horizontal="center" vertical="center" wrapText="1"/>
    </xf>
    <xf numFmtId="0" fontId="34" fillId="5" borderId="15" xfId="0" applyFont="1" applyFill="1" applyBorder="1" applyAlignment="1">
      <alignment horizontal="center" vertical="center" wrapText="1"/>
    </xf>
    <xf numFmtId="0" fontId="34" fillId="5" borderId="11" xfId="0" applyFont="1" applyFill="1" applyBorder="1" applyAlignment="1">
      <alignment horizontal="center" vertical="center" wrapText="1"/>
    </xf>
    <xf numFmtId="0" fontId="49" fillId="5" borderId="18" xfId="0" applyFont="1" applyFill="1" applyBorder="1" applyAlignment="1">
      <alignment horizontal="center" vertical="center" wrapText="1"/>
    </xf>
    <xf numFmtId="0" fontId="48" fillId="16" borderId="31" xfId="0" applyFont="1" applyFill="1" applyBorder="1" applyAlignment="1">
      <alignment horizontal="center" vertical="center" wrapText="1"/>
    </xf>
    <xf numFmtId="0" fontId="48" fillId="16" borderId="25" xfId="0" applyFont="1" applyFill="1" applyBorder="1" applyAlignment="1">
      <alignment horizontal="center" vertical="center" wrapText="1"/>
    </xf>
    <xf numFmtId="0" fontId="48" fillId="16" borderId="32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48" fillId="10" borderId="20" xfId="0" applyFont="1" applyFill="1" applyBorder="1" applyAlignment="1">
      <alignment horizontal="center" vertical="center" wrapText="1"/>
    </xf>
    <xf numFmtId="0" fontId="48" fillId="10" borderId="22" xfId="0" applyFont="1" applyFill="1" applyBorder="1" applyAlignment="1">
      <alignment horizontal="center" vertical="center" wrapText="1"/>
    </xf>
    <xf numFmtId="0" fontId="48" fillId="10" borderId="12" xfId="0" applyFont="1" applyFill="1" applyBorder="1" applyAlignment="1">
      <alignment horizontal="center" vertical="center" wrapText="1"/>
    </xf>
    <xf numFmtId="0" fontId="48" fillId="17" borderId="20" xfId="0" applyFont="1" applyFill="1" applyBorder="1" applyAlignment="1">
      <alignment horizontal="center" vertical="center"/>
    </xf>
    <xf numFmtId="0" fontId="48" fillId="17" borderId="22" xfId="0" applyFont="1" applyFill="1" applyBorder="1" applyAlignment="1">
      <alignment horizontal="center" vertical="center"/>
    </xf>
    <xf numFmtId="0" fontId="48" fillId="17" borderId="12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right" vertical="center"/>
    </xf>
    <xf numFmtId="0" fontId="10" fillId="10" borderId="6" xfId="0" applyFont="1" applyFill="1" applyBorder="1" applyAlignment="1">
      <alignment horizontal="right" vertical="center"/>
    </xf>
    <xf numFmtId="0" fontId="34" fillId="3" borderId="7" xfId="0" applyFont="1" applyFill="1" applyBorder="1" applyAlignment="1">
      <alignment horizontal="center" vertical="center" wrapText="1"/>
    </xf>
    <xf numFmtId="0" fontId="34" fillId="10" borderId="36" xfId="0" applyFont="1" applyFill="1" applyBorder="1" applyAlignment="1">
      <alignment horizontal="center" vertical="center" wrapText="1"/>
    </xf>
    <xf numFmtId="0" fontId="34" fillId="10" borderId="41" xfId="0" applyFont="1" applyFill="1" applyBorder="1" applyAlignment="1">
      <alignment horizontal="center" vertical="center" wrapText="1"/>
    </xf>
    <xf numFmtId="0" fontId="34" fillId="3" borderId="18" xfId="0" applyFont="1" applyFill="1" applyBorder="1" applyAlignment="1">
      <alignment horizontal="center" vertical="center" wrapText="1"/>
    </xf>
    <xf numFmtId="0" fontId="34" fillId="3" borderId="15" xfId="0" applyFont="1" applyFill="1" applyBorder="1" applyAlignment="1">
      <alignment horizontal="center" vertical="center" wrapText="1"/>
    </xf>
    <xf numFmtId="0" fontId="34" fillId="3" borderId="11" xfId="0" applyFont="1" applyFill="1" applyBorder="1" applyAlignment="1">
      <alignment horizontal="center" vertical="center" wrapText="1"/>
    </xf>
    <xf numFmtId="0" fontId="34" fillId="10" borderId="54" xfId="0" applyFont="1" applyFill="1" applyBorder="1" applyAlignment="1">
      <alignment horizontal="center" vertical="center" wrapText="1"/>
    </xf>
    <xf numFmtId="0" fontId="34" fillId="10" borderId="51" xfId="0" applyFont="1" applyFill="1" applyBorder="1" applyAlignment="1">
      <alignment horizontal="center" vertical="center" wrapText="1"/>
    </xf>
    <xf numFmtId="0" fontId="34" fillId="10" borderId="27" xfId="0" applyFont="1" applyFill="1" applyBorder="1" applyAlignment="1">
      <alignment horizontal="center" vertical="center" wrapText="1"/>
    </xf>
    <xf numFmtId="0" fontId="34" fillId="10" borderId="28" xfId="0" applyFont="1" applyFill="1" applyBorder="1" applyAlignment="1">
      <alignment horizontal="center" vertical="center" wrapText="1"/>
    </xf>
    <xf numFmtId="0" fontId="34" fillId="7" borderId="37" xfId="0" applyFont="1" applyFill="1" applyBorder="1" applyAlignment="1">
      <alignment horizontal="center" vertical="center" wrapText="1"/>
    </xf>
    <xf numFmtId="0" fontId="34" fillId="7" borderId="39" xfId="0" applyFont="1" applyFill="1" applyBorder="1" applyAlignment="1">
      <alignment horizontal="center" vertical="center" wrapText="1"/>
    </xf>
    <xf numFmtId="0" fontId="34" fillId="7" borderId="36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10" borderId="52" xfId="0" applyFont="1" applyFill="1" applyBorder="1" applyAlignment="1">
      <alignment horizontal="center" vertical="center" wrapText="1"/>
    </xf>
    <xf numFmtId="0" fontId="34" fillId="10" borderId="53" xfId="0" applyFont="1" applyFill="1" applyBorder="1" applyAlignment="1">
      <alignment horizontal="center" vertical="center" wrapText="1"/>
    </xf>
    <xf numFmtId="0" fontId="34" fillId="10" borderId="24" xfId="0" applyFont="1" applyFill="1" applyBorder="1" applyAlignment="1">
      <alignment horizontal="center" vertical="center" wrapText="1"/>
    </xf>
    <xf numFmtId="0" fontId="34" fillId="10" borderId="29" xfId="0" applyFont="1" applyFill="1" applyBorder="1" applyAlignment="1">
      <alignment horizontal="center" vertical="center" wrapText="1"/>
    </xf>
    <xf numFmtId="0" fontId="34" fillId="3" borderId="24" xfId="0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 vertical="center" wrapText="1"/>
    </xf>
    <xf numFmtId="0" fontId="34" fillId="3" borderId="29" xfId="0" applyFont="1" applyFill="1" applyBorder="1" applyAlignment="1">
      <alignment horizontal="center" vertical="center" wrapText="1"/>
    </xf>
    <xf numFmtId="0" fontId="34" fillId="10" borderId="23" xfId="0" applyFont="1" applyFill="1" applyBorder="1" applyAlignment="1">
      <alignment horizontal="left" vertical="center" wrapText="1"/>
    </xf>
    <xf numFmtId="0" fontId="34" fillId="10" borderId="14" xfId="0" applyFont="1" applyFill="1" applyBorder="1" applyAlignment="1">
      <alignment horizontal="left" vertical="center" wrapText="1"/>
    </xf>
    <xf numFmtId="0" fontId="34" fillId="3" borderId="56" xfId="0" applyFont="1" applyFill="1" applyBorder="1" applyAlignment="1">
      <alignment horizontal="center" vertical="center" wrapText="1"/>
    </xf>
    <xf numFmtId="0" fontId="34" fillId="3" borderId="73" xfId="0" applyFont="1" applyFill="1" applyBorder="1" applyAlignment="1">
      <alignment horizontal="center" vertical="center" wrapText="1"/>
    </xf>
    <xf numFmtId="0" fontId="34" fillId="3" borderId="30" xfId="0" applyFont="1" applyFill="1" applyBorder="1" applyAlignment="1">
      <alignment horizontal="center" vertical="center" wrapText="1"/>
    </xf>
    <xf numFmtId="0" fontId="37" fillId="19" borderId="32" xfId="0" applyFont="1" applyFill="1" applyBorder="1" applyAlignment="1">
      <alignment horizontal="center" vertical="center" wrapText="1"/>
    </xf>
    <xf numFmtId="0" fontId="35" fillId="19" borderId="16" xfId="0" applyFont="1" applyFill="1" applyBorder="1" applyAlignment="1">
      <alignment horizontal="center" vertical="center" wrapText="1"/>
    </xf>
    <xf numFmtId="0" fontId="35" fillId="19" borderId="14" xfId="0" applyFont="1" applyFill="1" applyBorder="1" applyAlignment="1">
      <alignment horizontal="center" vertical="center" wrapText="1"/>
    </xf>
    <xf numFmtId="0" fontId="35" fillId="19" borderId="32" xfId="0" applyFont="1" applyFill="1" applyBorder="1" applyAlignment="1">
      <alignment horizontal="center" vertical="center" wrapText="1"/>
    </xf>
    <xf numFmtId="0" fontId="10" fillId="10" borderId="31" xfId="0" applyFont="1" applyFill="1" applyBorder="1" applyAlignment="1" applyProtection="1">
      <alignment horizontal="center" vertical="center" wrapText="1"/>
      <protection locked="0"/>
    </xf>
    <xf numFmtId="0" fontId="10" fillId="10" borderId="25" xfId="0" applyFont="1" applyFill="1" applyBorder="1" applyAlignment="1" applyProtection="1">
      <alignment horizontal="center" vertical="center" wrapText="1"/>
      <protection locked="0"/>
    </xf>
    <xf numFmtId="0" fontId="10" fillId="10" borderId="24" xfId="0" applyFont="1" applyFill="1" applyBorder="1" applyAlignment="1" applyProtection="1">
      <alignment horizontal="center" vertical="center" wrapText="1"/>
      <protection locked="0"/>
    </xf>
    <xf numFmtId="0" fontId="39" fillId="0" borderId="3" xfId="0" applyFont="1" applyBorder="1" applyAlignment="1" applyProtection="1">
      <alignment horizontal="left" vertical="top" wrapText="1"/>
      <protection locked="0"/>
    </xf>
    <xf numFmtId="0" fontId="39" fillId="0" borderId="2" xfId="0" applyFont="1" applyBorder="1" applyAlignment="1" applyProtection="1">
      <alignment horizontal="left" vertical="top" wrapText="1"/>
      <protection locked="0"/>
    </xf>
    <xf numFmtId="0" fontId="39" fillId="0" borderId="1" xfId="0" applyFont="1" applyBorder="1" applyAlignment="1" applyProtection="1">
      <alignment horizontal="left" vertical="top" wrapText="1"/>
      <protection locked="0"/>
    </xf>
    <xf numFmtId="0" fontId="39" fillId="0" borderId="8" xfId="0" applyFont="1" applyBorder="1" applyAlignment="1" applyProtection="1">
      <alignment horizontal="left" vertical="top" wrapText="1"/>
      <protection locked="0"/>
    </xf>
    <xf numFmtId="0" fontId="41" fillId="10" borderId="7" xfId="0" applyFont="1" applyFill="1" applyBorder="1" applyAlignment="1">
      <alignment horizontal="left" vertical="center" wrapText="1"/>
    </xf>
    <xf numFmtId="0" fontId="41" fillId="10" borderId="6" xfId="0" applyFont="1" applyFill="1" applyBorder="1" applyAlignment="1">
      <alignment horizontal="left" vertical="center" wrapText="1"/>
    </xf>
    <xf numFmtId="0" fontId="41" fillId="10" borderId="5" xfId="0" applyFont="1" applyFill="1" applyBorder="1" applyAlignment="1">
      <alignment horizontal="left" vertical="center" wrapText="1"/>
    </xf>
    <xf numFmtId="0" fontId="34" fillId="7" borderId="7" xfId="0" applyFont="1" applyFill="1" applyBorder="1" applyAlignment="1">
      <alignment horizontal="center" vertical="center" wrapText="1"/>
    </xf>
    <xf numFmtId="0" fontId="34" fillId="7" borderId="6" xfId="0" applyFont="1" applyFill="1" applyBorder="1" applyAlignment="1">
      <alignment horizontal="center" vertical="center" wrapText="1"/>
    </xf>
    <xf numFmtId="0" fontId="34" fillId="10" borderId="7" xfId="0" applyFont="1" applyFill="1" applyBorder="1" applyAlignment="1">
      <alignment horizontal="center" vertical="center" wrapText="1"/>
    </xf>
    <xf numFmtId="0" fontId="34" fillId="10" borderId="5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1" fillId="10" borderId="7" xfId="0" applyFont="1" applyFill="1" applyBorder="1" applyAlignment="1">
      <alignment horizontal="center" vertical="center" wrapText="1"/>
    </xf>
    <xf numFmtId="0" fontId="41" fillId="10" borderId="6" xfId="0" applyFont="1" applyFill="1" applyBorder="1" applyAlignment="1">
      <alignment horizontal="center" vertical="center" wrapText="1"/>
    </xf>
    <xf numFmtId="0" fontId="41" fillId="10" borderId="5" xfId="0" applyFont="1" applyFill="1" applyBorder="1" applyAlignment="1">
      <alignment horizontal="center" vertical="center" wrapText="1"/>
    </xf>
    <xf numFmtId="0" fontId="34" fillId="7" borderId="5" xfId="0" applyFont="1" applyFill="1" applyBorder="1" applyAlignment="1">
      <alignment horizontal="center" vertical="center" wrapText="1"/>
    </xf>
    <xf numFmtId="0" fontId="39" fillId="0" borderId="7" xfId="0" applyFont="1" applyBorder="1" applyAlignment="1" applyProtection="1">
      <alignment horizontal="left" vertical="top" wrapText="1"/>
      <protection locked="0"/>
    </xf>
    <xf numFmtId="0" fontId="39" fillId="0" borderId="6" xfId="0" applyFont="1" applyBorder="1" applyAlignment="1" applyProtection="1">
      <alignment horizontal="left" vertical="top" wrapText="1"/>
      <protection locked="0"/>
    </xf>
    <xf numFmtId="0" fontId="39" fillId="0" borderId="5" xfId="0" applyFont="1" applyBorder="1" applyAlignment="1" applyProtection="1">
      <alignment horizontal="left" vertical="top" wrapText="1"/>
      <protection locked="0"/>
    </xf>
    <xf numFmtId="0" fontId="34" fillId="7" borderId="31" xfId="0" applyFont="1" applyFill="1" applyBorder="1" applyAlignment="1">
      <alignment horizontal="center" vertical="center" wrapText="1"/>
    </xf>
    <xf numFmtId="0" fontId="34" fillId="7" borderId="32" xfId="0" applyFont="1" applyFill="1" applyBorder="1" applyAlignment="1">
      <alignment horizontal="center" vertical="center" wrapText="1"/>
    </xf>
    <xf numFmtId="0" fontId="34" fillId="10" borderId="25" xfId="0" applyFont="1" applyFill="1" applyBorder="1" applyAlignment="1">
      <alignment horizontal="center" vertical="center" wrapText="1"/>
    </xf>
    <xf numFmtId="0" fontId="34" fillId="1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34" fillId="10" borderId="20" xfId="0" applyFont="1" applyFill="1" applyBorder="1" applyAlignment="1">
      <alignment horizontal="center" vertical="center" wrapText="1"/>
    </xf>
    <xf numFmtId="0" fontId="34" fillId="10" borderId="12" xfId="0" applyFont="1" applyFill="1" applyBorder="1" applyAlignment="1">
      <alignment horizontal="center" vertical="center" wrapText="1"/>
    </xf>
    <xf numFmtId="0" fontId="34" fillId="7" borderId="25" xfId="0" applyFont="1" applyFill="1" applyBorder="1" applyAlignment="1">
      <alignment horizontal="center" vertical="center" wrapText="1"/>
    </xf>
    <xf numFmtId="0" fontId="34" fillId="10" borderId="31" xfId="0" applyFont="1" applyFill="1" applyBorder="1" applyAlignment="1">
      <alignment horizontal="center" vertical="center" wrapText="1"/>
    </xf>
    <xf numFmtId="0" fontId="34" fillId="10" borderId="16" xfId="0" applyFont="1" applyFill="1" applyBorder="1" applyAlignment="1">
      <alignment horizontal="center" vertical="center" wrapText="1"/>
    </xf>
    <xf numFmtId="0" fontId="34" fillId="10" borderId="14" xfId="0" applyFont="1" applyFill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62" fillId="2" borderId="0" xfId="0" applyFont="1" applyFill="1" applyAlignment="1">
      <alignment horizontal="center" vertical="center"/>
    </xf>
    <xf numFmtId="0" fontId="10" fillId="0" borderId="23" xfId="0" applyFont="1" applyBorder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41" fillId="10" borderId="8" xfId="0" applyFont="1" applyFill="1" applyBorder="1" applyAlignment="1">
      <alignment horizontal="right" vertical="center" wrapText="1"/>
    </xf>
    <xf numFmtId="0" fontId="41" fillId="10" borderId="8" xfId="0" applyFont="1" applyFill="1" applyBorder="1" applyAlignment="1" applyProtection="1">
      <alignment horizontal="right" vertical="center" wrapText="1"/>
      <protection locked="0"/>
    </xf>
    <xf numFmtId="0" fontId="0" fillId="6" borderId="25" xfId="0" applyFill="1" applyBorder="1" applyAlignment="1" applyProtection="1">
      <alignment horizontal="left" vertical="center"/>
      <protection locked="0"/>
    </xf>
    <xf numFmtId="0" fontId="0" fillId="6" borderId="32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23" xfId="0" applyFill="1" applyBorder="1" applyAlignment="1" applyProtection="1">
      <alignment horizontal="left" vertical="center"/>
      <protection locked="0"/>
    </xf>
    <xf numFmtId="0" fontId="0" fillId="6" borderId="14" xfId="0" applyFill="1" applyBorder="1" applyAlignment="1" applyProtection="1">
      <alignment horizontal="left" vertical="center"/>
      <protection locked="0"/>
    </xf>
    <xf numFmtId="0" fontId="0" fillId="3" borderId="20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25" fillId="8" borderId="17" xfId="0" applyFont="1" applyFill="1" applyBorder="1" applyAlignment="1">
      <alignment horizontal="right" vertical="center" wrapText="1"/>
    </xf>
    <xf numFmtId="0" fontId="25" fillId="8" borderId="0" xfId="0" applyFont="1" applyFill="1" applyAlignment="1">
      <alignment horizontal="right" vertical="center" wrapText="1"/>
    </xf>
    <xf numFmtId="9" fontId="44" fillId="8" borderId="0" xfId="8" applyFont="1" applyFill="1" applyBorder="1" applyAlignment="1" applyProtection="1">
      <alignment horizontal="right" vertical="center" wrapText="1"/>
    </xf>
    <xf numFmtId="0" fontId="26" fillId="6" borderId="20" xfId="0" applyFont="1" applyFill="1" applyBorder="1" applyAlignment="1" applyProtection="1">
      <alignment horizontal="center" vertical="center" wrapText="1"/>
      <protection locked="0"/>
    </xf>
    <xf numFmtId="0" fontId="26" fillId="6" borderId="22" xfId="0" applyFont="1" applyFill="1" applyBorder="1" applyAlignment="1" applyProtection="1">
      <alignment horizontal="center" vertical="center" wrapText="1"/>
      <protection locked="0"/>
    </xf>
    <xf numFmtId="0" fontId="26" fillId="6" borderId="12" xfId="0" applyFont="1" applyFill="1" applyBorder="1" applyAlignment="1" applyProtection="1">
      <alignment horizontal="center" vertical="center" wrapText="1"/>
      <protection locked="0"/>
    </xf>
    <xf numFmtId="0" fontId="28" fillId="8" borderId="0" xfId="0" applyFont="1" applyFill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 wrapText="1"/>
    </xf>
    <xf numFmtId="0" fontId="46" fillId="7" borderId="8" xfId="0" applyFont="1" applyFill="1" applyBorder="1" applyAlignment="1">
      <alignment horizontal="center" vertical="center" wrapText="1"/>
    </xf>
    <xf numFmtId="0" fontId="45" fillId="7" borderId="8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</cellXfs>
  <cellStyles count="23">
    <cellStyle name="Comma" xfId="22" builtinId="3"/>
    <cellStyle name="Comma 2" xfId="14" xr:uid="{183E9B8F-B334-4468-A7F9-D402498377A9}"/>
    <cellStyle name="Comma 3" xfId="18" xr:uid="{B1B4E2D2-7A01-48A5-AE41-FC3045004128}"/>
    <cellStyle name="Currency" xfId="9" builtinId="4"/>
    <cellStyle name="Currency 2" xfId="4" xr:uid="{00000000-0005-0000-0000-000000000000}"/>
    <cellStyle name="Currency 3" xfId="12" xr:uid="{4F810838-77E2-48E6-8C10-F7681F19C1F9}"/>
    <cellStyle name="Currency 4" xfId="20" xr:uid="{6A6688B5-375A-48B3-AF1C-8A587DBC2710}"/>
    <cellStyle name="Normal" xfId="0" builtinId="0"/>
    <cellStyle name="Normal 2" xfId="2" xr:uid="{00000000-0005-0000-0000-000002000000}"/>
    <cellStyle name="Normal 2 2" xfId="15" xr:uid="{E49C4156-2053-472C-8A05-C84B188769F1}"/>
    <cellStyle name="Normal 2 3" xfId="16" xr:uid="{59A94A77-2E62-47BD-96FF-E3A41482083A}"/>
    <cellStyle name="Normal 3" xfId="1" xr:uid="{00000000-0005-0000-0000-000003000000}"/>
    <cellStyle name="Normal 4" xfId="3" xr:uid="{00000000-0005-0000-0000-000004000000}"/>
    <cellStyle name="Normal 4 2" xfId="5" xr:uid="{00000000-0005-0000-0000-000005000000}"/>
    <cellStyle name="Normal 5" xfId="6" xr:uid="{00000000-0005-0000-0000-000006000000}"/>
    <cellStyle name="Normal 5 2" xfId="17" xr:uid="{A9551D59-7B28-4CEE-B52F-CC049559F1B4}"/>
    <cellStyle name="Normal 6" xfId="7" xr:uid="{00000000-0005-0000-0000-000007000000}"/>
    <cellStyle name="Normal 7" xfId="10" xr:uid="{9101724B-BF74-4FBE-8FB8-57C60F3A28C1}"/>
    <cellStyle name="Normal 8" xfId="11" xr:uid="{90CB6945-3933-4217-BF2E-7FBA9D2A7CA0}"/>
    <cellStyle name="Normal 9" xfId="19" xr:uid="{4BE749D1-DA5F-4598-A409-FFA82AB5163B}"/>
    <cellStyle name="Output" xfId="21" builtinId="21"/>
    <cellStyle name="Percent" xfId="8" builtinId="5"/>
    <cellStyle name="Percent 2" xfId="13" xr:uid="{4CEA234D-28C4-4A94-B4CF-F35731564050}"/>
  </cellStyles>
  <dxfs count="141">
    <dxf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9DE9E7"/>
      <color rgb="FFD4FCD4"/>
      <color rgb="FFFFB7B9"/>
      <color rgb="FFFFFFCC"/>
      <color rgb="FFCCECFF"/>
      <color rgb="FFD9D9D9"/>
      <color rgb="FF538DD5"/>
      <color rgb="FFCCFFFF"/>
      <color rgb="FFFFCC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5</xdr:row>
      <xdr:rowOff>9525</xdr:rowOff>
    </xdr:from>
    <xdr:to>
      <xdr:col>10</xdr:col>
      <xdr:colOff>438665</xdr:colOff>
      <xdr:row>13</xdr:row>
      <xdr:rowOff>174130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0" y="1092200"/>
          <a:ext cx="5944115" cy="1615580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5</xdr:row>
      <xdr:rowOff>9525</xdr:rowOff>
    </xdr:from>
    <xdr:to>
      <xdr:col>10</xdr:col>
      <xdr:colOff>438665</xdr:colOff>
      <xdr:row>13</xdr:row>
      <xdr:rowOff>174130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962025"/>
          <a:ext cx="5944115" cy="1688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66</xdr:row>
          <xdr:rowOff>180975</xdr:rowOff>
        </xdr:from>
        <xdr:to>
          <xdr:col>0</xdr:col>
          <xdr:colOff>1171575</xdr:colOff>
          <xdr:row>68</xdr:row>
          <xdr:rowOff>28575</xdr:rowOff>
        </xdr:to>
        <xdr:sp macro="" textlink="">
          <xdr:nvSpPr>
            <xdr:cNvPr id="90113" name="Check Box 1" hidden="1">
              <a:extLst>
                <a:ext uri="{63B3BB69-23CF-44E3-9099-C40C66FF867C}">
                  <a14:compatExt spid="_x0000_s90113"/>
                </a:ext>
                <a:ext uri="{FF2B5EF4-FFF2-40B4-BE49-F238E27FC236}">
                  <a16:creationId xmlns:a16="http://schemas.microsoft.com/office/drawing/2014/main" id="{00000000-0008-0000-1000-000001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72</xdr:row>
          <xdr:rowOff>0</xdr:rowOff>
        </xdr:from>
        <xdr:to>
          <xdr:col>0</xdr:col>
          <xdr:colOff>1181100</xdr:colOff>
          <xdr:row>73</xdr:row>
          <xdr:rowOff>28575</xdr:rowOff>
        </xdr:to>
        <xdr:sp macro="" textlink="">
          <xdr:nvSpPr>
            <xdr:cNvPr id="90114" name="Check Box 2" hidden="1">
              <a:extLst>
                <a:ext uri="{63B3BB69-23CF-44E3-9099-C40C66FF867C}">
                  <a14:compatExt spid="_x0000_s90114"/>
                </a:ext>
                <a:ext uri="{FF2B5EF4-FFF2-40B4-BE49-F238E27FC236}">
                  <a16:creationId xmlns:a16="http://schemas.microsoft.com/office/drawing/2014/main" id="{00000000-0008-0000-1000-000002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ACF65-0BC9-4BCB-81C4-33F35732B509}">
  <sheetPr codeName="Sheet1">
    <tabColor theme="0" tint="-0.249977111117893"/>
    <pageSetUpPr fitToPage="1"/>
  </sheetPr>
  <dimension ref="A1:K43"/>
  <sheetViews>
    <sheetView tabSelected="1" workbookViewId="0">
      <selection sqref="A1:K41"/>
    </sheetView>
  </sheetViews>
  <sheetFormatPr defaultRowHeight="15" x14ac:dyDescent="0.25"/>
  <sheetData>
    <row r="1" spans="1:11" ht="15" customHeight="1" x14ac:dyDescent="0.25">
      <c r="A1" s="468" t="s">
        <v>285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</row>
    <row r="2" spans="1:11" x14ac:dyDescent="0.25">
      <c r="A2" s="468"/>
      <c r="B2" s="468"/>
      <c r="C2" s="468"/>
      <c r="D2" s="468"/>
      <c r="E2" s="468"/>
      <c r="F2" s="468"/>
      <c r="G2" s="468"/>
      <c r="H2" s="468"/>
      <c r="I2" s="468"/>
      <c r="J2" s="468"/>
      <c r="K2" s="468"/>
    </row>
    <row r="3" spans="1:11" x14ac:dyDescent="0.25">
      <c r="A3" s="468"/>
      <c r="B3" s="468"/>
      <c r="C3" s="468"/>
      <c r="D3" s="468"/>
      <c r="E3" s="468"/>
      <c r="F3" s="468"/>
      <c r="G3" s="468"/>
      <c r="H3" s="468"/>
      <c r="I3" s="468"/>
      <c r="J3" s="468"/>
      <c r="K3" s="468"/>
    </row>
    <row r="4" spans="1:11" x14ac:dyDescent="0.25">
      <c r="A4" s="468"/>
      <c r="B4" s="468"/>
      <c r="C4" s="468"/>
      <c r="D4" s="468"/>
      <c r="E4" s="468"/>
      <c r="F4" s="468"/>
      <c r="G4" s="468"/>
      <c r="H4" s="468"/>
      <c r="I4" s="468"/>
      <c r="J4" s="468"/>
      <c r="K4" s="468"/>
    </row>
    <row r="5" spans="1:11" x14ac:dyDescent="0.25">
      <c r="A5" s="468"/>
      <c r="B5" s="468"/>
      <c r="C5" s="468"/>
      <c r="D5" s="468"/>
      <c r="E5" s="468"/>
      <c r="F5" s="468"/>
      <c r="G5" s="468"/>
      <c r="H5" s="468"/>
      <c r="I5" s="468"/>
      <c r="J5" s="468"/>
      <c r="K5" s="468"/>
    </row>
    <row r="6" spans="1:11" x14ac:dyDescent="0.25">
      <c r="A6" s="468"/>
      <c r="B6" s="468"/>
      <c r="C6" s="468"/>
      <c r="D6" s="468"/>
      <c r="E6" s="468"/>
      <c r="F6" s="468"/>
      <c r="G6" s="468"/>
      <c r="H6" s="468"/>
      <c r="I6" s="468"/>
      <c r="J6" s="468"/>
      <c r="K6" s="468"/>
    </row>
    <row r="7" spans="1:11" x14ac:dyDescent="0.25">
      <c r="A7" s="468"/>
      <c r="B7" s="468"/>
      <c r="C7" s="468"/>
      <c r="D7" s="468"/>
      <c r="E7" s="468"/>
      <c r="F7" s="468"/>
      <c r="G7" s="468"/>
      <c r="H7" s="468"/>
      <c r="I7" s="468"/>
      <c r="J7" s="468"/>
      <c r="K7" s="468"/>
    </row>
    <row r="8" spans="1:11" x14ac:dyDescent="0.25">
      <c r="A8" s="468"/>
      <c r="B8" s="468"/>
      <c r="C8" s="468"/>
      <c r="D8" s="468"/>
      <c r="E8" s="468"/>
      <c r="F8" s="468"/>
      <c r="G8" s="468"/>
      <c r="H8" s="468"/>
      <c r="I8" s="468"/>
      <c r="J8" s="468"/>
      <c r="K8" s="468"/>
    </row>
    <row r="9" spans="1:11" x14ac:dyDescent="0.25">
      <c r="A9" s="468"/>
      <c r="B9" s="468"/>
      <c r="C9" s="468"/>
      <c r="D9" s="468"/>
      <c r="E9" s="468"/>
      <c r="F9" s="468"/>
      <c r="G9" s="468"/>
      <c r="H9" s="468"/>
      <c r="I9" s="468"/>
      <c r="J9" s="468"/>
      <c r="K9" s="468"/>
    </row>
    <row r="10" spans="1:11" x14ac:dyDescent="0.25">
      <c r="A10" s="468"/>
      <c r="B10" s="468"/>
      <c r="C10" s="468"/>
      <c r="D10" s="468"/>
      <c r="E10" s="468"/>
      <c r="F10" s="468"/>
      <c r="G10" s="468"/>
      <c r="H10" s="468"/>
      <c r="I10" s="468"/>
      <c r="J10" s="468"/>
      <c r="K10" s="468"/>
    </row>
    <row r="11" spans="1:11" x14ac:dyDescent="0.25">
      <c r="A11" s="468"/>
      <c r="B11" s="468"/>
      <c r="C11" s="468"/>
      <c r="D11" s="468"/>
      <c r="E11" s="468"/>
      <c r="F11" s="468"/>
      <c r="G11" s="468"/>
      <c r="H11" s="468"/>
      <c r="I11" s="468"/>
      <c r="J11" s="468"/>
      <c r="K11" s="468"/>
    </row>
    <row r="12" spans="1:11" x14ac:dyDescent="0.25">
      <c r="A12" s="468"/>
      <c r="B12" s="468"/>
      <c r="C12" s="468"/>
      <c r="D12" s="468"/>
      <c r="E12" s="468"/>
      <c r="F12" s="468"/>
      <c r="G12" s="468"/>
      <c r="H12" s="468"/>
      <c r="I12" s="468"/>
      <c r="J12" s="468"/>
      <c r="K12" s="468"/>
    </row>
    <row r="13" spans="1:11" x14ac:dyDescent="0.25">
      <c r="A13" s="468"/>
      <c r="B13" s="468"/>
      <c r="C13" s="468"/>
      <c r="D13" s="468"/>
      <c r="E13" s="468"/>
      <c r="F13" s="468"/>
      <c r="G13" s="468"/>
      <c r="H13" s="468"/>
      <c r="I13" s="468"/>
      <c r="J13" s="468"/>
      <c r="K13" s="468"/>
    </row>
    <row r="14" spans="1:11" x14ac:dyDescent="0.25">
      <c r="A14" s="468"/>
      <c r="B14" s="468"/>
      <c r="C14" s="468"/>
      <c r="D14" s="468"/>
      <c r="E14" s="468"/>
      <c r="F14" s="468"/>
      <c r="G14" s="468"/>
      <c r="H14" s="468"/>
      <c r="I14" s="468"/>
      <c r="J14" s="468"/>
      <c r="K14" s="468"/>
    </row>
    <row r="15" spans="1:11" x14ac:dyDescent="0.25">
      <c r="A15" s="468"/>
      <c r="B15" s="468"/>
      <c r="C15" s="468"/>
      <c r="D15" s="468"/>
      <c r="E15" s="468"/>
      <c r="F15" s="468"/>
      <c r="G15" s="468"/>
      <c r="H15" s="468"/>
      <c r="I15" s="468"/>
      <c r="J15" s="468"/>
      <c r="K15" s="468"/>
    </row>
    <row r="16" spans="1:11" x14ac:dyDescent="0.25">
      <c r="A16" s="468"/>
      <c r="B16" s="468"/>
      <c r="C16" s="468"/>
      <c r="D16" s="468"/>
      <c r="E16" s="468"/>
      <c r="F16" s="468"/>
      <c r="G16" s="468"/>
      <c r="H16" s="468"/>
      <c r="I16" s="468"/>
      <c r="J16" s="468"/>
      <c r="K16" s="468"/>
    </row>
    <row r="17" spans="1:11" x14ac:dyDescent="0.25">
      <c r="A17" s="468"/>
      <c r="B17" s="468"/>
      <c r="C17" s="468"/>
      <c r="D17" s="468"/>
      <c r="E17" s="468"/>
      <c r="F17" s="468"/>
      <c r="G17" s="468"/>
      <c r="H17" s="468"/>
      <c r="I17" s="468"/>
      <c r="J17" s="468"/>
      <c r="K17" s="468"/>
    </row>
    <row r="18" spans="1:11" x14ac:dyDescent="0.25">
      <c r="A18" s="468"/>
      <c r="B18" s="468"/>
      <c r="C18" s="468"/>
      <c r="D18" s="468"/>
      <c r="E18" s="468"/>
      <c r="F18" s="468"/>
      <c r="G18" s="468"/>
      <c r="H18" s="468"/>
      <c r="I18" s="468"/>
      <c r="J18" s="468"/>
      <c r="K18" s="468"/>
    </row>
    <row r="19" spans="1:11" x14ac:dyDescent="0.25">
      <c r="A19" s="468"/>
      <c r="B19" s="468"/>
      <c r="C19" s="468"/>
      <c r="D19" s="468"/>
      <c r="E19" s="468"/>
      <c r="F19" s="468"/>
      <c r="G19" s="468"/>
      <c r="H19" s="468"/>
      <c r="I19" s="468"/>
      <c r="J19" s="468"/>
      <c r="K19" s="468"/>
    </row>
    <row r="20" spans="1:11" x14ac:dyDescent="0.25">
      <c r="A20" s="468"/>
      <c r="B20" s="468"/>
      <c r="C20" s="468"/>
      <c r="D20" s="468"/>
      <c r="E20" s="468"/>
      <c r="F20" s="468"/>
      <c r="G20" s="468"/>
      <c r="H20" s="468"/>
      <c r="I20" s="468"/>
      <c r="J20" s="468"/>
      <c r="K20" s="468"/>
    </row>
    <row r="21" spans="1:11" x14ac:dyDescent="0.25">
      <c r="A21" s="468"/>
      <c r="B21" s="468"/>
      <c r="C21" s="468"/>
      <c r="D21" s="468"/>
      <c r="E21" s="468"/>
      <c r="F21" s="468"/>
      <c r="G21" s="468"/>
      <c r="H21" s="468"/>
      <c r="I21" s="468"/>
      <c r="J21" s="468"/>
      <c r="K21" s="468"/>
    </row>
    <row r="22" spans="1:11" x14ac:dyDescent="0.25">
      <c r="A22" s="468"/>
      <c r="B22" s="468"/>
      <c r="C22" s="468"/>
      <c r="D22" s="468"/>
      <c r="E22" s="468"/>
      <c r="F22" s="468"/>
      <c r="G22" s="468"/>
      <c r="H22" s="468"/>
      <c r="I22" s="468"/>
      <c r="J22" s="468"/>
      <c r="K22" s="468"/>
    </row>
    <row r="23" spans="1:11" x14ac:dyDescent="0.25">
      <c r="A23" s="468"/>
      <c r="B23" s="468"/>
      <c r="C23" s="468"/>
      <c r="D23" s="468"/>
      <c r="E23" s="468"/>
      <c r="F23" s="468"/>
      <c r="G23" s="468"/>
      <c r="H23" s="468"/>
      <c r="I23" s="468"/>
      <c r="J23" s="468"/>
      <c r="K23" s="468"/>
    </row>
    <row r="24" spans="1:11" x14ac:dyDescent="0.25">
      <c r="A24" s="468"/>
      <c r="B24" s="468"/>
      <c r="C24" s="468"/>
      <c r="D24" s="468"/>
      <c r="E24" s="468"/>
      <c r="F24" s="468"/>
      <c r="G24" s="468"/>
      <c r="H24" s="468"/>
      <c r="I24" s="468"/>
      <c r="J24" s="468"/>
      <c r="K24" s="468"/>
    </row>
    <row r="25" spans="1:11" x14ac:dyDescent="0.25">
      <c r="A25" s="468"/>
      <c r="B25" s="468"/>
      <c r="C25" s="468"/>
      <c r="D25" s="468"/>
      <c r="E25" s="468"/>
      <c r="F25" s="468"/>
      <c r="G25" s="468"/>
      <c r="H25" s="468"/>
      <c r="I25" s="468"/>
      <c r="J25" s="468"/>
      <c r="K25" s="468"/>
    </row>
    <row r="26" spans="1:11" x14ac:dyDescent="0.25">
      <c r="A26" s="468"/>
      <c r="B26" s="468"/>
      <c r="C26" s="468"/>
      <c r="D26" s="468"/>
      <c r="E26" s="468"/>
      <c r="F26" s="468"/>
      <c r="G26" s="468"/>
      <c r="H26" s="468"/>
      <c r="I26" s="468"/>
      <c r="J26" s="468"/>
      <c r="K26" s="468"/>
    </row>
    <row r="27" spans="1:11" x14ac:dyDescent="0.25">
      <c r="A27" s="468"/>
      <c r="B27" s="468"/>
      <c r="C27" s="468"/>
      <c r="D27" s="468"/>
      <c r="E27" s="468"/>
      <c r="F27" s="468"/>
      <c r="G27" s="468"/>
      <c r="H27" s="468"/>
      <c r="I27" s="468"/>
      <c r="J27" s="468"/>
      <c r="K27" s="468"/>
    </row>
    <row r="28" spans="1:11" x14ac:dyDescent="0.25">
      <c r="A28" s="468"/>
      <c r="B28" s="468"/>
      <c r="C28" s="468"/>
      <c r="D28" s="468"/>
      <c r="E28" s="468"/>
      <c r="F28" s="468"/>
      <c r="G28" s="468"/>
      <c r="H28" s="468"/>
      <c r="I28" s="468"/>
      <c r="J28" s="468"/>
      <c r="K28" s="468"/>
    </row>
    <row r="29" spans="1:11" x14ac:dyDescent="0.25">
      <c r="A29" s="468"/>
      <c r="B29" s="468"/>
      <c r="C29" s="468"/>
      <c r="D29" s="468"/>
      <c r="E29" s="468"/>
      <c r="F29" s="468"/>
      <c r="G29" s="468"/>
      <c r="H29" s="468"/>
      <c r="I29" s="468"/>
      <c r="J29" s="468"/>
      <c r="K29" s="468"/>
    </row>
    <row r="30" spans="1:11" x14ac:dyDescent="0.25">
      <c r="A30" s="468"/>
      <c r="B30" s="468"/>
      <c r="C30" s="468"/>
      <c r="D30" s="468"/>
      <c r="E30" s="468"/>
      <c r="F30" s="468"/>
      <c r="G30" s="468"/>
      <c r="H30" s="468"/>
      <c r="I30" s="468"/>
      <c r="J30" s="468"/>
      <c r="K30" s="468"/>
    </row>
    <row r="31" spans="1:11" x14ac:dyDescent="0.25">
      <c r="A31" s="468"/>
      <c r="B31" s="468"/>
      <c r="C31" s="468"/>
      <c r="D31" s="468"/>
      <c r="E31" s="468"/>
      <c r="F31" s="468"/>
      <c r="G31" s="468"/>
      <c r="H31" s="468"/>
      <c r="I31" s="468"/>
      <c r="J31" s="468"/>
      <c r="K31" s="468"/>
    </row>
    <row r="32" spans="1:11" x14ac:dyDescent="0.25">
      <c r="A32" s="468"/>
      <c r="B32" s="468"/>
      <c r="C32" s="468"/>
      <c r="D32" s="468"/>
      <c r="E32" s="468"/>
      <c r="F32" s="468"/>
      <c r="G32" s="468"/>
      <c r="H32" s="468"/>
      <c r="I32" s="468"/>
      <c r="J32" s="468"/>
      <c r="K32" s="468"/>
    </row>
    <row r="33" spans="1:11" x14ac:dyDescent="0.25">
      <c r="A33" s="468"/>
      <c r="B33" s="468"/>
      <c r="C33" s="468"/>
      <c r="D33" s="468"/>
      <c r="E33" s="468"/>
      <c r="F33" s="468"/>
      <c r="G33" s="468"/>
      <c r="H33" s="468"/>
      <c r="I33" s="468"/>
      <c r="J33" s="468"/>
      <c r="K33" s="468"/>
    </row>
    <row r="34" spans="1:11" x14ac:dyDescent="0.25">
      <c r="A34" s="468"/>
      <c r="B34" s="468"/>
      <c r="C34" s="468"/>
      <c r="D34" s="468"/>
      <c r="E34" s="468"/>
      <c r="F34" s="468"/>
      <c r="G34" s="468"/>
      <c r="H34" s="468"/>
      <c r="I34" s="468"/>
      <c r="J34" s="468"/>
      <c r="K34" s="468"/>
    </row>
    <row r="35" spans="1:11" x14ac:dyDescent="0.25">
      <c r="A35" s="468"/>
      <c r="B35" s="468"/>
      <c r="C35" s="468"/>
      <c r="D35" s="468"/>
      <c r="E35" s="468"/>
      <c r="F35" s="468"/>
      <c r="G35" s="468"/>
      <c r="H35" s="468"/>
      <c r="I35" s="468"/>
      <c r="J35" s="468"/>
      <c r="K35" s="468"/>
    </row>
    <row r="36" spans="1:11" x14ac:dyDescent="0.25">
      <c r="A36" s="468"/>
      <c r="B36" s="468"/>
      <c r="C36" s="468"/>
      <c r="D36" s="468"/>
      <c r="E36" s="468"/>
      <c r="F36" s="468"/>
      <c r="G36" s="468"/>
      <c r="H36" s="468"/>
      <c r="I36" s="468"/>
      <c r="J36" s="468"/>
      <c r="K36" s="468"/>
    </row>
    <row r="37" spans="1:11" x14ac:dyDescent="0.25">
      <c r="A37" s="468"/>
      <c r="B37" s="468"/>
      <c r="C37" s="468"/>
      <c r="D37" s="468"/>
      <c r="E37" s="468"/>
      <c r="F37" s="468"/>
      <c r="G37" s="468"/>
      <c r="H37" s="468"/>
      <c r="I37" s="468"/>
      <c r="J37" s="468"/>
      <c r="K37" s="468"/>
    </row>
    <row r="38" spans="1:11" x14ac:dyDescent="0.25">
      <c r="A38" s="468"/>
      <c r="B38" s="468"/>
      <c r="C38" s="468"/>
      <c r="D38" s="468"/>
      <c r="E38" s="468"/>
      <c r="F38" s="468"/>
      <c r="G38" s="468"/>
      <c r="H38" s="468"/>
      <c r="I38" s="468"/>
      <c r="J38" s="468"/>
      <c r="K38" s="468"/>
    </row>
    <row r="39" spans="1:11" x14ac:dyDescent="0.25">
      <c r="A39" s="468"/>
      <c r="B39" s="468"/>
      <c r="C39" s="468"/>
      <c r="D39" s="468"/>
      <c r="E39" s="468"/>
      <c r="F39" s="468"/>
      <c r="G39" s="468"/>
      <c r="H39" s="468"/>
      <c r="I39" s="468"/>
      <c r="J39" s="468"/>
      <c r="K39" s="468"/>
    </row>
    <row r="40" spans="1:11" x14ac:dyDescent="0.25">
      <c r="A40" s="468"/>
      <c r="B40" s="468"/>
      <c r="C40" s="468"/>
      <c r="D40" s="468"/>
      <c r="E40" s="468"/>
      <c r="F40" s="468"/>
      <c r="G40" s="468"/>
      <c r="H40" s="468"/>
      <c r="I40" s="468"/>
      <c r="J40" s="468"/>
      <c r="K40" s="468"/>
    </row>
    <row r="41" spans="1:11" x14ac:dyDescent="0.25">
      <c r="A41" s="468"/>
      <c r="B41" s="468"/>
      <c r="C41" s="468"/>
      <c r="D41" s="468"/>
      <c r="E41" s="468"/>
      <c r="F41" s="468"/>
      <c r="G41" s="468"/>
      <c r="H41" s="468"/>
      <c r="I41" s="468"/>
      <c r="J41" s="468"/>
      <c r="K41" s="468"/>
    </row>
    <row r="43" spans="1:11" x14ac:dyDescent="0.25">
      <c r="A43" s="302"/>
      <c r="B43" s="302"/>
      <c r="C43" s="302"/>
      <c r="D43" s="302"/>
      <c r="E43" s="302"/>
      <c r="F43" s="302"/>
      <c r="G43" s="302"/>
      <c r="H43" s="302"/>
      <c r="I43" s="302"/>
      <c r="J43" s="302"/>
      <c r="K43" s="302"/>
    </row>
  </sheetData>
  <sheetProtection algorithmName="SHA-512" hashValue="OWMLXNGmQvrtF9wFS3kVYH4yCR87QxqGymdCgcB1qS+avpaj9gEeFNUwXoPjbXd+JPCOEdAJ9VPtTZ94v7d0bQ==" saltValue="EUMMDUs0xMpbUBb+YPskbg==" spinCount="100000" sheet="1" formatCells="0" formatColumns="0" formatRows="0"/>
  <mergeCells count="1">
    <mergeCell ref="A1:K41"/>
  </mergeCells>
  <pageMargins left="0.7" right="0.7" top="0.75" bottom="0.75" header="0.3" footer="0.3"/>
  <pageSetup scale="8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CC358-E374-4F34-80C8-B8E836763C6E}">
  <sheetPr codeName="Sheet10">
    <tabColor theme="0" tint="-4.9989318521683403E-2"/>
    <pageSetUpPr fitToPage="1"/>
  </sheetPr>
  <dimension ref="A1:DK52"/>
  <sheetViews>
    <sheetView showGridLines="0" zoomScaleNormal="100" workbookViewId="0">
      <selection activeCell="C17" sqref="C17"/>
    </sheetView>
  </sheetViews>
  <sheetFormatPr defaultColWidth="9.140625" defaultRowHeight="15" x14ac:dyDescent="0.25"/>
  <cols>
    <col min="1" max="1" width="18" style="94" customWidth="1"/>
    <col min="2" max="2" width="27.42578125" style="94" customWidth="1"/>
    <col min="3" max="3" width="53.28515625" style="94" customWidth="1"/>
    <col min="4" max="4" width="12.42578125" style="94" customWidth="1"/>
    <col min="5" max="5" width="14.28515625" style="94" customWidth="1"/>
    <col min="6" max="10" width="16.5703125" style="94" customWidth="1"/>
    <col min="11" max="11" width="2.5703125" style="94" customWidth="1"/>
    <col min="12" max="12" width="20.42578125" style="94" customWidth="1"/>
    <col min="13" max="13" width="1.85546875" style="94" customWidth="1"/>
    <col min="14" max="16384" width="9.140625" style="94"/>
  </cols>
  <sheetData>
    <row r="1" spans="1:115" ht="31.5" x14ac:dyDescent="0.25">
      <c r="A1" s="89" t="str">
        <f>'BUDGET SUMMARY 1'!$A$1</f>
        <v>RFA HHS0015831</v>
      </c>
      <c r="B1" s="92"/>
    </row>
    <row r="2" spans="1:115" ht="15.75" x14ac:dyDescent="0.25">
      <c r="A2" s="92" t="str">
        <f>'BUDGET SUMMARY 1'!$A$2</f>
        <v>Attachment 2 to Addendum 5 - Revised Exhibit E, Expenditure Proposal</v>
      </c>
      <c r="B2" s="92"/>
      <c r="J2" s="104"/>
      <c r="L2" s="104"/>
    </row>
    <row r="3" spans="1:115" x14ac:dyDescent="0.25">
      <c r="A3" s="576"/>
      <c r="B3" s="576"/>
      <c r="C3" s="576"/>
      <c r="D3" s="576"/>
      <c r="E3" s="576"/>
      <c r="F3" s="576"/>
      <c r="G3" s="223"/>
      <c r="H3" s="223"/>
      <c r="I3" s="223"/>
      <c r="J3" s="104"/>
      <c r="K3" s="223"/>
      <c r="L3" s="104"/>
    </row>
    <row r="4" spans="1:115" ht="18" x14ac:dyDescent="0.25">
      <c r="A4" s="577" t="s">
        <v>146</v>
      </c>
      <c r="B4" s="577"/>
      <c r="C4" s="577"/>
      <c r="D4" s="577"/>
      <c r="E4" s="577"/>
      <c r="F4" s="577"/>
      <c r="G4" s="224"/>
      <c r="H4" s="224"/>
      <c r="I4" s="224"/>
      <c r="J4" s="104"/>
      <c r="K4" s="224"/>
      <c r="L4" s="104"/>
    </row>
    <row r="5" spans="1:115" x14ac:dyDescent="0.25">
      <c r="A5" s="220"/>
      <c r="B5" s="220"/>
      <c r="C5" s="220"/>
      <c r="D5" s="81"/>
      <c r="E5" s="81"/>
      <c r="F5" s="81"/>
      <c r="G5" s="292" t="s">
        <v>134</v>
      </c>
      <c r="H5" s="81"/>
      <c r="I5" s="291"/>
      <c r="J5" s="81"/>
      <c r="K5" s="81"/>
      <c r="L5" s="104"/>
    </row>
    <row r="6" spans="1:115" s="233" customFormat="1" ht="15.75" thickBot="1" x14ac:dyDescent="0.3">
      <c r="A6" s="96" t="s">
        <v>70</v>
      </c>
      <c r="B6" s="96"/>
      <c r="C6" s="98">
        <f>'BUDGET SUMMARY 1'!D3</f>
        <v>0</v>
      </c>
      <c r="D6" s="98"/>
      <c r="E6" s="98"/>
      <c r="F6" s="98"/>
      <c r="G6" s="221"/>
      <c r="H6" s="221"/>
      <c r="I6" s="221"/>
      <c r="J6" s="221"/>
      <c r="K6" s="221"/>
      <c r="L6" s="10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</row>
    <row r="7" spans="1:115" x14ac:dyDescent="0.25">
      <c r="A7" s="96"/>
      <c r="B7" s="96"/>
      <c r="C7" s="221"/>
      <c r="D7" s="221"/>
      <c r="E7" s="221"/>
      <c r="F7" s="221"/>
      <c r="G7" s="221"/>
      <c r="H7" s="221"/>
      <c r="I7" s="221"/>
      <c r="K7" s="221"/>
      <c r="L7" s="104"/>
    </row>
    <row r="8" spans="1:115" ht="15.75" x14ac:dyDescent="0.25">
      <c r="A8" s="579"/>
      <c r="B8" s="579"/>
      <c r="C8" s="579"/>
      <c r="D8" s="579"/>
      <c r="E8" s="579"/>
      <c r="F8" s="579"/>
      <c r="G8" s="225"/>
      <c r="H8" s="225"/>
      <c r="I8" s="225"/>
      <c r="K8" s="225"/>
      <c r="L8" s="104"/>
    </row>
    <row r="9" spans="1:115" ht="15.75" thickBot="1" x14ac:dyDescent="0.3">
      <c r="A9" s="97"/>
      <c r="B9" s="97"/>
      <c r="C9" s="97"/>
      <c r="D9" s="97"/>
      <c r="E9" s="97"/>
      <c r="F9" s="97"/>
      <c r="G9" s="97"/>
      <c r="H9" s="97"/>
      <c r="I9" s="97"/>
      <c r="J9" s="332"/>
      <c r="K9" s="332"/>
      <c r="L9" s="104"/>
    </row>
    <row r="10" spans="1:115" ht="16.5" thickBot="1" x14ac:dyDescent="0.3">
      <c r="A10" s="222"/>
      <c r="B10" s="222"/>
      <c r="C10" s="222"/>
      <c r="D10" s="578" t="s">
        <v>135</v>
      </c>
      <c r="E10" s="578"/>
      <c r="F10" s="578"/>
      <c r="G10" s="572" t="s">
        <v>56</v>
      </c>
      <c r="H10" s="582"/>
      <c r="I10" s="580" t="s">
        <v>136</v>
      </c>
      <c r="J10" s="585"/>
      <c r="K10" s="294"/>
      <c r="L10" s="331"/>
      <c r="M10" s="99"/>
    </row>
    <row r="11" spans="1:115" s="92" customFormat="1" ht="79.5" thickBot="1" x14ac:dyDescent="0.3">
      <c r="A11" s="414" t="s">
        <v>137</v>
      </c>
      <c r="B11" s="414" t="s">
        <v>138</v>
      </c>
      <c r="C11" s="414" t="s">
        <v>139</v>
      </c>
      <c r="D11" s="414" t="s">
        <v>140</v>
      </c>
      <c r="E11" s="414" t="s">
        <v>141</v>
      </c>
      <c r="F11" s="415" t="s">
        <v>126</v>
      </c>
      <c r="G11" s="409" t="s">
        <v>127</v>
      </c>
      <c r="H11" s="410" t="s">
        <v>128</v>
      </c>
      <c r="I11" s="412" t="s">
        <v>129</v>
      </c>
      <c r="J11" s="412" t="s">
        <v>133</v>
      </c>
      <c r="K11" s="413"/>
      <c r="L11" s="411" t="s">
        <v>111</v>
      </c>
      <c r="M11" s="230"/>
    </row>
    <row r="12" spans="1:115" ht="15.75" x14ac:dyDescent="0.25">
      <c r="A12" s="445"/>
      <c r="B12" s="445"/>
      <c r="C12" s="445"/>
      <c r="D12" s="446"/>
      <c r="E12" s="447"/>
      <c r="F12" s="459">
        <f>ROUND(SUM(D12*E12),0)</f>
        <v>0</v>
      </c>
      <c r="G12" s="334">
        <f>1-I12</f>
        <v>1</v>
      </c>
      <c r="H12" s="335">
        <f t="shared" ref="H12:H45" si="0">SUM(F12-L12)</f>
        <v>0</v>
      </c>
      <c r="I12" s="448"/>
      <c r="J12" s="344">
        <f>L12</f>
        <v>0</v>
      </c>
      <c r="K12" s="231"/>
      <c r="L12" s="343">
        <f t="shared" ref="L12:L45" si="1">F12*I12</f>
        <v>0</v>
      </c>
    </row>
    <row r="13" spans="1:115" ht="15.75" x14ac:dyDescent="0.25">
      <c r="A13" s="445"/>
      <c r="B13" s="445"/>
      <c r="C13" s="445"/>
      <c r="D13" s="446"/>
      <c r="E13" s="447"/>
      <c r="F13" s="459">
        <f t="shared" ref="F13:F45" si="2">ROUND(SUM(D13*E13),0)</f>
        <v>0</v>
      </c>
      <c r="G13" s="275">
        <f t="shared" ref="G13:G45" si="3">1-I13</f>
        <v>1</v>
      </c>
      <c r="H13" s="218">
        <f t="shared" si="0"/>
        <v>0</v>
      </c>
      <c r="I13" s="449"/>
      <c r="J13" s="345">
        <f t="shared" ref="J13:J45" si="4">L13</f>
        <v>0</v>
      </c>
      <c r="K13" s="231"/>
      <c r="L13" s="341">
        <f t="shared" si="1"/>
        <v>0</v>
      </c>
    </row>
    <row r="14" spans="1:115" ht="15.75" x14ac:dyDescent="0.25">
      <c r="A14" s="445"/>
      <c r="B14" s="445"/>
      <c r="C14" s="445"/>
      <c r="D14" s="446"/>
      <c r="E14" s="447"/>
      <c r="F14" s="459">
        <f t="shared" si="2"/>
        <v>0</v>
      </c>
      <c r="G14" s="275">
        <f t="shared" si="3"/>
        <v>1</v>
      </c>
      <c r="H14" s="218">
        <f t="shared" si="0"/>
        <v>0</v>
      </c>
      <c r="I14" s="449"/>
      <c r="J14" s="345">
        <f t="shared" si="4"/>
        <v>0</v>
      </c>
      <c r="K14" s="231"/>
      <c r="L14" s="341">
        <f t="shared" si="1"/>
        <v>0</v>
      </c>
    </row>
    <row r="15" spans="1:115" ht="15.75" x14ac:dyDescent="0.25">
      <c r="A15" s="445"/>
      <c r="B15" s="445"/>
      <c r="C15" s="445"/>
      <c r="D15" s="446"/>
      <c r="E15" s="447"/>
      <c r="F15" s="459">
        <f t="shared" si="2"/>
        <v>0</v>
      </c>
      <c r="G15" s="275">
        <f t="shared" si="3"/>
        <v>1</v>
      </c>
      <c r="H15" s="218">
        <f t="shared" si="0"/>
        <v>0</v>
      </c>
      <c r="I15" s="449"/>
      <c r="J15" s="345">
        <f t="shared" si="4"/>
        <v>0</v>
      </c>
      <c r="K15" s="231"/>
      <c r="L15" s="341">
        <f t="shared" si="1"/>
        <v>0</v>
      </c>
    </row>
    <row r="16" spans="1:115" ht="15.75" x14ac:dyDescent="0.25">
      <c r="A16" s="445"/>
      <c r="B16" s="445"/>
      <c r="C16" s="445"/>
      <c r="D16" s="446"/>
      <c r="E16" s="447"/>
      <c r="F16" s="459">
        <f t="shared" si="2"/>
        <v>0</v>
      </c>
      <c r="G16" s="275">
        <f t="shared" si="3"/>
        <v>1</v>
      </c>
      <c r="H16" s="218">
        <f t="shared" si="0"/>
        <v>0</v>
      </c>
      <c r="I16" s="449"/>
      <c r="J16" s="345">
        <f t="shared" si="4"/>
        <v>0</v>
      </c>
      <c r="K16" s="231"/>
      <c r="L16" s="341">
        <f t="shared" si="1"/>
        <v>0</v>
      </c>
    </row>
    <row r="17" spans="1:12" ht="15.75" x14ac:dyDescent="0.25">
      <c r="A17" s="445"/>
      <c r="B17" s="445"/>
      <c r="C17" s="445"/>
      <c r="D17" s="446"/>
      <c r="E17" s="447"/>
      <c r="F17" s="459">
        <f t="shared" si="2"/>
        <v>0</v>
      </c>
      <c r="G17" s="275">
        <f t="shared" si="3"/>
        <v>1</v>
      </c>
      <c r="H17" s="218">
        <f t="shared" si="0"/>
        <v>0</v>
      </c>
      <c r="I17" s="449"/>
      <c r="J17" s="345">
        <f t="shared" si="4"/>
        <v>0</v>
      </c>
      <c r="K17" s="231"/>
      <c r="L17" s="341">
        <f t="shared" si="1"/>
        <v>0</v>
      </c>
    </row>
    <row r="18" spans="1:12" ht="15.75" x14ac:dyDescent="0.25">
      <c r="A18" s="445"/>
      <c r="B18" s="445"/>
      <c r="C18" s="445"/>
      <c r="D18" s="446"/>
      <c r="E18" s="447"/>
      <c r="F18" s="459">
        <f t="shared" si="2"/>
        <v>0</v>
      </c>
      <c r="G18" s="275">
        <f t="shared" si="3"/>
        <v>1</v>
      </c>
      <c r="H18" s="218">
        <f t="shared" si="0"/>
        <v>0</v>
      </c>
      <c r="I18" s="449"/>
      <c r="J18" s="345">
        <f t="shared" si="4"/>
        <v>0</v>
      </c>
      <c r="K18" s="231"/>
      <c r="L18" s="341">
        <f t="shared" si="1"/>
        <v>0</v>
      </c>
    </row>
    <row r="19" spans="1:12" ht="15.75" x14ac:dyDescent="0.25">
      <c r="A19" s="445"/>
      <c r="B19" s="445"/>
      <c r="C19" s="445"/>
      <c r="D19" s="446"/>
      <c r="E19" s="447"/>
      <c r="F19" s="459">
        <f t="shared" si="2"/>
        <v>0</v>
      </c>
      <c r="G19" s="275">
        <f t="shared" si="3"/>
        <v>1</v>
      </c>
      <c r="H19" s="218">
        <f t="shared" si="0"/>
        <v>0</v>
      </c>
      <c r="I19" s="449"/>
      <c r="J19" s="345">
        <f t="shared" si="4"/>
        <v>0</v>
      </c>
      <c r="K19" s="231"/>
      <c r="L19" s="341">
        <f t="shared" si="1"/>
        <v>0</v>
      </c>
    </row>
    <row r="20" spans="1:12" ht="15.75" x14ac:dyDescent="0.25">
      <c r="A20" s="445"/>
      <c r="B20" s="445"/>
      <c r="C20" s="445"/>
      <c r="D20" s="446"/>
      <c r="E20" s="447"/>
      <c r="F20" s="459">
        <f t="shared" si="2"/>
        <v>0</v>
      </c>
      <c r="G20" s="275">
        <f t="shared" si="3"/>
        <v>1</v>
      </c>
      <c r="H20" s="218">
        <f t="shared" si="0"/>
        <v>0</v>
      </c>
      <c r="I20" s="449"/>
      <c r="J20" s="345">
        <f t="shared" si="4"/>
        <v>0</v>
      </c>
      <c r="K20" s="231"/>
      <c r="L20" s="341">
        <f t="shared" si="1"/>
        <v>0</v>
      </c>
    </row>
    <row r="21" spans="1:12" ht="15.75" x14ac:dyDescent="0.25">
      <c r="A21" s="445"/>
      <c r="B21" s="445"/>
      <c r="C21" s="445"/>
      <c r="D21" s="446"/>
      <c r="E21" s="447"/>
      <c r="F21" s="459">
        <f t="shared" si="2"/>
        <v>0</v>
      </c>
      <c r="G21" s="275">
        <f t="shared" si="3"/>
        <v>1</v>
      </c>
      <c r="H21" s="218">
        <f t="shared" si="0"/>
        <v>0</v>
      </c>
      <c r="I21" s="449"/>
      <c r="J21" s="345">
        <f t="shared" si="4"/>
        <v>0</v>
      </c>
      <c r="K21" s="231"/>
      <c r="L21" s="341">
        <f t="shared" si="1"/>
        <v>0</v>
      </c>
    </row>
    <row r="22" spans="1:12" ht="15.75" x14ac:dyDescent="0.25">
      <c r="A22" s="445"/>
      <c r="B22" s="445"/>
      <c r="C22" s="445"/>
      <c r="D22" s="446"/>
      <c r="E22" s="447"/>
      <c r="F22" s="459">
        <f t="shared" si="2"/>
        <v>0</v>
      </c>
      <c r="G22" s="275">
        <f t="shared" si="3"/>
        <v>1</v>
      </c>
      <c r="H22" s="218">
        <f t="shared" si="0"/>
        <v>0</v>
      </c>
      <c r="I22" s="449"/>
      <c r="J22" s="345">
        <f t="shared" si="4"/>
        <v>0</v>
      </c>
      <c r="K22" s="231"/>
      <c r="L22" s="341">
        <f t="shared" si="1"/>
        <v>0</v>
      </c>
    </row>
    <row r="23" spans="1:12" ht="15.75" x14ac:dyDescent="0.25">
      <c r="A23" s="445"/>
      <c r="B23" s="445"/>
      <c r="C23" s="445"/>
      <c r="D23" s="446"/>
      <c r="E23" s="447"/>
      <c r="F23" s="459">
        <f t="shared" si="2"/>
        <v>0</v>
      </c>
      <c r="G23" s="275">
        <f t="shared" si="3"/>
        <v>1</v>
      </c>
      <c r="H23" s="218">
        <f t="shared" si="0"/>
        <v>0</v>
      </c>
      <c r="I23" s="449"/>
      <c r="J23" s="345">
        <f t="shared" si="4"/>
        <v>0</v>
      </c>
      <c r="K23" s="231"/>
      <c r="L23" s="341">
        <f t="shared" si="1"/>
        <v>0</v>
      </c>
    </row>
    <row r="24" spans="1:12" ht="15.75" x14ac:dyDescent="0.25">
      <c r="A24" s="445"/>
      <c r="B24" s="445"/>
      <c r="C24" s="445"/>
      <c r="D24" s="446"/>
      <c r="E24" s="447"/>
      <c r="F24" s="459">
        <f t="shared" si="2"/>
        <v>0</v>
      </c>
      <c r="G24" s="275">
        <f t="shared" si="3"/>
        <v>1</v>
      </c>
      <c r="H24" s="218">
        <f t="shared" si="0"/>
        <v>0</v>
      </c>
      <c r="I24" s="449"/>
      <c r="J24" s="345">
        <f t="shared" si="4"/>
        <v>0</v>
      </c>
      <c r="K24" s="231"/>
      <c r="L24" s="341">
        <f t="shared" si="1"/>
        <v>0</v>
      </c>
    </row>
    <row r="25" spans="1:12" ht="15.75" x14ac:dyDescent="0.25">
      <c r="A25" s="445"/>
      <c r="B25" s="445"/>
      <c r="C25" s="445"/>
      <c r="D25" s="446"/>
      <c r="E25" s="447"/>
      <c r="F25" s="459">
        <f t="shared" si="2"/>
        <v>0</v>
      </c>
      <c r="G25" s="275">
        <f t="shared" si="3"/>
        <v>1</v>
      </c>
      <c r="H25" s="218">
        <f t="shared" si="0"/>
        <v>0</v>
      </c>
      <c r="I25" s="449"/>
      <c r="J25" s="345">
        <f t="shared" si="4"/>
        <v>0</v>
      </c>
      <c r="K25" s="231"/>
      <c r="L25" s="341">
        <f t="shared" si="1"/>
        <v>0</v>
      </c>
    </row>
    <row r="26" spans="1:12" ht="15.75" x14ac:dyDescent="0.25">
      <c r="A26" s="445"/>
      <c r="B26" s="445"/>
      <c r="C26" s="445"/>
      <c r="D26" s="446"/>
      <c r="E26" s="447"/>
      <c r="F26" s="459">
        <f t="shared" si="2"/>
        <v>0</v>
      </c>
      <c r="G26" s="275">
        <f t="shared" si="3"/>
        <v>1</v>
      </c>
      <c r="H26" s="218">
        <f t="shared" si="0"/>
        <v>0</v>
      </c>
      <c r="I26" s="449"/>
      <c r="J26" s="345">
        <f t="shared" si="4"/>
        <v>0</v>
      </c>
      <c r="K26" s="231"/>
      <c r="L26" s="341">
        <f t="shared" si="1"/>
        <v>0</v>
      </c>
    </row>
    <row r="27" spans="1:12" ht="15.75" x14ac:dyDescent="0.25">
      <c r="A27" s="445"/>
      <c r="B27" s="445"/>
      <c r="C27" s="445"/>
      <c r="D27" s="446"/>
      <c r="E27" s="447"/>
      <c r="F27" s="459">
        <f t="shared" si="2"/>
        <v>0</v>
      </c>
      <c r="G27" s="275">
        <f t="shared" si="3"/>
        <v>1</v>
      </c>
      <c r="H27" s="218">
        <f t="shared" si="0"/>
        <v>0</v>
      </c>
      <c r="I27" s="449"/>
      <c r="J27" s="345">
        <f t="shared" si="4"/>
        <v>0</v>
      </c>
      <c r="K27" s="231"/>
      <c r="L27" s="341">
        <f t="shared" si="1"/>
        <v>0</v>
      </c>
    </row>
    <row r="28" spans="1:12" ht="15.75" x14ac:dyDescent="0.25">
      <c r="A28" s="445"/>
      <c r="B28" s="445"/>
      <c r="C28" s="445"/>
      <c r="D28" s="446"/>
      <c r="E28" s="447"/>
      <c r="F28" s="459">
        <f t="shared" si="2"/>
        <v>0</v>
      </c>
      <c r="G28" s="275">
        <f t="shared" si="3"/>
        <v>1</v>
      </c>
      <c r="H28" s="218">
        <f t="shared" si="0"/>
        <v>0</v>
      </c>
      <c r="I28" s="449"/>
      <c r="J28" s="345">
        <f t="shared" si="4"/>
        <v>0</v>
      </c>
      <c r="K28" s="231"/>
      <c r="L28" s="341">
        <f t="shared" si="1"/>
        <v>0</v>
      </c>
    </row>
    <row r="29" spans="1:12" ht="15.75" x14ac:dyDescent="0.25">
      <c r="A29" s="445"/>
      <c r="B29" s="445"/>
      <c r="C29" s="445"/>
      <c r="D29" s="446"/>
      <c r="E29" s="447"/>
      <c r="F29" s="459">
        <f t="shared" si="2"/>
        <v>0</v>
      </c>
      <c r="G29" s="275">
        <f t="shared" si="3"/>
        <v>1</v>
      </c>
      <c r="H29" s="218">
        <f t="shared" si="0"/>
        <v>0</v>
      </c>
      <c r="I29" s="449"/>
      <c r="J29" s="345">
        <f t="shared" si="4"/>
        <v>0</v>
      </c>
      <c r="K29" s="231"/>
      <c r="L29" s="341">
        <f t="shared" si="1"/>
        <v>0</v>
      </c>
    </row>
    <row r="30" spans="1:12" ht="15.75" x14ac:dyDescent="0.25">
      <c r="A30" s="445"/>
      <c r="B30" s="445"/>
      <c r="C30" s="445"/>
      <c r="D30" s="446"/>
      <c r="E30" s="447"/>
      <c r="F30" s="459">
        <f t="shared" si="2"/>
        <v>0</v>
      </c>
      <c r="G30" s="275">
        <f t="shared" si="3"/>
        <v>1</v>
      </c>
      <c r="H30" s="218">
        <f t="shared" si="0"/>
        <v>0</v>
      </c>
      <c r="I30" s="449"/>
      <c r="J30" s="345">
        <f t="shared" si="4"/>
        <v>0</v>
      </c>
      <c r="K30" s="231"/>
      <c r="L30" s="341">
        <f t="shared" si="1"/>
        <v>0</v>
      </c>
    </row>
    <row r="31" spans="1:12" ht="15.75" x14ac:dyDescent="0.25">
      <c r="A31" s="445"/>
      <c r="B31" s="445"/>
      <c r="C31" s="445"/>
      <c r="D31" s="446"/>
      <c r="E31" s="447"/>
      <c r="F31" s="459">
        <f t="shared" si="2"/>
        <v>0</v>
      </c>
      <c r="G31" s="275">
        <f t="shared" si="3"/>
        <v>1</v>
      </c>
      <c r="H31" s="218">
        <f t="shared" si="0"/>
        <v>0</v>
      </c>
      <c r="I31" s="449"/>
      <c r="J31" s="345">
        <f t="shared" si="4"/>
        <v>0</v>
      </c>
      <c r="K31" s="231"/>
      <c r="L31" s="341">
        <f t="shared" si="1"/>
        <v>0</v>
      </c>
    </row>
    <row r="32" spans="1:12" ht="15.75" x14ac:dyDescent="0.25">
      <c r="A32" s="445"/>
      <c r="B32" s="445"/>
      <c r="C32" s="445"/>
      <c r="D32" s="446"/>
      <c r="E32" s="447"/>
      <c r="F32" s="459">
        <f t="shared" si="2"/>
        <v>0</v>
      </c>
      <c r="G32" s="275">
        <f t="shared" si="3"/>
        <v>1</v>
      </c>
      <c r="H32" s="218">
        <f t="shared" si="0"/>
        <v>0</v>
      </c>
      <c r="I32" s="449"/>
      <c r="J32" s="345">
        <f t="shared" si="4"/>
        <v>0</v>
      </c>
      <c r="K32" s="231"/>
      <c r="L32" s="341">
        <f t="shared" si="1"/>
        <v>0</v>
      </c>
    </row>
    <row r="33" spans="1:12" ht="15.75" x14ac:dyDescent="0.25">
      <c r="A33" s="445"/>
      <c r="B33" s="445"/>
      <c r="C33" s="445"/>
      <c r="D33" s="446"/>
      <c r="E33" s="447"/>
      <c r="F33" s="459">
        <f t="shared" si="2"/>
        <v>0</v>
      </c>
      <c r="G33" s="275">
        <f t="shared" si="3"/>
        <v>1</v>
      </c>
      <c r="H33" s="218">
        <f t="shared" si="0"/>
        <v>0</v>
      </c>
      <c r="I33" s="449"/>
      <c r="J33" s="345">
        <f t="shared" si="4"/>
        <v>0</v>
      </c>
      <c r="K33" s="231"/>
      <c r="L33" s="341">
        <f t="shared" si="1"/>
        <v>0</v>
      </c>
    </row>
    <row r="34" spans="1:12" ht="15.75" x14ac:dyDescent="0.25">
      <c r="A34" s="445"/>
      <c r="B34" s="445"/>
      <c r="C34" s="445"/>
      <c r="D34" s="446"/>
      <c r="E34" s="447"/>
      <c r="F34" s="459">
        <f t="shared" si="2"/>
        <v>0</v>
      </c>
      <c r="G34" s="275">
        <f t="shared" si="3"/>
        <v>1</v>
      </c>
      <c r="H34" s="218">
        <f t="shared" si="0"/>
        <v>0</v>
      </c>
      <c r="I34" s="449"/>
      <c r="J34" s="345">
        <f t="shared" si="4"/>
        <v>0</v>
      </c>
      <c r="K34" s="231"/>
      <c r="L34" s="341">
        <f t="shared" si="1"/>
        <v>0</v>
      </c>
    </row>
    <row r="35" spans="1:12" ht="15.75" x14ac:dyDescent="0.25">
      <c r="A35" s="445"/>
      <c r="B35" s="445"/>
      <c r="C35" s="445"/>
      <c r="D35" s="446"/>
      <c r="E35" s="447"/>
      <c r="F35" s="459">
        <f t="shared" si="2"/>
        <v>0</v>
      </c>
      <c r="G35" s="275">
        <f t="shared" si="3"/>
        <v>1</v>
      </c>
      <c r="H35" s="218">
        <f t="shared" si="0"/>
        <v>0</v>
      </c>
      <c r="I35" s="449"/>
      <c r="J35" s="345">
        <f t="shared" si="4"/>
        <v>0</v>
      </c>
      <c r="K35" s="231"/>
      <c r="L35" s="341">
        <f t="shared" si="1"/>
        <v>0</v>
      </c>
    </row>
    <row r="36" spans="1:12" ht="15.75" x14ac:dyDescent="0.25">
      <c r="A36" s="445"/>
      <c r="B36" s="445"/>
      <c r="C36" s="445"/>
      <c r="D36" s="446"/>
      <c r="E36" s="447"/>
      <c r="F36" s="459">
        <f t="shared" si="2"/>
        <v>0</v>
      </c>
      <c r="G36" s="275">
        <f t="shared" si="3"/>
        <v>1</v>
      </c>
      <c r="H36" s="218">
        <f t="shared" si="0"/>
        <v>0</v>
      </c>
      <c r="I36" s="449"/>
      <c r="J36" s="345">
        <f t="shared" si="4"/>
        <v>0</v>
      </c>
      <c r="K36" s="231"/>
      <c r="L36" s="341">
        <f t="shared" si="1"/>
        <v>0</v>
      </c>
    </row>
    <row r="37" spans="1:12" ht="15.75" x14ac:dyDescent="0.25">
      <c r="A37" s="445"/>
      <c r="B37" s="445"/>
      <c r="C37" s="445"/>
      <c r="D37" s="446"/>
      <c r="E37" s="447"/>
      <c r="F37" s="459">
        <f t="shared" si="2"/>
        <v>0</v>
      </c>
      <c r="G37" s="275">
        <f t="shared" si="3"/>
        <v>1</v>
      </c>
      <c r="H37" s="218">
        <f t="shared" si="0"/>
        <v>0</v>
      </c>
      <c r="I37" s="449"/>
      <c r="J37" s="345">
        <f t="shared" si="4"/>
        <v>0</v>
      </c>
      <c r="K37" s="231"/>
      <c r="L37" s="341">
        <f t="shared" si="1"/>
        <v>0</v>
      </c>
    </row>
    <row r="38" spans="1:12" ht="15.75" x14ac:dyDescent="0.25">
      <c r="A38" s="445"/>
      <c r="B38" s="445"/>
      <c r="C38" s="445"/>
      <c r="D38" s="446"/>
      <c r="E38" s="447"/>
      <c r="F38" s="459">
        <f t="shared" si="2"/>
        <v>0</v>
      </c>
      <c r="G38" s="275">
        <f t="shared" si="3"/>
        <v>1</v>
      </c>
      <c r="H38" s="218">
        <f t="shared" si="0"/>
        <v>0</v>
      </c>
      <c r="I38" s="449"/>
      <c r="J38" s="345">
        <f t="shared" si="4"/>
        <v>0</v>
      </c>
      <c r="K38" s="231"/>
      <c r="L38" s="341">
        <f t="shared" si="1"/>
        <v>0</v>
      </c>
    </row>
    <row r="39" spans="1:12" ht="15.75" x14ac:dyDescent="0.25">
      <c r="A39" s="445"/>
      <c r="B39" s="445"/>
      <c r="C39" s="445"/>
      <c r="D39" s="446"/>
      <c r="E39" s="447"/>
      <c r="F39" s="459">
        <f t="shared" si="2"/>
        <v>0</v>
      </c>
      <c r="G39" s="275">
        <f t="shared" si="3"/>
        <v>1</v>
      </c>
      <c r="H39" s="218">
        <f t="shared" si="0"/>
        <v>0</v>
      </c>
      <c r="I39" s="449"/>
      <c r="J39" s="345">
        <f t="shared" si="4"/>
        <v>0</v>
      </c>
      <c r="K39" s="231"/>
      <c r="L39" s="341">
        <f t="shared" si="1"/>
        <v>0</v>
      </c>
    </row>
    <row r="40" spans="1:12" ht="15.75" x14ac:dyDescent="0.25">
      <c r="A40" s="445"/>
      <c r="B40" s="445"/>
      <c r="C40" s="445"/>
      <c r="D40" s="446"/>
      <c r="E40" s="447"/>
      <c r="F40" s="459">
        <f t="shared" si="2"/>
        <v>0</v>
      </c>
      <c r="G40" s="275">
        <f t="shared" si="3"/>
        <v>1</v>
      </c>
      <c r="H40" s="218">
        <f t="shared" si="0"/>
        <v>0</v>
      </c>
      <c r="I40" s="449"/>
      <c r="J40" s="345">
        <f t="shared" si="4"/>
        <v>0</v>
      </c>
      <c r="K40" s="231"/>
      <c r="L40" s="341">
        <f t="shared" si="1"/>
        <v>0</v>
      </c>
    </row>
    <row r="41" spans="1:12" ht="15.75" x14ac:dyDescent="0.25">
      <c r="A41" s="445"/>
      <c r="B41" s="445"/>
      <c r="C41" s="445"/>
      <c r="D41" s="446"/>
      <c r="E41" s="447"/>
      <c r="F41" s="459">
        <f t="shared" si="2"/>
        <v>0</v>
      </c>
      <c r="G41" s="275">
        <f t="shared" si="3"/>
        <v>1</v>
      </c>
      <c r="H41" s="218">
        <f t="shared" si="0"/>
        <v>0</v>
      </c>
      <c r="I41" s="449"/>
      <c r="J41" s="345">
        <f t="shared" si="4"/>
        <v>0</v>
      </c>
      <c r="K41" s="231"/>
      <c r="L41" s="341">
        <f t="shared" si="1"/>
        <v>0</v>
      </c>
    </row>
    <row r="42" spans="1:12" ht="15.75" x14ac:dyDescent="0.25">
      <c r="A42" s="445"/>
      <c r="B42" s="445"/>
      <c r="C42" s="445"/>
      <c r="D42" s="446"/>
      <c r="E42" s="447"/>
      <c r="F42" s="459">
        <f t="shared" si="2"/>
        <v>0</v>
      </c>
      <c r="G42" s="275">
        <f t="shared" si="3"/>
        <v>1</v>
      </c>
      <c r="H42" s="218">
        <f t="shared" si="0"/>
        <v>0</v>
      </c>
      <c r="I42" s="449"/>
      <c r="J42" s="345">
        <f t="shared" si="4"/>
        <v>0</v>
      </c>
      <c r="K42" s="231"/>
      <c r="L42" s="341">
        <f t="shared" si="1"/>
        <v>0</v>
      </c>
    </row>
    <row r="43" spans="1:12" ht="15.75" x14ac:dyDescent="0.25">
      <c r="A43" s="445"/>
      <c r="B43" s="445"/>
      <c r="C43" s="445"/>
      <c r="D43" s="446"/>
      <c r="E43" s="447"/>
      <c r="F43" s="459">
        <f t="shared" si="2"/>
        <v>0</v>
      </c>
      <c r="G43" s="275">
        <f t="shared" si="3"/>
        <v>1</v>
      </c>
      <c r="H43" s="218">
        <f t="shared" si="0"/>
        <v>0</v>
      </c>
      <c r="I43" s="449"/>
      <c r="J43" s="345">
        <f t="shared" si="4"/>
        <v>0</v>
      </c>
      <c r="K43" s="231"/>
      <c r="L43" s="341">
        <f t="shared" si="1"/>
        <v>0</v>
      </c>
    </row>
    <row r="44" spans="1:12" ht="15.75" x14ac:dyDescent="0.25">
      <c r="A44" s="445"/>
      <c r="B44" s="445"/>
      <c r="C44" s="445"/>
      <c r="D44" s="446"/>
      <c r="E44" s="447"/>
      <c r="F44" s="459">
        <f t="shared" si="2"/>
        <v>0</v>
      </c>
      <c r="G44" s="275">
        <f t="shared" si="3"/>
        <v>1</v>
      </c>
      <c r="H44" s="218">
        <f t="shared" si="0"/>
        <v>0</v>
      </c>
      <c r="I44" s="449"/>
      <c r="J44" s="345">
        <f t="shared" si="4"/>
        <v>0</v>
      </c>
      <c r="K44" s="231"/>
      <c r="L44" s="341">
        <f t="shared" si="1"/>
        <v>0</v>
      </c>
    </row>
    <row r="45" spans="1:12" ht="15.75" x14ac:dyDescent="0.25">
      <c r="A45" s="445"/>
      <c r="B45" s="445"/>
      <c r="C45" s="445"/>
      <c r="D45" s="446"/>
      <c r="E45" s="447"/>
      <c r="F45" s="459">
        <f t="shared" si="2"/>
        <v>0</v>
      </c>
      <c r="G45" s="275">
        <f t="shared" si="3"/>
        <v>1</v>
      </c>
      <c r="H45" s="218">
        <f t="shared" si="0"/>
        <v>0</v>
      </c>
      <c r="I45" s="449"/>
      <c r="J45" s="345">
        <f t="shared" si="4"/>
        <v>0</v>
      </c>
      <c r="K45" s="231"/>
      <c r="L45" s="341">
        <f t="shared" si="1"/>
        <v>0</v>
      </c>
    </row>
    <row r="46" spans="1:12" ht="16.5" thickBot="1" x14ac:dyDescent="0.3">
      <c r="A46" s="226"/>
      <c r="B46" s="226"/>
      <c r="C46" s="227" t="s">
        <v>147</v>
      </c>
      <c r="D46" s="235"/>
      <c r="E46" s="235"/>
      <c r="F46" s="228">
        <f>ROUND(SUM(F12:F45),2)</f>
        <v>0</v>
      </c>
      <c r="G46" s="235"/>
      <c r="H46" s="229">
        <f>SUM(H12:H45)</f>
        <v>0</v>
      </c>
      <c r="I46" s="289"/>
      <c r="J46" s="346">
        <f>SUM(J12:J45)</f>
        <v>0</v>
      </c>
      <c r="K46" s="347"/>
      <c r="L46" s="342">
        <f>ROUND(SUM(L12:L45),2)</f>
        <v>0</v>
      </c>
    </row>
    <row r="47" spans="1:12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</row>
    <row r="48" spans="1:12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</row>
    <row r="49" spans="1:11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x14ac:dyDescent="0.2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  <row r="51" spans="1:11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</row>
    <row r="52" spans="1:11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</row>
  </sheetData>
  <sheetProtection algorithmName="SHA-512" hashValue="/dJTvbFSxGtlHUBY7/pWUy8qo+Y86vQaL8NPRYKgsUvHJiuMwwqwflbTXYHGQSKnONoekHyrM+oqBBHvPd3kfQ==" saltValue="PaTFmrS6gzbt2yhVvsvc6A==" spinCount="100000" sheet="1" formatCells="0" formatColumns="0" formatRows="0" selectLockedCells="1"/>
  <mergeCells count="6">
    <mergeCell ref="I10:J10"/>
    <mergeCell ref="A3:F3"/>
    <mergeCell ref="A4:F4"/>
    <mergeCell ref="A8:F8"/>
    <mergeCell ref="D10:F10"/>
    <mergeCell ref="G10:H10"/>
  </mergeCells>
  <conditionalFormatting sqref="G12:G45">
    <cfRule type="cellIs" dxfId="116" priority="3" operator="greaterThan">
      <formula>1</formula>
    </cfRule>
  </conditionalFormatting>
  <conditionalFormatting sqref="J12:J45">
    <cfRule type="cellIs" dxfId="115" priority="4" operator="notEqual">
      <formula>F12*I12</formula>
    </cfRule>
  </conditionalFormatting>
  <conditionalFormatting sqref="H12:H45">
    <cfRule type="cellIs" dxfId="114" priority="5" operator="notEqual">
      <formula>F12-L12</formula>
    </cfRule>
    <cfRule type="cellIs" dxfId="113" priority="6" operator="equal">
      <formula>F12-L12</formula>
    </cfRule>
  </conditionalFormatting>
  <conditionalFormatting sqref="I12:I45">
    <cfRule type="cellIs" dxfId="112" priority="1" operator="greaterThan">
      <formula>1</formula>
    </cfRule>
  </conditionalFormatting>
  <dataValidations disablePrompts="1" count="1">
    <dataValidation type="whole" allowBlank="1" showInputMessage="1" showErrorMessage="1" sqref="E12:E45" xr:uid="{E156B06B-9270-4941-848C-A9B4CDEB04D3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8603-D609-422E-BC71-5D5CB0175F02}">
  <sheetPr codeName="Sheet11">
    <tabColor theme="0" tint="-4.9989318521683403E-2"/>
    <pageSetUpPr fitToPage="1"/>
  </sheetPr>
  <dimension ref="A1:DK52"/>
  <sheetViews>
    <sheetView showGridLines="0" zoomScaleNormal="100" workbookViewId="0">
      <selection activeCell="E16" sqref="E16"/>
    </sheetView>
  </sheetViews>
  <sheetFormatPr defaultColWidth="9.140625" defaultRowHeight="15" x14ac:dyDescent="0.25"/>
  <cols>
    <col min="1" max="1" width="18" style="94" customWidth="1"/>
    <col min="2" max="2" width="27.42578125" style="94" customWidth="1"/>
    <col min="3" max="3" width="53.28515625" style="94" customWidth="1"/>
    <col min="4" max="4" width="12.42578125" style="94" customWidth="1"/>
    <col min="5" max="5" width="14.28515625" style="94" customWidth="1"/>
    <col min="6" max="10" width="16.5703125" style="94" customWidth="1"/>
    <col min="11" max="11" width="2.5703125" style="94" customWidth="1"/>
    <col min="12" max="12" width="20.42578125" style="94" customWidth="1"/>
    <col min="13" max="13" width="1.85546875" style="94" customWidth="1"/>
    <col min="14" max="16384" width="9.140625" style="94"/>
  </cols>
  <sheetData>
    <row r="1" spans="1:115" ht="31.5" x14ac:dyDescent="0.25">
      <c r="A1" s="89" t="str">
        <f>'BUDGET SUMMARY 1'!$A$1</f>
        <v>RFA HHS0015831</v>
      </c>
      <c r="B1" s="92"/>
      <c r="C1" s="89" t="str">
        <f>'BUDGET SUMMARY 1'!$A$1</f>
        <v>RFA HHS0015831</v>
      </c>
    </row>
    <row r="2" spans="1:115" ht="15.75" x14ac:dyDescent="0.25">
      <c r="A2" s="92" t="str">
        <f>'BUDGET SUMMARY 1'!$A$2</f>
        <v>Attachment 2 to Addendum 5 - Revised Exhibit E, Expenditure Proposal</v>
      </c>
      <c r="B2" s="92"/>
      <c r="C2" s="92" t="str">
        <f>'BUDGET SUMMARY 1'!$A$2</f>
        <v>Attachment 2 to Addendum 5 - Revised Exhibit E, Expenditure Proposal</v>
      </c>
      <c r="J2" s="104"/>
      <c r="L2" s="104"/>
    </row>
    <row r="3" spans="1:115" x14ac:dyDescent="0.25">
      <c r="A3" s="576"/>
      <c r="B3" s="576"/>
      <c r="C3" s="576"/>
      <c r="D3" s="576"/>
      <c r="E3" s="576"/>
      <c r="F3" s="576"/>
      <c r="G3" s="223"/>
      <c r="H3" s="223"/>
      <c r="I3" s="223"/>
      <c r="J3" s="104"/>
      <c r="K3" s="223"/>
      <c r="L3" s="104"/>
    </row>
    <row r="4" spans="1:115" ht="18" x14ac:dyDescent="0.25">
      <c r="A4" s="577" t="s">
        <v>148</v>
      </c>
      <c r="B4" s="577"/>
      <c r="C4" s="577"/>
      <c r="D4" s="577"/>
      <c r="E4" s="577"/>
      <c r="F4" s="577"/>
      <c r="G4" s="224"/>
      <c r="H4" s="224"/>
      <c r="I4" s="224"/>
      <c r="J4" s="104"/>
      <c r="K4" s="224"/>
      <c r="L4" s="104"/>
    </row>
    <row r="5" spans="1:115" x14ac:dyDescent="0.25">
      <c r="A5" s="220"/>
      <c r="B5" s="220"/>
      <c r="C5" s="220"/>
      <c r="D5" s="81"/>
      <c r="E5" s="81"/>
      <c r="F5" s="81"/>
      <c r="G5" s="292" t="s">
        <v>134</v>
      </c>
      <c r="H5" s="81"/>
      <c r="I5" s="291"/>
      <c r="J5" s="81"/>
      <c r="K5" s="81"/>
      <c r="L5" s="104"/>
    </row>
    <row r="6" spans="1:115" s="233" customFormat="1" ht="15.75" thickBot="1" x14ac:dyDescent="0.3">
      <c r="A6" s="96" t="s">
        <v>70</v>
      </c>
      <c r="B6" s="96"/>
      <c r="C6" s="98">
        <f>'BUDGET SUMMARY 1'!D3</f>
        <v>0</v>
      </c>
      <c r="D6" s="98"/>
      <c r="E6" s="98"/>
      <c r="F6" s="98"/>
      <c r="G6" s="221"/>
      <c r="H6" s="221"/>
      <c r="I6" s="221"/>
      <c r="J6" s="221"/>
      <c r="K6" s="221"/>
      <c r="L6" s="10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</row>
    <row r="7" spans="1:115" x14ac:dyDescent="0.25">
      <c r="A7" s="96"/>
      <c r="B7" s="96"/>
      <c r="C7" s="221"/>
      <c r="D7" s="221"/>
      <c r="E7" s="221"/>
      <c r="F7" s="221"/>
      <c r="G7" s="221"/>
      <c r="H7" s="221"/>
      <c r="I7" s="221"/>
      <c r="K7" s="221"/>
      <c r="L7" s="104"/>
    </row>
    <row r="8" spans="1:115" ht="15.75" x14ac:dyDescent="0.25">
      <c r="A8" s="579"/>
      <c r="B8" s="579"/>
      <c r="C8" s="579"/>
      <c r="D8" s="579"/>
      <c r="E8" s="579"/>
      <c r="F8" s="579"/>
      <c r="G8" s="225"/>
      <c r="H8" s="225"/>
      <c r="I8" s="225"/>
      <c r="K8" s="225"/>
      <c r="L8" s="104"/>
    </row>
    <row r="9" spans="1:115" ht="15.75" thickBot="1" x14ac:dyDescent="0.3">
      <c r="A9" s="97"/>
      <c r="B9" s="97"/>
      <c r="C9" s="97"/>
      <c r="D9" s="97"/>
      <c r="E9" s="97"/>
      <c r="F9" s="97"/>
      <c r="G9" s="97"/>
      <c r="H9" s="97"/>
      <c r="I9" s="97"/>
      <c r="J9" s="332"/>
      <c r="K9" s="332"/>
      <c r="L9" s="333"/>
    </row>
    <row r="10" spans="1:115" ht="16.5" thickBot="1" x14ac:dyDescent="0.3">
      <c r="A10" s="222"/>
      <c r="B10" s="222"/>
      <c r="C10" s="222"/>
      <c r="D10" s="578" t="s">
        <v>135</v>
      </c>
      <c r="E10" s="578"/>
      <c r="F10" s="578"/>
      <c r="G10" s="490" t="s">
        <v>56</v>
      </c>
      <c r="H10" s="492"/>
      <c r="I10" s="580" t="s">
        <v>136</v>
      </c>
      <c r="J10" s="585"/>
      <c r="K10" s="356"/>
      <c r="L10" s="355"/>
      <c r="M10" s="99"/>
    </row>
    <row r="11" spans="1:115" s="92" customFormat="1" ht="79.5" thickBot="1" x14ac:dyDescent="0.3">
      <c r="A11" s="414" t="s">
        <v>137</v>
      </c>
      <c r="B11" s="414" t="s">
        <v>138</v>
      </c>
      <c r="C11" s="414" t="s">
        <v>139</v>
      </c>
      <c r="D11" s="414" t="s">
        <v>140</v>
      </c>
      <c r="E11" s="414" t="s">
        <v>141</v>
      </c>
      <c r="F11" s="415" t="s">
        <v>126</v>
      </c>
      <c r="G11" s="409" t="s">
        <v>127</v>
      </c>
      <c r="H11" s="410" t="s">
        <v>128</v>
      </c>
      <c r="I11" s="412" t="s">
        <v>129</v>
      </c>
      <c r="J11" s="412" t="s">
        <v>133</v>
      </c>
      <c r="K11" s="413"/>
      <c r="L11" s="411" t="s">
        <v>111</v>
      </c>
      <c r="M11" s="230"/>
    </row>
    <row r="12" spans="1:115" ht="15.75" x14ac:dyDescent="0.25">
      <c r="A12" s="445"/>
      <c r="B12" s="445"/>
      <c r="C12" s="445"/>
      <c r="D12" s="446"/>
      <c r="E12" s="447"/>
      <c r="F12" s="459">
        <f>ROUND(SUM(D12*E12),0)</f>
        <v>0</v>
      </c>
      <c r="G12" s="334">
        <f>1-I12</f>
        <v>1</v>
      </c>
      <c r="H12" s="335">
        <f t="shared" ref="H12:H45" si="0">SUM(F12-L12)</f>
        <v>0</v>
      </c>
      <c r="I12" s="448"/>
      <c r="J12" s="344">
        <f>L12</f>
        <v>0</v>
      </c>
      <c r="K12" s="231"/>
      <c r="L12" s="343">
        <f t="shared" ref="L12:L45" si="1">F12*I12</f>
        <v>0</v>
      </c>
    </row>
    <row r="13" spans="1:115" ht="15.75" x14ac:dyDescent="0.25">
      <c r="A13" s="445"/>
      <c r="B13" s="445"/>
      <c r="C13" s="445"/>
      <c r="D13" s="446"/>
      <c r="E13" s="447"/>
      <c r="F13" s="459">
        <f t="shared" ref="F13:F45" si="2">ROUND(SUM(D13*E13),0)</f>
        <v>0</v>
      </c>
      <c r="G13" s="275">
        <f t="shared" ref="G13:G45" si="3">1-I13</f>
        <v>1</v>
      </c>
      <c r="H13" s="218">
        <f t="shared" si="0"/>
        <v>0</v>
      </c>
      <c r="I13" s="449"/>
      <c r="J13" s="345">
        <f t="shared" ref="J13:J45" si="4">L13</f>
        <v>0</v>
      </c>
      <c r="K13" s="231"/>
      <c r="L13" s="341">
        <f t="shared" si="1"/>
        <v>0</v>
      </c>
    </row>
    <row r="14" spans="1:115" ht="15.75" x14ac:dyDescent="0.25">
      <c r="A14" s="445"/>
      <c r="B14" s="445"/>
      <c r="C14" s="445"/>
      <c r="D14" s="446"/>
      <c r="E14" s="447"/>
      <c r="F14" s="459">
        <f t="shared" si="2"/>
        <v>0</v>
      </c>
      <c r="G14" s="275">
        <f t="shared" si="3"/>
        <v>1</v>
      </c>
      <c r="H14" s="218">
        <f t="shared" si="0"/>
        <v>0</v>
      </c>
      <c r="I14" s="449"/>
      <c r="J14" s="345">
        <f t="shared" si="4"/>
        <v>0</v>
      </c>
      <c r="K14" s="231"/>
      <c r="L14" s="341">
        <f t="shared" si="1"/>
        <v>0</v>
      </c>
    </row>
    <row r="15" spans="1:115" ht="15.75" x14ac:dyDescent="0.25">
      <c r="A15" s="445"/>
      <c r="B15" s="445"/>
      <c r="C15" s="445"/>
      <c r="D15" s="446"/>
      <c r="E15" s="447"/>
      <c r="F15" s="459">
        <f t="shared" si="2"/>
        <v>0</v>
      </c>
      <c r="G15" s="275">
        <f t="shared" si="3"/>
        <v>1</v>
      </c>
      <c r="H15" s="218">
        <f t="shared" si="0"/>
        <v>0</v>
      </c>
      <c r="I15" s="449"/>
      <c r="J15" s="345">
        <f t="shared" si="4"/>
        <v>0</v>
      </c>
      <c r="K15" s="231"/>
      <c r="L15" s="341">
        <f t="shared" si="1"/>
        <v>0</v>
      </c>
    </row>
    <row r="16" spans="1:115" ht="15.75" x14ac:dyDescent="0.25">
      <c r="A16" s="445"/>
      <c r="B16" s="445"/>
      <c r="C16" s="445"/>
      <c r="D16" s="446"/>
      <c r="E16" s="447"/>
      <c r="F16" s="459">
        <f t="shared" si="2"/>
        <v>0</v>
      </c>
      <c r="G16" s="275">
        <f t="shared" si="3"/>
        <v>1</v>
      </c>
      <c r="H16" s="218">
        <f t="shared" si="0"/>
        <v>0</v>
      </c>
      <c r="I16" s="449"/>
      <c r="J16" s="345">
        <f t="shared" si="4"/>
        <v>0</v>
      </c>
      <c r="K16" s="231"/>
      <c r="L16" s="341">
        <f t="shared" si="1"/>
        <v>0</v>
      </c>
    </row>
    <row r="17" spans="1:12" ht="15.75" x14ac:dyDescent="0.25">
      <c r="A17" s="445"/>
      <c r="B17" s="445"/>
      <c r="C17" s="445"/>
      <c r="D17" s="446"/>
      <c r="E17" s="447"/>
      <c r="F17" s="459">
        <f t="shared" si="2"/>
        <v>0</v>
      </c>
      <c r="G17" s="275">
        <f t="shared" si="3"/>
        <v>1</v>
      </c>
      <c r="H17" s="218">
        <f t="shared" si="0"/>
        <v>0</v>
      </c>
      <c r="I17" s="449"/>
      <c r="J17" s="345">
        <f t="shared" si="4"/>
        <v>0</v>
      </c>
      <c r="K17" s="231"/>
      <c r="L17" s="341">
        <f t="shared" si="1"/>
        <v>0</v>
      </c>
    </row>
    <row r="18" spans="1:12" ht="15.75" x14ac:dyDescent="0.25">
      <c r="A18" s="445"/>
      <c r="B18" s="445"/>
      <c r="C18" s="445"/>
      <c r="D18" s="446"/>
      <c r="E18" s="447"/>
      <c r="F18" s="459">
        <f t="shared" si="2"/>
        <v>0</v>
      </c>
      <c r="G18" s="275">
        <f t="shared" si="3"/>
        <v>1</v>
      </c>
      <c r="H18" s="218">
        <f t="shared" si="0"/>
        <v>0</v>
      </c>
      <c r="I18" s="449"/>
      <c r="J18" s="345">
        <f t="shared" si="4"/>
        <v>0</v>
      </c>
      <c r="K18" s="231"/>
      <c r="L18" s="341">
        <f t="shared" si="1"/>
        <v>0</v>
      </c>
    </row>
    <row r="19" spans="1:12" ht="15.75" x14ac:dyDescent="0.25">
      <c r="A19" s="445"/>
      <c r="B19" s="445"/>
      <c r="C19" s="445"/>
      <c r="D19" s="446"/>
      <c r="E19" s="447"/>
      <c r="F19" s="459">
        <f t="shared" si="2"/>
        <v>0</v>
      </c>
      <c r="G19" s="275">
        <f t="shared" si="3"/>
        <v>1</v>
      </c>
      <c r="H19" s="218">
        <f t="shared" si="0"/>
        <v>0</v>
      </c>
      <c r="I19" s="449"/>
      <c r="J19" s="345">
        <f t="shared" si="4"/>
        <v>0</v>
      </c>
      <c r="K19" s="231"/>
      <c r="L19" s="341">
        <f t="shared" si="1"/>
        <v>0</v>
      </c>
    </row>
    <row r="20" spans="1:12" ht="15.75" x14ac:dyDescent="0.25">
      <c r="A20" s="445"/>
      <c r="B20" s="445"/>
      <c r="C20" s="445"/>
      <c r="D20" s="446"/>
      <c r="E20" s="447"/>
      <c r="F20" s="459">
        <f t="shared" si="2"/>
        <v>0</v>
      </c>
      <c r="G20" s="275">
        <f t="shared" si="3"/>
        <v>1</v>
      </c>
      <c r="H20" s="218">
        <f t="shared" si="0"/>
        <v>0</v>
      </c>
      <c r="I20" s="449"/>
      <c r="J20" s="345">
        <f t="shared" si="4"/>
        <v>0</v>
      </c>
      <c r="K20" s="231"/>
      <c r="L20" s="341">
        <f t="shared" si="1"/>
        <v>0</v>
      </c>
    </row>
    <row r="21" spans="1:12" ht="15.75" x14ac:dyDescent="0.25">
      <c r="A21" s="445"/>
      <c r="B21" s="445"/>
      <c r="C21" s="445"/>
      <c r="D21" s="446"/>
      <c r="E21" s="447"/>
      <c r="F21" s="459">
        <f t="shared" si="2"/>
        <v>0</v>
      </c>
      <c r="G21" s="275">
        <f t="shared" si="3"/>
        <v>1</v>
      </c>
      <c r="H21" s="218">
        <f t="shared" si="0"/>
        <v>0</v>
      </c>
      <c r="I21" s="449"/>
      <c r="J21" s="345">
        <f t="shared" si="4"/>
        <v>0</v>
      </c>
      <c r="K21" s="231"/>
      <c r="L21" s="341">
        <f t="shared" si="1"/>
        <v>0</v>
      </c>
    </row>
    <row r="22" spans="1:12" ht="15.75" x14ac:dyDescent="0.25">
      <c r="A22" s="445"/>
      <c r="B22" s="445"/>
      <c r="C22" s="445"/>
      <c r="D22" s="446"/>
      <c r="E22" s="447"/>
      <c r="F22" s="459">
        <f t="shared" si="2"/>
        <v>0</v>
      </c>
      <c r="G22" s="275">
        <f t="shared" si="3"/>
        <v>1</v>
      </c>
      <c r="H22" s="218">
        <f t="shared" si="0"/>
        <v>0</v>
      </c>
      <c r="I22" s="449"/>
      <c r="J22" s="345">
        <f t="shared" si="4"/>
        <v>0</v>
      </c>
      <c r="K22" s="231"/>
      <c r="L22" s="341">
        <f t="shared" si="1"/>
        <v>0</v>
      </c>
    </row>
    <row r="23" spans="1:12" ht="15.75" x14ac:dyDescent="0.25">
      <c r="A23" s="445"/>
      <c r="B23" s="445"/>
      <c r="C23" s="445"/>
      <c r="D23" s="446"/>
      <c r="E23" s="447"/>
      <c r="F23" s="459">
        <f t="shared" si="2"/>
        <v>0</v>
      </c>
      <c r="G23" s="275">
        <f t="shared" si="3"/>
        <v>1</v>
      </c>
      <c r="H23" s="218">
        <f t="shared" si="0"/>
        <v>0</v>
      </c>
      <c r="I23" s="449"/>
      <c r="J23" s="345">
        <f t="shared" si="4"/>
        <v>0</v>
      </c>
      <c r="K23" s="231"/>
      <c r="L23" s="341">
        <f t="shared" si="1"/>
        <v>0</v>
      </c>
    </row>
    <row r="24" spans="1:12" ht="15.75" x14ac:dyDescent="0.25">
      <c r="A24" s="445"/>
      <c r="B24" s="445"/>
      <c r="C24" s="445"/>
      <c r="D24" s="446"/>
      <c r="E24" s="447"/>
      <c r="F24" s="459">
        <f t="shared" si="2"/>
        <v>0</v>
      </c>
      <c r="G24" s="275">
        <f t="shared" si="3"/>
        <v>1</v>
      </c>
      <c r="H24" s="218">
        <f t="shared" si="0"/>
        <v>0</v>
      </c>
      <c r="I24" s="449"/>
      <c r="J24" s="345">
        <f t="shared" si="4"/>
        <v>0</v>
      </c>
      <c r="K24" s="231"/>
      <c r="L24" s="341">
        <f t="shared" si="1"/>
        <v>0</v>
      </c>
    </row>
    <row r="25" spans="1:12" ht="15.75" x14ac:dyDescent="0.25">
      <c r="A25" s="445"/>
      <c r="B25" s="445"/>
      <c r="C25" s="445"/>
      <c r="D25" s="446"/>
      <c r="E25" s="447"/>
      <c r="F25" s="459">
        <f t="shared" si="2"/>
        <v>0</v>
      </c>
      <c r="G25" s="275">
        <f t="shared" si="3"/>
        <v>1</v>
      </c>
      <c r="H25" s="218">
        <f t="shared" si="0"/>
        <v>0</v>
      </c>
      <c r="I25" s="449"/>
      <c r="J25" s="345">
        <f t="shared" si="4"/>
        <v>0</v>
      </c>
      <c r="K25" s="231"/>
      <c r="L25" s="341">
        <f t="shared" si="1"/>
        <v>0</v>
      </c>
    </row>
    <row r="26" spans="1:12" ht="15.75" x14ac:dyDescent="0.25">
      <c r="A26" s="445"/>
      <c r="B26" s="445"/>
      <c r="C26" s="445"/>
      <c r="D26" s="446"/>
      <c r="E26" s="447"/>
      <c r="F26" s="459">
        <f t="shared" si="2"/>
        <v>0</v>
      </c>
      <c r="G26" s="275">
        <f t="shared" si="3"/>
        <v>1</v>
      </c>
      <c r="H26" s="218">
        <f t="shared" si="0"/>
        <v>0</v>
      </c>
      <c r="I26" s="449"/>
      <c r="J26" s="345">
        <f t="shared" si="4"/>
        <v>0</v>
      </c>
      <c r="K26" s="231"/>
      <c r="L26" s="341">
        <f t="shared" si="1"/>
        <v>0</v>
      </c>
    </row>
    <row r="27" spans="1:12" ht="15.75" x14ac:dyDescent="0.25">
      <c r="A27" s="445"/>
      <c r="B27" s="445"/>
      <c r="C27" s="445"/>
      <c r="D27" s="446"/>
      <c r="E27" s="447"/>
      <c r="F27" s="459">
        <f t="shared" si="2"/>
        <v>0</v>
      </c>
      <c r="G27" s="275">
        <f t="shared" si="3"/>
        <v>1</v>
      </c>
      <c r="H27" s="218">
        <f t="shared" si="0"/>
        <v>0</v>
      </c>
      <c r="I27" s="449"/>
      <c r="J27" s="345">
        <f t="shared" si="4"/>
        <v>0</v>
      </c>
      <c r="K27" s="231"/>
      <c r="L27" s="341">
        <f t="shared" si="1"/>
        <v>0</v>
      </c>
    </row>
    <row r="28" spans="1:12" ht="15.75" x14ac:dyDescent="0.25">
      <c r="A28" s="445"/>
      <c r="B28" s="445"/>
      <c r="C28" s="445"/>
      <c r="D28" s="446"/>
      <c r="E28" s="447"/>
      <c r="F28" s="459">
        <f t="shared" si="2"/>
        <v>0</v>
      </c>
      <c r="G28" s="275">
        <f t="shared" si="3"/>
        <v>1</v>
      </c>
      <c r="H28" s="218">
        <f t="shared" si="0"/>
        <v>0</v>
      </c>
      <c r="I28" s="449"/>
      <c r="J28" s="345">
        <f t="shared" si="4"/>
        <v>0</v>
      </c>
      <c r="K28" s="231"/>
      <c r="L28" s="341">
        <f t="shared" si="1"/>
        <v>0</v>
      </c>
    </row>
    <row r="29" spans="1:12" ht="15.75" x14ac:dyDescent="0.25">
      <c r="A29" s="445"/>
      <c r="B29" s="445"/>
      <c r="C29" s="445"/>
      <c r="D29" s="446"/>
      <c r="E29" s="447"/>
      <c r="F29" s="459">
        <f t="shared" si="2"/>
        <v>0</v>
      </c>
      <c r="G29" s="275">
        <f t="shared" si="3"/>
        <v>1</v>
      </c>
      <c r="H29" s="218">
        <f t="shared" si="0"/>
        <v>0</v>
      </c>
      <c r="I29" s="449"/>
      <c r="J29" s="345">
        <f t="shared" si="4"/>
        <v>0</v>
      </c>
      <c r="K29" s="231"/>
      <c r="L29" s="341">
        <f t="shared" si="1"/>
        <v>0</v>
      </c>
    </row>
    <row r="30" spans="1:12" ht="15.75" x14ac:dyDescent="0.25">
      <c r="A30" s="445"/>
      <c r="B30" s="445"/>
      <c r="C30" s="445"/>
      <c r="D30" s="446"/>
      <c r="E30" s="447"/>
      <c r="F30" s="459">
        <f t="shared" si="2"/>
        <v>0</v>
      </c>
      <c r="G30" s="275">
        <f t="shared" si="3"/>
        <v>1</v>
      </c>
      <c r="H30" s="218">
        <f t="shared" si="0"/>
        <v>0</v>
      </c>
      <c r="I30" s="449"/>
      <c r="J30" s="345">
        <f t="shared" si="4"/>
        <v>0</v>
      </c>
      <c r="K30" s="231"/>
      <c r="L30" s="341">
        <f t="shared" si="1"/>
        <v>0</v>
      </c>
    </row>
    <row r="31" spans="1:12" ht="15.75" x14ac:dyDescent="0.25">
      <c r="A31" s="445"/>
      <c r="B31" s="445"/>
      <c r="C31" s="445"/>
      <c r="D31" s="446"/>
      <c r="E31" s="447"/>
      <c r="F31" s="459">
        <f t="shared" si="2"/>
        <v>0</v>
      </c>
      <c r="G31" s="275">
        <f t="shared" si="3"/>
        <v>1</v>
      </c>
      <c r="H31" s="218">
        <f t="shared" si="0"/>
        <v>0</v>
      </c>
      <c r="I31" s="449"/>
      <c r="J31" s="345">
        <f t="shared" si="4"/>
        <v>0</v>
      </c>
      <c r="K31" s="231"/>
      <c r="L31" s="341">
        <f t="shared" si="1"/>
        <v>0</v>
      </c>
    </row>
    <row r="32" spans="1:12" ht="15.75" x14ac:dyDescent="0.25">
      <c r="A32" s="445"/>
      <c r="B32" s="445"/>
      <c r="C32" s="445"/>
      <c r="D32" s="446"/>
      <c r="E32" s="447"/>
      <c r="F32" s="459">
        <f t="shared" si="2"/>
        <v>0</v>
      </c>
      <c r="G32" s="275">
        <f t="shared" si="3"/>
        <v>1</v>
      </c>
      <c r="H32" s="218">
        <f t="shared" si="0"/>
        <v>0</v>
      </c>
      <c r="I32" s="449"/>
      <c r="J32" s="345">
        <f t="shared" si="4"/>
        <v>0</v>
      </c>
      <c r="K32" s="231"/>
      <c r="L32" s="341">
        <f t="shared" si="1"/>
        <v>0</v>
      </c>
    </row>
    <row r="33" spans="1:12" ht="15.75" x14ac:dyDescent="0.25">
      <c r="A33" s="445"/>
      <c r="B33" s="445"/>
      <c r="C33" s="445"/>
      <c r="D33" s="446"/>
      <c r="E33" s="447"/>
      <c r="F33" s="459">
        <f t="shared" si="2"/>
        <v>0</v>
      </c>
      <c r="G33" s="275">
        <f t="shared" si="3"/>
        <v>1</v>
      </c>
      <c r="H33" s="218">
        <f t="shared" si="0"/>
        <v>0</v>
      </c>
      <c r="I33" s="449"/>
      <c r="J33" s="345">
        <f t="shared" si="4"/>
        <v>0</v>
      </c>
      <c r="K33" s="231"/>
      <c r="L33" s="341">
        <f t="shared" si="1"/>
        <v>0</v>
      </c>
    </row>
    <row r="34" spans="1:12" ht="15.75" x14ac:dyDescent="0.25">
      <c r="A34" s="445"/>
      <c r="B34" s="445"/>
      <c r="C34" s="445"/>
      <c r="D34" s="446"/>
      <c r="E34" s="447"/>
      <c r="F34" s="459">
        <f t="shared" si="2"/>
        <v>0</v>
      </c>
      <c r="G34" s="275">
        <f t="shared" si="3"/>
        <v>1</v>
      </c>
      <c r="H34" s="218">
        <f t="shared" si="0"/>
        <v>0</v>
      </c>
      <c r="I34" s="449"/>
      <c r="J34" s="345">
        <f t="shared" si="4"/>
        <v>0</v>
      </c>
      <c r="K34" s="231"/>
      <c r="L34" s="341">
        <f t="shared" si="1"/>
        <v>0</v>
      </c>
    </row>
    <row r="35" spans="1:12" ht="15.75" x14ac:dyDescent="0.25">
      <c r="A35" s="445"/>
      <c r="B35" s="445"/>
      <c r="C35" s="445"/>
      <c r="D35" s="446"/>
      <c r="E35" s="447"/>
      <c r="F35" s="459">
        <f t="shared" si="2"/>
        <v>0</v>
      </c>
      <c r="G35" s="275">
        <f t="shared" si="3"/>
        <v>1</v>
      </c>
      <c r="H35" s="218">
        <f t="shared" si="0"/>
        <v>0</v>
      </c>
      <c r="I35" s="449"/>
      <c r="J35" s="345">
        <f t="shared" si="4"/>
        <v>0</v>
      </c>
      <c r="K35" s="231"/>
      <c r="L35" s="341">
        <f t="shared" si="1"/>
        <v>0</v>
      </c>
    </row>
    <row r="36" spans="1:12" ht="15.75" x14ac:dyDescent="0.25">
      <c r="A36" s="445"/>
      <c r="B36" s="445"/>
      <c r="C36" s="445"/>
      <c r="D36" s="446"/>
      <c r="E36" s="447"/>
      <c r="F36" s="459">
        <f t="shared" si="2"/>
        <v>0</v>
      </c>
      <c r="G36" s="275">
        <f t="shared" si="3"/>
        <v>1</v>
      </c>
      <c r="H36" s="218">
        <f t="shared" si="0"/>
        <v>0</v>
      </c>
      <c r="I36" s="449"/>
      <c r="J36" s="345">
        <f t="shared" si="4"/>
        <v>0</v>
      </c>
      <c r="K36" s="231"/>
      <c r="L36" s="341">
        <f t="shared" si="1"/>
        <v>0</v>
      </c>
    </row>
    <row r="37" spans="1:12" ht="15.75" x14ac:dyDescent="0.25">
      <c r="A37" s="445"/>
      <c r="B37" s="445"/>
      <c r="C37" s="445"/>
      <c r="D37" s="446"/>
      <c r="E37" s="447"/>
      <c r="F37" s="459">
        <f t="shared" si="2"/>
        <v>0</v>
      </c>
      <c r="G37" s="275">
        <f t="shared" si="3"/>
        <v>1</v>
      </c>
      <c r="H37" s="218">
        <f t="shared" si="0"/>
        <v>0</v>
      </c>
      <c r="I37" s="449"/>
      <c r="J37" s="345">
        <f t="shared" si="4"/>
        <v>0</v>
      </c>
      <c r="K37" s="231"/>
      <c r="L37" s="341">
        <f t="shared" si="1"/>
        <v>0</v>
      </c>
    </row>
    <row r="38" spans="1:12" ht="15.75" x14ac:dyDescent="0.25">
      <c r="A38" s="445"/>
      <c r="B38" s="445"/>
      <c r="C38" s="445"/>
      <c r="D38" s="446"/>
      <c r="E38" s="447"/>
      <c r="F38" s="459">
        <f t="shared" si="2"/>
        <v>0</v>
      </c>
      <c r="G38" s="275">
        <f t="shared" si="3"/>
        <v>1</v>
      </c>
      <c r="H38" s="218">
        <f t="shared" si="0"/>
        <v>0</v>
      </c>
      <c r="I38" s="449"/>
      <c r="J38" s="345">
        <f t="shared" si="4"/>
        <v>0</v>
      </c>
      <c r="K38" s="231"/>
      <c r="L38" s="341">
        <f t="shared" si="1"/>
        <v>0</v>
      </c>
    </row>
    <row r="39" spans="1:12" ht="15.75" x14ac:dyDescent="0.25">
      <c r="A39" s="445"/>
      <c r="B39" s="445"/>
      <c r="C39" s="445"/>
      <c r="D39" s="446"/>
      <c r="E39" s="447"/>
      <c r="F39" s="459">
        <f t="shared" si="2"/>
        <v>0</v>
      </c>
      <c r="G39" s="275">
        <f t="shared" si="3"/>
        <v>1</v>
      </c>
      <c r="H39" s="218">
        <f t="shared" si="0"/>
        <v>0</v>
      </c>
      <c r="I39" s="449"/>
      <c r="J39" s="345">
        <f t="shared" si="4"/>
        <v>0</v>
      </c>
      <c r="K39" s="231"/>
      <c r="L39" s="341">
        <f t="shared" si="1"/>
        <v>0</v>
      </c>
    </row>
    <row r="40" spans="1:12" ht="15.75" x14ac:dyDescent="0.25">
      <c r="A40" s="445"/>
      <c r="B40" s="445"/>
      <c r="C40" s="445"/>
      <c r="D40" s="446"/>
      <c r="E40" s="447"/>
      <c r="F40" s="459">
        <f t="shared" si="2"/>
        <v>0</v>
      </c>
      <c r="G40" s="275">
        <f t="shared" si="3"/>
        <v>1</v>
      </c>
      <c r="H40" s="218">
        <f t="shared" si="0"/>
        <v>0</v>
      </c>
      <c r="I40" s="449"/>
      <c r="J40" s="345">
        <f t="shared" si="4"/>
        <v>0</v>
      </c>
      <c r="K40" s="231"/>
      <c r="L40" s="341">
        <f t="shared" si="1"/>
        <v>0</v>
      </c>
    </row>
    <row r="41" spans="1:12" ht="15.75" x14ac:dyDescent="0.25">
      <c r="A41" s="445"/>
      <c r="B41" s="445"/>
      <c r="C41" s="445"/>
      <c r="D41" s="446"/>
      <c r="E41" s="447"/>
      <c r="F41" s="459">
        <f t="shared" si="2"/>
        <v>0</v>
      </c>
      <c r="G41" s="275">
        <f t="shared" si="3"/>
        <v>1</v>
      </c>
      <c r="H41" s="218">
        <f t="shared" si="0"/>
        <v>0</v>
      </c>
      <c r="I41" s="449"/>
      <c r="J41" s="345">
        <f t="shared" si="4"/>
        <v>0</v>
      </c>
      <c r="K41" s="231"/>
      <c r="L41" s="341">
        <f t="shared" si="1"/>
        <v>0</v>
      </c>
    </row>
    <row r="42" spans="1:12" ht="15.75" x14ac:dyDescent="0.25">
      <c r="A42" s="445"/>
      <c r="B42" s="445"/>
      <c r="C42" s="445"/>
      <c r="D42" s="446"/>
      <c r="E42" s="447"/>
      <c r="F42" s="459">
        <f t="shared" si="2"/>
        <v>0</v>
      </c>
      <c r="G42" s="275">
        <f t="shared" si="3"/>
        <v>1</v>
      </c>
      <c r="H42" s="218">
        <f t="shared" si="0"/>
        <v>0</v>
      </c>
      <c r="I42" s="449"/>
      <c r="J42" s="345">
        <f t="shared" si="4"/>
        <v>0</v>
      </c>
      <c r="K42" s="231"/>
      <c r="L42" s="341">
        <f t="shared" si="1"/>
        <v>0</v>
      </c>
    </row>
    <row r="43" spans="1:12" ht="15.75" x14ac:dyDescent="0.25">
      <c r="A43" s="445"/>
      <c r="B43" s="445"/>
      <c r="C43" s="445"/>
      <c r="D43" s="446"/>
      <c r="E43" s="447"/>
      <c r="F43" s="459">
        <f t="shared" si="2"/>
        <v>0</v>
      </c>
      <c r="G43" s="275">
        <f t="shared" si="3"/>
        <v>1</v>
      </c>
      <c r="H43" s="218">
        <f t="shared" si="0"/>
        <v>0</v>
      </c>
      <c r="I43" s="449"/>
      <c r="J43" s="345">
        <f t="shared" si="4"/>
        <v>0</v>
      </c>
      <c r="K43" s="231"/>
      <c r="L43" s="341">
        <f t="shared" si="1"/>
        <v>0</v>
      </c>
    </row>
    <row r="44" spans="1:12" ht="15.75" x14ac:dyDescent="0.25">
      <c r="A44" s="445"/>
      <c r="B44" s="445"/>
      <c r="C44" s="445"/>
      <c r="D44" s="446"/>
      <c r="E44" s="447"/>
      <c r="F44" s="459">
        <f t="shared" si="2"/>
        <v>0</v>
      </c>
      <c r="G44" s="275">
        <f t="shared" si="3"/>
        <v>1</v>
      </c>
      <c r="H44" s="218">
        <f t="shared" si="0"/>
        <v>0</v>
      </c>
      <c r="I44" s="449"/>
      <c r="J44" s="345">
        <f t="shared" si="4"/>
        <v>0</v>
      </c>
      <c r="K44" s="231"/>
      <c r="L44" s="341">
        <f t="shared" si="1"/>
        <v>0</v>
      </c>
    </row>
    <row r="45" spans="1:12" ht="15.75" x14ac:dyDescent="0.25">
      <c r="A45" s="445"/>
      <c r="B45" s="445"/>
      <c r="C45" s="445"/>
      <c r="D45" s="446"/>
      <c r="E45" s="447"/>
      <c r="F45" s="459">
        <f t="shared" si="2"/>
        <v>0</v>
      </c>
      <c r="G45" s="275">
        <f t="shared" si="3"/>
        <v>1</v>
      </c>
      <c r="H45" s="218">
        <f t="shared" si="0"/>
        <v>0</v>
      </c>
      <c r="I45" s="449"/>
      <c r="J45" s="345">
        <f t="shared" si="4"/>
        <v>0</v>
      </c>
      <c r="K45" s="231"/>
      <c r="L45" s="341">
        <f t="shared" si="1"/>
        <v>0</v>
      </c>
    </row>
    <row r="46" spans="1:12" ht="16.5" thickBot="1" x14ac:dyDescent="0.3">
      <c r="A46" s="226"/>
      <c r="B46" s="226"/>
      <c r="C46" s="227" t="s">
        <v>149</v>
      </c>
      <c r="D46" s="235"/>
      <c r="E46" s="235"/>
      <c r="F46" s="228">
        <f>ROUND(SUM(F12:F45),2)</f>
        <v>0</v>
      </c>
      <c r="G46" s="235"/>
      <c r="H46" s="229">
        <f>SUM(H12:H45)</f>
        <v>0</v>
      </c>
      <c r="I46" s="289"/>
      <c r="J46" s="346">
        <f>SUM(J12:J45)</f>
        <v>0</v>
      </c>
      <c r="K46" s="354"/>
      <c r="L46" s="342">
        <f>ROUND(SUM(L12:L45),2)</f>
        <v>0</v>
      </c>
    </row>
    <row r="47" spans="1:12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</row>
    <row r="48" spans="1:12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</row>
    <row r="49" spans="1:11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x14ac:dyDescent="0.2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  <row r="51" spans="1:11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</row>
    <row r="52" spans="1:11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</row>
  </sheetData>
  <sheetProtection algorithmName="SHA-512" hashValue="C1Su01T/ogfm4JuQN6svLdhsYMnXD26ziVuFpJJY3J3OQeJZoY9E+LifNZJnAH3dmWQbixB/vkxroOtal95row==" saltValue="W2IcJTSMap6UtGm4qEvUTA==" spinCount="100000" sheet="1" formatCells="0" formatColumns="0" formatRows="0" selectLockedCells="1"/>
  <mergeCells count="6">
    <mergeCell ref="I10:J10"/>
    <mergeCell ref="A3:F3"/>
    <mergeCell ref="A4:F4"/>
    <mergeCell ref="A8:F8"/>
    <mergeCell ref="D10:F10"/>
    <mergeCell ref="G10:H10"/>
  </mergeCells>
  <conditionalFormatting sqref="G12:G45">
    <cfRule type="cellIs" dxfId="111" priority="3" operator="greaterThan">
      <formula>1</formula>
    </cfRule>
  </conditionalFormatting>
  <conditionalFormatting sqref="J12:J45">
    <cfRule type="cellIs" dxfId="110" priority="4" operator="notEqual">
      <formula>F12*I12</formula>
    </cfRule>
  </conditionalFormatting>
  <conditionalFormatting sqref="H12:H45">
    <cfRule type="cellIs" dxfId="109" priority="5" operator="notEqual">
      <formula>F12-L12</formula>
    </cfRule>
    <cfRule type="cellIs" dxfId="108" priority="6" operator="equal">
      <formula>F12-L12</formula>
    </cfRule>
  </conditionalFormatting>
  <conditionalFormatting sqref="I12:I45">
    <cfRule type="cellIs" dxfId="107" priority="1" operator="greaterThan">
      <formula>1</formula>
    </cfRule>
  </conditionalFormatting>
  <dataValidations count="1">
    <dataValidation type="whole" allowBlank="1" showInputMessage="1" showErrorMessage="1" sqref="E12:E45" xr:uid="{9017A6DE-2253-40DA-A3F3-FCA4D0013A02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A78B-0003-40E0-A783-37A8B921013E}">
  <sheetPr codeName="Sheet12">
    <tabColor theme="0" tint="-4.9989318521683403E-2"/>
    <pageSetUpPr fitToPage="1"/>
  </sheetPr>
  <dimension ref="A1:DK52"/>
  <sheetViews>
    <sheetView showGridLines="0" zoomScaleNormal="100" workbookViewId="0">
      <selection activeCell="D16" sqref="D16"/>
    </sheetView>
  </sheetViews>
  <sheetFormatPr defaultColWidth="9.140625" defaultRowHeight="15" x14ac:dyDescent="0.25"/>
  <cols>
    <col min="1" max="1" width="18" style="94" customWidth="1"/>
    <col min="2" max="2" width="27.42578125" style="94" customWidth="1"/>
    <col min="3" max="3" width="53.28515625" style="94" customWidth="1"/>
    <col min="4" max="4" width="12.42578125" style="94" customWidth="1"/>
    <col min="5" max="5" width="14.28515625" style="94" customWidth="1"/>
    <col min="6" max="10" width="16.5703125" style="94" customWidth="1"/>
    <col min="11" max="11" width="2.5703125" style="94" customWidth="1"/>
    <col min="12" max="12" width="20.42578125" style="94" customWidth="1"/>
    <col min="13" max="13" width="1.85546875" style="94" customWidth="1"/>
    <col min="14" max="16384" width="9.140625" style="94"/>
  </cols>
  <sheetData>
    <row r="1" spans="1:115" ht="31.5" x14ac:dyDescent="0.25">
      <c r="A1" s="89" t="str">
        <f>'BUDGET SUMMARY 1'!$A$1</f>
        <v>RFA HHS0015831</v>
      </c>
      <c r="B1" s="92"/>
    </row>
    <row r="2" spans="1:115" ht="15.75" x14ac:dyDescent="0.25">
      <c r="A2" s="92" t="str">
        <f>'BUDGET SUMMARY 1'!$A$2</f>
        <v>Attachment 2 to Addendum 5 - Revised Exhibit E, Expenditure Proposal</v>
      </c>
      <c r="B2" s="92"/>
      <c r="J2" s="104"/>
      <c r="L2" s="104"/>
    </row>
    <row r="3" spans="1:115" x14ac:dyDescent="0.25">
      <c r="A3" s="576"/>
      <c r="B3" s="576"/>
      <c r="C3" s="576"/>
      <c r="D3" s="576"/>
      <c r="E3" s="576"/>
      <c r="F3" s="576"/>
      <c r="G3" s="223"/>
      <c r="H3" s="223"/>
      <c r="I3" s="223"/>
      <c r="J3" s="104"/>
      <c r="K3" s="223"/>
      <c r="L3" s="104"/>
    </row>
    <row r="4" spans="1:115" ht="18" x14ac:dyDescent="0.25">
      <c r="A4" s="577" t="s">
        <v>27</v>
      </c>
      <c r="B4" s="577"/>
      <c r="C4" s="577"/>
      <c r="D4" s="577"/>
      <c r="E4" s="577"/>
      <c r="F4" s="577"/>
      <c r="G4" s="224"/>
      <c r="H4" s="224"/>
      <c r="I4" s="224"/>
      <c r="J4" s="104"/>
      <c r="K4" s="224"/>
      <c r="L4" s="104"/>
    </row>
    <row r="5" spans="1:115" x14ac:dyDescent="0.25">
      <c r="A5" s="220"/>
      <c r="B5" s="220"/>
      <c r="C5" s="220"/>
      <c r="D5" s="81"/>
      <c r="E5" s="81"/>
      <c r="F5" s="81"/>
      <c r="G5" s="292" t="s">
        <v>134</v>
      </c>
      <c r="H5" s="81"/>
      <c r="I5" s="291"/>
      <c r="J5" s="81"/>
      <c r="K5" s="81"/>
      <c r="L5" s="104"/>
    </row>
    <row r="6" spans="1:115" s="233" customFormat="1" ht="15.75" thickBot="1" x14ac:dyDescent="0.3">
      <c r="A6" s="96" t="s">
        <v>70</v>
      </c>
      <c r="B6" s="96"/>
      <c r="C6" s="98">
        <f>'BUDGET SUMMARY 1'!D3</f>
        <v>0</v>
      </c>
      <c r="D6" s="98"/>
      <c r="E6" s="98"/>
      <c r="F6" s="98"/>
      <c r="G6" s="221"/>
      <c r="H6" s="221"/>
      <c r="I6" s="221"/>
      <c r="J6" s="221"/>
      <c r="K6" s="221"/>
      <c r="L6" s="10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</row>
    <row r="7" spans="1:115" x14ac:dyDescent="0.25">
      <c r="A7" s="96"/>
      <c r="B7" s="96"/>
      <c r="C7" s="221"/>
      <c r="D7" s="221"/>
      <c r="E7" s="221"/>
      <c r="F7" s="221"/>
      <c r="G7" s="221"/>
      <c r="H7" s="221"/>
      <c r="I7" s="221"/>
      <c r="K7" s="221"/>
      <c r="L7" s="104"/>
    </row>
    <row r="8" spans="1:115" ht="15.75" x14ac:dyDescent="0.25">
      <c r="A8" s="579"/>
      <c r="B8" s="579"/>
      <c r="C8" s="579"/>
      <c r="D8" s="579"/>
      <c r="E8" s="579"/>
      <c r="F8" s="579"/>
      <c r="G8" s="225"/>
      <c r="H8" s="225"/>
      <c r="I8" s="225"/>
      <c r="K8" s="225"/>
      <c r="L8" s="104"/>
    </row>
    <row r="9" spans="1:115" ht="15.75" thickBot="1" x14ac:dyDescent="0.3">
      <c r="A9" s="97"/>
      <c r="B9" s="97"/>
      <c r="C9" s="97"/>
      <c r="D9" s="97"/>
      <c r="E9" s="97"/>
      <c r="F9" s="97"/>
      <c r="G9" s="97"/>
      <c r="H9" s="97"/>
      <c r="I9" s="97"/>
      <c r="J9" s="332"/>
      <c r="K9" s="332"/>
      <c r="L9" s="333"/>
    </row>
    <row r="10" spans="1:115" ht="16.5" thickBot="1" x14ac:dyDescent="0.3">
      <c r="A10" s="222"/>
      <c r="B10" s="222"/>
      <c r="C10" s="222"/>
      <c r="D10" s="578" t="s">
        <v>135</v>
      </c>
      <c r="E10" s="578"/>
      <c r="F10" s="578"/>
      <c r="G10" s="572" t="s">
        <v>56</v>
      </c>
      <c r="H10" s="582"/>
      <c r="I10" s="583" t="s">
        <v>136</v>
      </c>
      <c r="J10" s="584"/>
      <c r="K10" s="294"/>
      <c r="L10" s="355"/>
      <c r="M10" s="99"/>
    </row>
    <row r="11" spans="1:115" s="92" customFormat="1" ht="79.5" thickBot="1" x14ac:dyDescent="0.3">
      <c r="A11" s="414" t="s">
        <v>137</v>
      </c>
      <c r="B11" s="414" t="s">
        <v>138</v>
      </c>
      <c r="C11" s="414" t="s">
        <v>139</v>
      </c>
      <c r="D11" s="414" t="s">
        <v>140</v>
      </c>
      <c r="E11" s="414" t="s">
        <v>141</v>
      </c>
      <c r="F11" s="415" t="s">
        <v>126</v>
      </c>
      <c r="G11" s="409" t="s">
        <v>127</v>
      </c>
      <c r="H11" s="410" t="s">
        <v>128</v>
      </c>
      <c r="I11" s="412" t="s">
        <v>129</v>
      </c>
      <c r="J11" s="412" t="s">
        <v>133</v>
      </c>
      <c r="K11" s="413"/>
      <c r="L11" s="411" t="s">
        <v>111</v>
      </c>
      <c r="M11" s="230"/>
    </row>
    <row r="12" spans="1:115" ht="15.75" x14ac:dyDescent="0.25">
      <c r="A12" s="445"/>
      <c r="B12" s="445"/>
      <c r="C12" s="445"/>
      <c r="D12" s="446"/>
      <c r="E12" s="447"/>
      <c r="F12" s="459">
        <f>ROUND(SUM(D12*E12),0)</f>
        <v>0</v>
      </c>
      <c r="G12" s="334">
        <f>1-I12</f>
        <v>1</v>
      </c>
      <c r="H12" s="335">
        <f t="shared" ref="H12:H45" si="0">SUM(F12-L12)</f>
        <v>0</v>
      </c>
      <c r="I12" s="448"/>
      <c r="J12" s="344">
        <f>L12</f>
        <v>0</v>
      </c>
      <c r="K12" s="231"/>
      <c r="L12" s="343">
        <f t="shared" ref="L12:L45" si="1">F12*I12</f>
        <v>0</v>
      </c>
    </row>
    <row r="13" spans="1:115" ht="15.75" x14ac:dyDescent="0.25">
      <c r="A13" s="445"/>
      <c r="B13" s="445"/>
      <c r="C13" s="445"/>
      <c r="D13" s="446"/>
      <c r="E13" s="447"/>
      <c r="F13" s="459">
        <f t="shared" ref="F13:F45" si="2">ROUND(SUM(D13*E13),0)</f>
        <v>0</v>
      </c>
      <c r="G13" s="275">
        <f t="shared" ref="G13:G45" si="3">1-I13</f>
        <v>1</v>
      </c>
      <c r="H13" s="218">
        <f t="shared" si="0"/>
        <v>0</v>
      </c>
      <c r="I13" s="449"/>
      <c r="J13" s="345">
        <f t="shared" ref="J13:J45" si="4">L13</f>
        <v>0</v>
      </c>
      <c r="K13" s="231"/>
      <c r="L13" s="341">
        <f t="shared" si="1"/>
        <v>0</v>
      </c>
    </row>
    <row r="14" spans="1:115" ht="15.75" x14ac:dyDescent="0.25">
      <c r="A14" s="445"/>
      <c r="B14" s="445"/>
      <c r="C14" s="445"/>
      <c r="D14" s="446"/>
      <c r="E14" s="447"/>
      <c r="F14" s="459">
        <f t="shared" si="2"/>
        <v>0</v>
      </c>
      <c r="G14" s="275">
        <f t="shared" si="3"/>
        <v>1</v>
      </c>
      <c r="H14" s="218">
        <f t="shared" si="0"/>
        <v>0</v>
      </c>
      <c r="I14" s="449"/>
      <c r="J14" s="345">
        <f t="shared" si="4"/>
        <v>0</v>
      </c>
      <c r="K14" s="231"/>
      <c r="L14" s="341">
        <f t="shared" si="1"/>
        <v>0</v>
      </c>
    </row>
    <row r="15" spans="1:115" ht="15.75" x14ac:dyDescent="0.25">
      <c r="A15" s="445"/>
      <c r="B15" s="445"/>
      <c r="C15" s="445"/>
      <c r="D15" s="446"/>
      <c r="E15" s="447"/>
      <c r="F15" s="459">
        <f t="shared" si="2"/>
        <v>0</v>
      </c>
      <c r="G15" s="275">
        <f t="shared" si="3"/>
        <v>1</v>
      </c>
      <c r="H15" s="218">
        <f t="shared" si="0"/>
        <v>0</v>
      </c>
      <c r="I15" s="449"/>
      <c r="J15" s="345">
        <f t="shared" si="4"/>
        <v>0</v>
      </c>
      <c r="K15" s="231"/>
      <c r="L15" s="341">
        <f t="shared" si="1"/>
        <v>0</v>
      </c>
    </row>
    <row r="16" spans="1:115" ht="15.75" x14ac:dyDescent="0.25">
      <c r="A16" s="445"/>
      <c r="B16" s="445"/>
      <c r="C16" s="445"/>
      <c r="D16" s="446"/>
      <c r="E16" s="447"/>
      <c r="F16" s="459">
        <f t="shared" si="2"/>
        <v>0</v>
      </c>
      <c r="G16" s="275">
        <f t="shared" si="3"/>
        <v>1</v>
      </c>
      <c r="H16" s="218">
        <f t="shared" si="0"/>
        <v>0</v>
      </c>
      <c r="I16" s="449"/>
      <c r="J16" s="345">
        <f t="shared" si="4"/>
        <v>0</v>
      </c>
      <c r="K16" s="231"/>
      <c r="L16" s="341">
        <f t="shared" si="1"/>
        <v>0</v>
      </c>
    </row>
    <row r="17" spans="1:12" ht="15.75" x14ac:dyDescent="0.25">
      <c r="A17" s="445"/>
      <c r="B17" s="445"/>
      <c r="C17" s="445"/>
      <c r="D17" s="446"/>
      <c r="E17" s="447"/>
      <c r="F17" s="459">
        <f t="shared" si="2"/>
        <v>0</v>
      </c>
      <c r="G17" s="275">
        <f t="shared" si="3"/>
        <v>1</v>
      </c>
      <c r="H17" s="218">
        <f t="shared" si="0"/>
        <v>0</v>
      </c>
      <c r="I17" s="449"/>
      <c r="J17" s="345">
        <f t="shared" si="4"/>
        <v>0</v>
      </c>
      <c r="K17" s="231"/>
      <c r="L17" s="341">
        <f t="shared" si="1"/>
        <v>0</v>
      </c>
    </row>
    <row r="18" spans="1:12" ht="15.75" x14ac:dyDescent="0.25">
      <c r="A18" s="445"/>
      <c r="B18" s="445"/>
      <c r="C18" s="445"/>
      <c r="D18" s="446"/>
      <c r="E18" s="447"/>
      <c r="F18" s="459">
        <f t="shared" si="2"/>
        <v>0</v>
      </c>
      <c r="G18" s="275">
        <f t="shared" si="3"/>
        <v>1</v>
      </c>
      <c r="H18" s="218">
        <f t="shared" si="0"/>
        <v>0</v>
      </c>
      <c r="I18" s="449"/>
      <c r="J18" s="345">
        <f t="shared" si="4"/>
        <v>0</v>
      </c>
      <c r="K18" s="231"/>
      <c r="L18" s="341">
        <f t="shared" si="1"/>
        <v>0</v>
      </c>
    </row>
    <row r="19" spans="1:12" ht="15.75" x14ac:dyDescent="0.25">
      <c r="A19" s="445"/>
      <c r="B19" s="445"/>
      <c r="C19" s="445"/>
      <c r="D19" s="446"/>
      <c r="E19" s="447"/>
      <c r="F19" s="459">
        <f t="shared" si="2"/>
        <v>0</v>
      </c>
      <c r="G19" s="275">
        <f t="shared" si="3"/>
        <v>1</v>
      </c>
      <c r="H19" s="218">
        <f t="shared" si="0"/>
        <v>0</v>
      </c>
      <c r="I19" s="449"/>
      <c r="J19" s="345">
        <f t="shared" si="4"/>
        <v>0</v>
      </c>
      <c r="K19" s="231"/>
      <c r="L19" s="341">
        <f t="shared" si="1"/>
        <v>0</v>
      </c>
    </row>
    <row r="20" spans="1:12" ht="15.75" x14ac:dyDescent="0.25">
      <c r="A20" s="445"/>
      <c r="B20" s="445"/>
      <c r="C20" s="445"/>
      <c r="D20" s="446"/>
      <c r="E20" s="447"/>
      <c r="F20" s="459">
        <f t="shared" si="2"/>
        <v>0</v>
      </c>
      <c r="G20" s="275">
        <f t="shared" si="3"/>
        <v>1</v>
      </c>
      <c r="H20" s="218">
        <f t="shared" si="0"/>
        <v>0</v>
      </c>
      <c r="I20" s="449"/>
      <c r="J20" s="345">
        <f t="shared" si="4"/>
        <v>0</v>
      </c>
      <c r="K20" s="231"/>
      <c r="L20" s="341">
        <f t="shared" si="1"/>
        <v>0</v>
      </c>
    </row>
    <row r="21" spans="1:12" ht="15.75" x14ac:dyDescent="0.25">
      <c r="A21" s="445"/>
      <c r="B21" s="445"/>
      <c r="C21" s="445"/>
      <c r="D21" s="446"/>
      <c r="E21" s="447"/>
      <c r="F21" s="459">
        <f t="shared" si="2"/>
        <v>0</v>
      </c>
      <c r="G21" s="275">
        <f t="shared" si="3"/>
        <v>1</v>
      </c>
      <c r="H21" s="218">
        <f t="shared" si="0"/>
        <v>0</v>
      </c>
      <c r="I21" s="449"/>
      <c r="J21" s="345">
        <f t="shared" si="4"/>
        <v>0</v>
      </c>
      <c r="K21" s="231"/>
      <c r="L21" s="341">
        <f t="shared" si="1"/>
        <v>0</v>
      </c>
    </row>
    <row r="22" spans="1:12" ht="15.75" x14ac:dyDescent="0.25">
      <c r="A22" s="445"/>
      <c r="B22" s="445"/>
      <c r="C22" s="445"/>
      <c r="D22" s="446"/>
      <c r="E22" s="447"/>
      <c r="F22" s="459">
        <f t="shared" si="2"/>
        <v>0</v>
      </c>
      <c r="G22" s="275">
        <f t="shared" si="3"/>
        <v>1</v>
      </c>
      <c r="H22" s="218">
        <f t="shared" si="0"/>
        <v>0</v>
      </c>
      <c r="I22" s="449"/>
      <c r="J22" s="345">
        <f t="shared" si="4"/>
        <v>0</v>
      </c>
      <c r="K22" s="231"/>
      <c r="L22" s="341">
        <f t="shared" si="1"/>
        <v>0</v>
      </c>
    </row>
    <row r="23" spans="1:12" ht="15.75" x14ac:dyDescent="0.25">
      <c r="A23" s="445"/>
      <c r="B23" s="445"/>
      <c r="C23" s="445"/>
      <c r="D23" s="446"/>
      <c r="E23" s="447"/>
      <c r="F23" s="459">
        <f t="shared" si="2"/>
        <v>0</v>
      </c>
      <c r="G23" s="275">
        <f t="shared" si="3"/>
        <v>1</v>
      </c>
      <c r="H23" s="218">
        <f t="shared" si="0"/>
        <v>0</v>
      </c>
      <c r="I23" s="449"/>
      <c r="J23" s="345">
        <f t="shared" si="4"/>
        <v>0</v>
      </c>
      <c r="K23" s="231"/>
      <c r="L23" s="341">
        <f t="shared" si="1"/>
        <v>0</v>
      </c>
    </row>
    <row r="24" spans="1:12" ht="15.75" x14ac:dyDescent="0.25">
      <c r="A24" s="445"/>
      <c r="B24" s="445"/>
      <c r="C24" s="445"/>
      <c r="D24" s="446"/>
      <c r="E24" s="447"/>
      <c r="F24" s="459">
        <f t="shared" si="2"/>
        <v>0</v>
      </c>
      <c r="G24" s="275">
        <f t="shared" si="3"/>
        <v>1</v>
      </c>
      <c r="H24" s="218">
        <f t="shared" si="0"/>
        <v>0</v>
      </c>
      <c r="I24" s="449"/>
      <c r="J24" s="345">
        <f t="shared" si="4"/>
        <v>0</v>
      </c>
      <c r="K24" s="231"/>
      <c r="L24" s="341">
        <f t="shared" si="1"/>
        <v>0</v>
      </c>
    </row>
    <row r="25" spans="1:12" ht="15.75" x14ac:dyDescent="0.25">
      <c r="A25" s="445"/>
      <c r="B25" s="445"/>
      <c r="C25" s="445"/>
      <c r="D25" s="446"/>
      <c r="E25" s="447"/>
      <c r="F25" s="459">
        <f t="shared" si="2"/>
        <v>0</v>
      </c>
      <c r="G25" s="275">
        <f t="shared" si="3"/>
        <v>1</v>
      </c>
      <c r="H25" s="218">
        <f t="shared" si="0"/>
        <v>0</v>
      </c>
      <c r="I25" s="449"/>
      <c r="J25" s="345">
        <f t="shared" si="4"/>
        <v>0</v>
      </c>
      <c r="K25" s="231"/>
      <c r="L25" s="341">
        <f t="shared" si="1"/>
        <v>0</v>
      </c>
    </row>
    <row r="26" spans="1:12" ht="15.75" x14ac:dyDescent="0.25">
      <c r="A26" s="445"/>
      <c r="B26" s="445"/>
      <c r="C26" s="445"/>
      <c r="D26" s="446"/>
      <c r="E26" s="447"/>
      <c r="F26" s="459">
        <f t="shared" si="2"/>
        <v>0</v>
      </c>
      <c r="G26" s="275">
        <f t="shared" si="3"/>
        <v>1</v>
      </c>
      <c r="H26" s="218">
        <f t="shared" si="0"/>
        <v>0</v>
      </c>
      <c r="I26" s="449"/>
      <c r="J26" s="345">
        <f t="shared" si="4"/>
        <v>0</v>
      </c>
      <c r="K26" s="231"/>
      <c r="L26" s="341">
        <f t="shared" si="1"/>
        <v>0</v>
      </c>
    </row>
    <row r="27" spans="1:12" ht="15.75" x14ac:dyDescent="0.25">
      <c r="A27" s="445"/>
      <c r="B27" s="445"/>
      <c r="C27" s="445"/>
      <c r="D27" s="446"/>
      <c r="E27" s="447"/>
      <c r="F27" s="459">
        <f t="shared" si="2"/>
        <v>0</v>
      </c>
      <c r="G27" s="275">
        <f t="shared" si="3"/>
        <v>1</v>
      </c>
      <c r="H27" s="218">
        <f t="shared" si="0"/>
        <v>0</v>
      </c>
      <c r="I27" s="449"/>
      <c r="J27" s="345">
        <f t="shared" si="4"/>
        <v>0</v>
      </c>
      <c r="K27" s="231"/>
      <c r="L27" s="341">
        <f t="shared" si="1"/>
        <v>0</v>
      </c>
    </row>
    <row r="28" spans="1:12" ht="15.75" x14ac:dyDescent="0.25">
      <c r="A28" s="445"/>
      <c r="B28" s="445"/>
      <c r="C28" s="445"/>
      <c r="D28" s="446"/>
      <c r="E28" s="447"/>
      <c r="F28" s="459">
        <f t="shared" si="2"/>
        <v>0</v>
      </c>
      <c r="G28" s="275">
        <f t="shared" si="3"/>
        <v>1</v>
      </c>
      <c r="H28" s="218">
        <f t="shared" si="0"/>
        <v>0</v>
      </c>
      <c r="I28" s="449"/>
      <c r="J28" s="345">
        <f t="shared" si="4"/>
        <v>0</v>
      </c>
      <c r="K28" s="231"/>
      <c r="L28" s="341">
        <f t="shared" si="1"/>
        <v>0</v>
      </c>
    </row>
    <row r="29" spans="1:12" ht="15.75" x14ac:dyDescent="0.25">
      <c r="A29" s="445"/>
      <c r="B29" s="445"/>
      <c r="C29" s="445"/>
      <c r="D29" s="446"/>
      <c r="E29" s="447"/>
      <c r="F29" s="459">
        <f t="shared" si="2"/>
        <v>0</v>
      </c>
      <c r="G29" s="275">
        <f t="shared" si="3"/>
        <v>1</v>
      </c>
      <c r="H29" s="218">
        <f t="shared" si="0"/>
        <v>0</v>
      </c>
      <c r="I29" s="449"/>
      <c r="J29" s="345">
        <f t="shared" si="4"/>
        <v>0</v>
      </c>
      <c r="K29" s="231"/>
      <c r="L29" s="341">
        <f t="shared" si="1"/>
        <v>0</v>
      </c>
    </row>
    <row r="30" spans="1:12" ht="15.75" x14ac:dyDescent="0.25">
      <c r="A30" s="445"/>
      <c r="B30" s="445"/>
      <c r="C30" s="445"/>
      <c r="D30" s="446"/>
      <c r="E30" s="447"/>
      <c r="F30" s="459">
        <f t="shared" si="2"/>
        <v>0</v>
      </c>
      <c r="G30" s="275">
        <f t="shared" si="3"/>
        <v>1</v>
      </c>
      <c r="H30" s="218">
        <f t="shared" si="0"/>
        <v>0</v>
      </c>
      <c r="I30" s="449"/>
      <c r="J30" s="345">
        <f t="shared" si="4"/>
        <v>0</v>
      </c>
      <c r="K30" s="231"/>
      <c r="L30" s="341">
        <f t="shared" si="1"/>
        <v>0</v>
      </c>
    </row>
    <row r="31" spans="1:12" ht="15.75" x14ac:dyDescent="0.25">
      <c r="A31" s="445"/>
      <c r="B31" s="445"/>
      <c r="C31" s="445"/>
      <c r="D31" s="446"/>
      <c r="E31" s="447"/>
      <c r="F31" s="459">
        <f t="shared" si="2"/>
        <v>0</v>
      </c>
      <c r="G31" s="275">
        <f t="shared" si="3"/>
        <v>1</v>
      </c>
      <c r="H31" s="218">
        <f t="shared" si="0"/>
        <v>0</v>
      </c>
      <c r="I31" s="449"/>
      <c r="J31" s="345">
        <f t="shared" si="4"/>
        <v>0</v>
      </c>
      <c r="K31" s="231"/>
      <c r="L31" s="341">
        <f t="shared" si="1"/>
        <v>0</v>
      </c>
    </row>
    <row r="32" spans="1:12" ht="15.75" x14ac:dyDescent="0.25">
      <c r="A32" s="445"/>
      <c r="B32" s="445"/>
      <c r="C32" s="445"/>
      <c r="D32" s="446"/>
      <c r="E32" s="447"/>
      <c r="F32" s="459">
        <f t="shared" si="2"/>
        <v>0</v>
      </c>
      <c r="G32" s="275">
        <f t="shared" si="3"/>
        <v>1</v>
      </c>
      <c r="H32" s="218">
        <f t="shared" si="0"/>
        <v>0</v>
      </c>
      <c r="I32" s="449"/>
      <c r="J32" s="345">
        <f t="shared" si="4"/>
        <v>0</v>
      </c>
      <c r="K32" s="231"/>
      <c r="L32" s="341">
        <f t="shared" si="1"/>
        <v>0</v>
      </c>
    </row>
    <row r="33" spans="1:12" ht="15.75" x14ac:dyDescent="0.25">
      <c r="A33" s="445"/>
      <c r="B33" s="445"/>
      <c r="C33" s="445"/>
      <c r="D33" s="446"/>
      <c r="E33" s="447"/>
      <c r="F33" s="459">
        <f t="shared" si="2"/>
        <v>0</v>
      </c>
      <c r="G33" s="275">
        <f t="shared" si="3"/>
        <v>1</v>
      </c>
      <c r="H33" s="218">
        <f t="shared" si="0"/>
        <v>0</v>
      </c>
      <c r="I33" s="449"/>
      <c r="J33" s="345">
        <f t="shared" si="4"/>
        <v>0</v>
      </c>
      <c r="K33" s="231"/>
      <c r="L33" s="341">
        <f t="shared" si="1"/>
        <v>0</v>
      </c>
    </row>
    <row r="34" spans="1:12" ht="15.75" x14ac:dyDescent="0.25">
      <c r="A34" s="445"/>
      <c r="B34" s="445"/>
      <c r="C34" s="445"/>
      <c r="D34" s="446"/>
      <c r="E34" s="447"/>
      <c r="F34" s="459">
        <f t="shared" si="2"/>
        <v>0</v>
      </c>
      <c r="G34" s="275">
        <f t="shared" si="3"/>
        <v>1</v>
      </c>
      <c r="H34" s="218">
        <f t="shared" si="0"/>
        <v>0</v>
      </c>
      <c r="I34" s="449"/>
      <c r="J34" s="345">
        <f t="shared" si="4"/>
        <v>0</v>
      </c>
      <c r="K34" s="231"/>
      <c r="L34" s="341">
        <f t="shared" si="1"/>
        <v>0</v>
      </c>
    </row>
    <row r="35" spans="1:12" ht="15.75" x14ac:dyDescent="0.25">
      <c r="A35" s="445"/>
      <c r="B35" s="445"/>
      <c r="C35" s="445"/>
      <c r="D35" s="446"/>
      <c r="E35" s="447"/>
      <c r="F35" s="459">
        <f t="shared" si="2"/>
        <v>0</v>
      </c>
      <c r="G35" s="275">
        <f t="shared" si="3"/>
        <v>1</v>
      </c>
      <c r="H35" s="218">
        <f t="shared" si="0"/>
        <v>0</v>
      </c>
      <c r="I35" s="449"/>
      <c r="J35" s="345">
        <f t="shared" si="4"/>
        <v>0</v>
      </c>
      <c r="K35" s="231"/>
      <c r="L35" s="341">
        <f t="shared" si="1"/>
        <v>0</v>
      </c>
    </row>
    <row r="36" spans="1:12" ht="15.75" x14ac:dyDescent="0.25">
      <c r="A36" s="445"/>
      <c r="B36" s="445"/>
      <c r="C36" s="445"/>
      <c r="D36" s="446"/>
      <c r="E36" s="447"/>
      <c r="F36" s="459">
        <f t="shared" si="2"/>
        <v>0</v>
      </c>
      <c r="G36" s="275">
        <f t="shared" si="3"/>
        <v>1</v>
      </c>
      <c r="H36" s="218">
        <f t="shared" si="0"/>
        <v>0</v>
      </c>
      <c r="I36" s="449"/>
      <c r="J36" s="345">
        <f t="shared" si="4"/>
        <v>0</v>
      </c>
      <c r="K36" s="231"/>
      <c r="L36" s="341">
        <f t="shared" si="1"/>
        <v>0</v>
      </c>
    </row>
    <row r="37" spans="1:12" ht="15.75" x14ac:dyDescent="0.25">
      <c r="A37" s="445"/>
      <c r="B37" s="445"/>
      <c r="C37" s="445"/>
      <c r="D37" s="446"/>
      <c r="E37" s="447"/>
      <c r="F37" s="459">
        <f t="shared" si="2"/>
        <v>0</v>
      </c>
      <c r="G37" s="275">
        <f t="shared" si="3"/>
        <v>1</v>
      </c>
      <c r="H37" s="218">
        <f t="shared" si="0"/>
        <v>0</v>
      </c>
      <c r="I37" s="449"/>
      <c r="J37" s="345">
        <f t="shared" si="4"/>
        <v>0</v>
      </c>
      <c r="K37" s="231"/>
      <c r="L37" s="341">
        <f t="shared" si="1"/>
        <v>0</v>
      </c>
    </row>
    <row r="38" spans="1:12" ht="15.75" x14ac:dyDescent="0.25">
      <c r="A38" s="445"/>
      <c r="B38" s="445"/>
      <c r="C38" s="445"/>
      <c r="D38" s="446"/>
      <c r="E38" s="447"/>
      <c r="F38" s="459">
        <f t="shared" si="2"/>
        <v>0</v>
      </c>
      <c r="G38" s="275">
        <f t="shared" si="3"/>
        <v>1</v>
      </c>
      <c r="H38" s="218">
        <f t="shared" si="0"/>
        <v>0</v>
      </c>
      <c r="I38" s="449"/>
      <c r="J38" s="345">
        <f t="shared" si="4"/>
        <v>0</v>
      </c>
      <c r="K38" s="231"/>
      <c r="L38" s="341">
        <f t="shared" si="1"/>
        <v>0</v>
      </c>
    </row>
    <row r="39" spans="1:12" ht="15.75" x14ac:dyDescent="0.25">
      <c r="A39" s="445"/>
      <c r="B39" s="445"/>
      <c r="C39" s="445"/>
      <c r="D39" s="446"/>
      <c r="E39" s="447"/>
      <c r="F39" s="459">
        <f t="shared" si="2"/>
        <v>0</v>
      </c>
      <c r="G39" s="275">
        <f t="shared" si="3"/>
        <v>1</v>
      </c>
      <c r="H39" s="218">
        <f t="shared" si="0"/>
        <v>0</v>
      </c>
      <c r="I39" s="449"/>
      <c r="J39" s="345">
        <f t="shared" si="4"/>
        <v>0</v>
      </c>
      <c r="K39" s="231"/>
      <c r="L39" s="341">
        <f t="shared" si="1"/>
        <v>0</v>
      </c>
    </row>
    <row r="40" spans="1:12" ht="15.75" x14ac:dyDescent="0.25">
      <c r="A40" s="445"/>
      <c r="B40" s="445"/>
      <c r="C40" s="445"/>
      <c r="D40" s="446"/>
      <c r="E40" s="447"/>
      <c r="F40" s="459">
        <f t="shared" si="2"/>
        <v>0</v>
      </c>
      <c r="G40" s="275">
        <f t="shared" si="3"/>
        <v>1</v>
      </c>
      <c r="H40" s="218">
        <f t="shared" si="0"/>
        <v>0</v>
      </c>
      <c r="I40" s="449"/>
      <c r="J40" s="345">
        <f t="shared" si="4"/>
        <v>0</v>
      </c>
      <c r="K40" s="231"/>
      <c r="L40" s="341">
        <f t="shared" si="1"/>
        <v>0</v>
      </c>
    </row>
    <row r="41" spans="1:12" ht="15.75" x14ac:dyDescent="0.25">
      <c r="A41" s="445"/>
      <c r="B41" s="445"/>
      <c r="C41" s="445"/>
      <c r="D41" s="446"/>
      <c r="E41" s="447"/>
      <c r="F41" s="459">
        <f t="shared" si="2"/>
        <v>0</v>
      </c>
      <c r="G41" s="275">
        <f t="shared" si="3"/>
        <v>1</v>
      </c>
      <c r="H41" s="218">
        <f t="shared" si="0"/>
        <v>0</v>
      </c>
      <c r="I41" s="449"/>
      <c r="J41" s="345">
        <f t="shared" si="4"/>
        <v>0</v>
      </c>
      <c r="K41" s="231"/>
      <c r="L41" s="341">
        <f t="shared" si="1"/>
        <v>0</v>
      </c>
    </row>
    <row r="42" spans="1:12" ht="15.75" x14ac:dyDescent="0.25">
      <c r="A42" s="445"/>
      <c r="B42" s="445"/>
      <c r="C42" s="445"/>
      <c r="D42" s="446"/>
      <c r="E42" s="447"/>
      <c r="F42" s="459">
        <f t="shared" si="2"/>
        <v>0</v>
      </c>
      <c r="G42" s="275">
        <f t="shared" si="3"/>
        <v>1</v>
      </c>
      <c r="H42" s="218">
        <f t="shared" si="0"/>
        <v>0</v>
      </c>
      <c r="I42" s="449"/>
      <c r="J42" s="345">
        <f t="shared" si="4"/>
        <v>0</v>
      </c>
      <c r="K42" s="231"/>
      <c r="L42" s="341">
        <f t="shared" si="1"/>
        <v>0</v>
      </c>
    </row>
    <row r="43" spans="1:12" ht="15.75" x14ac:dyDescent="0.25">
      <c r="A43" s="445"/>
      <c r="B43" s="445"/>
      <c r="C43" s="445"/>
      <c r="D43" s="446"/>
      <c r="E43" s="447"/>
      <c r="F43" s="459">
        <f t="shared" si="2"/>
        <v>0</v>
      </c>
      <c r="G43" s="275">
        <f t="shared" si="3"/>
        <v>1</v>
      </c>
      <c r="H43" s="218">
        <f t="shared" si="0"/>
        <v>0</v>
      </c>
      <c r="I43" s="449"/>
      <c r="J43" s="345">
        <f t="shared" si="4"/>
        <v>0</v>
      </c>
      <c r="K43" s="231"/>
      <c r="L43" s="341">
        <f t="shared" si="1"/>
        <v>0</v>
      </c>
    </row>
    <row r="44" spans="1:12" ht="15.75" x14ac:dyDescent="0.25">
      <c r="A44" s="445"/>
      <c r="B44" s="445"/>
      <c r="C44" s="445"/>
      <c r="D44" s="446"/>
      <c r="E44" s="447"/>
      <c r="F44" s="459">
        <f t="shared" si="2"/>
        <v>0</v>
      </c>
      <c r="G44" s="275">
        <f t="shared" si="3"/>
        <v>1</v>
      </c>
      <c r="H44" s="218">
        <f t="shared" si="0"/>
        <v>0</v>
      </c>
      <c r="I44" s="449"/>
      <c r="J44" s="345">
        <f t="shared" si="4"/>
        <v>0</v>
      </c>
      <c r="K44" s="231"/>
      <c r="L44" s="341">
        <f t="shared" si="1"/>
        <v>0</v>
      </c>
    </row>
    <row r="45" spans="1:12" ht="15.75" x14ac:dyDescent="0.25">
      <c r="A45" s="445"/>
      <c r="B45" s="445"/>
      <c r="C45" s="445"/>
      <c r="D45" s="446"/>
      <c r="E45" s="447"/>
      <c r="F45" s="459">
        <f t="shared" si="2"/>
        <v>0</v>
      </c>
      <c r="G45" s="275">
        <f t="shared" si="3"/>
        <v>1</v>
      </c>
      <c r="H45" s="218">
        <f t="shared" si="0"/>
        <v>0</v>
      </c>
      <c r="I45" s="449"/>
      <c r="J45" s="345">
        <f t="shared" si="4"/>
        <v>0</v>
      </c>
      <c r="K45" s="231"/>
      <c r="L45" s="341">
        <f t="shared" si="1"/>
        <v>0</v>
      </c>
    </row>
    <row r="46" spans="1:12" ht="16.5" thickBot="1" x14ac:dyDescent="0.3">
      <c r="A46" s="226"/>
      <c r="B46" s="226"/>
      <c r="C46" s="227" t="s">
        <v>150</v>
      </c>
      <c r="D46" s="235"/>
      <c r="E46" s="235"/>
      <c r="F46" s="228">
        <f>ROUND(SUM(F12:F45),2)</f>
        <v>0</v>
      </c>
      <c r="G46" s="235"/>
      <c r="H46" s="229">
        <f>SUM(H12:H45)</f>
        <v>0</v>
      </c>
      <c r="I46" s="289"/>
      <c r="J46" s="346">
        <f>SUM(J12:J45)</f>
        <v>0</v>
      </c>
      <c r="K46" s="347"/>
      <c r="L46" s="342">
        <f>ROUND(SUM(L12:L45),2)</f>
        <v>0</v>
      </c>
    </row>
    <row r="47" spans="1:12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</row>
    <row r="48" spans="1:12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</row>
    <row r="49" spans="1:11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x14ac:dyDescent="0.2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  <row r="51" spans="1:11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</row>
    <row r="52" spans="1:11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</row>
  </sheetData>
  <sheetProtection algorithmName="SHA-512" hashValue="+A/HnHPw8apromMT1ZHfaJg0nBRPeXFoLGAca0Iwq0IMCj2mntxKCPQwwTcWlA28NUU49so6DmlhNQziqKcbgw==" saltValue="UHOByZJGQNcXwhgplUr0Rg==" spinCount="100000" sheet="1" formatCells="0" formatColumns="0" formatRows="0" selectLockedCells="1"/>
  <mergeCells count="6">
    <mergeCell ref="I10:J10"/>
    <mergeCell ref="A3:F3"/>
    <mergeCell ref="A4:F4"/>
    <mergeCell ref="A8:F8"/>
    <mergeCell ref="D10:F10"/>
    <mergeCell ref="G10:H10"/>
  </mergeCells>
  <conditionalFormatting sqref="G12:G45">
    <cfRule type="cellIs" dxfId="106" priority="3" operator="greaterThan">
      <formula>1</formula>
    </cfRule>
  </conditionalFormatting>
  <conditionalFormatting sqref="J12:J45">
    <cfRule type="cellIs" dxfId="105" priority="4" operator="notEqual">
      <formula>F12*I12</formula>
    </cfRule>
  </conditionalFormatting>
  <conditionalFormatting sqref="H12:H45">
    <cfRule type="cellIs" dxfId="104" priority="5" operator="notEqual">
      <formula>F12-L12</formula>
    </cfRule>
    <cfRule type="cellIs" dxfId="103" priority="6" operator="equal">
      <formula>F12-L12</formula>
    </cfRule>
  </conditionalFormatting>
  <conditionalFormatting sqref="I12:I45">
    <cfRule type="cellIs" dxfId="102" priority="1" operator="greaterThan">
      <formula>1</formula>
    </cfRule>
  </conditionalFormatting>
  <dataValidations disablePrompts="1" count="1">
    <dataValidation type="whole" allowBlank="1" showInputMessage="1" showErrorMessage="1" sqref="E12:E45" xr:uid="{66BBA66B-8E64-495D-8297-47138D17836A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16DBD-21EB-4081-A33A-B9EFA6ED8FFA}">
  <sheetPr codeName="Sheet13">
    <tabColor theme="0" tint="-4.9989318521683403E-2"/>
    <pageSetUpPr fitToPage="1"/>
  </sheetPr>
  <dimension ref="A1:DK52"/>
  <sheetViews>
    <sheetView showGridLines="0" zoomScale="85" zoomScaleNormal="85" workbookViewId="0">
      <selection activeCell="I14" sqref="I14:I15"/>
    </sheetView>
  </sheetViews>
  <sheetFormatPr defaultColWidth="9.140625" defaultRowHeight="15" x14ac:dyDescent="0.25"/>
  <cols>
    <col min="1" max="1" width="18" style="94" customWidth="1"/>
    <col min="2" max="2" width="27.42578125" style="94" customWidth="1"/>
    <col min="3" max="3" width="53.28515625" style="94" customWidth="1"/>
    <col min="4" max="4" width="12.42578125" style="94" customWidth="1"/>
    <col min="5" max="5" width="14.28515625" style="94" customWidth="1"/>
    <col min="6" max="10" width="16.5703125" style="94" customWidth="1"/>
    <col min="11" max="11" width="2.5703125" style="94" customWidth="1"/>
    <col min="12" max="12" width="20.42578125" style="94" customWidth="1"/>
    <col min="13" max="13" width="1.85546875" style="94" customWidth="1"/>
    <col min="14" max="16384" width="9.140625" style="94"/>
  </cols>
  <sheetData>
    <row r="1" spans="1:115" ht="31.5" x14ac:dyDescent="0.25">
      <c r="A1" s="89" t="str">
        <f>'BUDGET SUMMARY 1'!$A$1</f>
        <v>RFA HHS0015831</v>
      </c>
      <c r="B1" s="92"/>
    </row>
    <row r="2" spans="1:115" ht="15.75" x14ac:dyDescent="0.25">
      <c r="A2" s="92" t="str">
        <f>'BUDGET SUMMARY 1'!$A$2</f>
        <v>Attachment 2 to Addendum 5 - Revised Exhibit E, Expenditure Proposal</v>
      </c>
      <c r="B2" s="92"/>
      <c r="J2" s="104"/>
      <c r="L2" s="104"/>
    </row>
    <row r="3" spans="1:115" x14ac:dyDescent="0.25">
      <c r="A3" s="576"/>
      <c r="B3" s="576"/>
      <c r="C3" s="576"/>
      <c r="D3" s="576"/>
      <c r="E3" s="576"/>
      <c r="F3" s="576"/>
      <c r="G3" s="223"/>
      <c r="H3" s="223"/>
      <c r="I3" s="223"/>
      <c r="J3" s="104"/>
      <c r="K3" s="223"/>
      <c r="L3" s="104"/>
    </row>
    <row r="4" spans="1:115" ht="18" x14ac:dyDescent="0.25">
      <c r="A4" s="577" t="s">
        <v>151</v>
      </c>
      <c r="B4" s="577"/>
      <c r="C4" s="577"/>
      <c r="D4" s="577"/>
      <c r="E4" s="577"/>
      <c r="F4" s="577"/>
      <c r="G4" s="224"/>
      <c r="H4" s="224"/>
      <c r="I4" s="224"/>
      <c r="J4" s="104"/>
      <c r="K4" s="224"/>
      <c r="L4" s="104"/>
    </row>
    <row r="5" spans="1:115" x14ac:dyDescent="0.25">
      <c r="A5" s="220"/>
      <c r="B5" s="220"/>
      <c r="C5" s="220"/>
      <c r="D5" s="81"/>
      <c r="E5" s="81"/>
      <c r="F5" s="81"/>
      <c r="G5" s="292" t="s">
        <v>134</v>
      </c>
      <c r="H5" s="81"/>
      <c r="I5" s="291"/>
      <c r="J5" s="81"/>
      <c r="K5" s="81"/>
      <c r="L5" s="104"/>
    </row>
    <row r="6" spans="1:115" s="233" customFormat="1" ht="15.75" thickBot="1" x14ac:dyDescent="0.3">
      <c r="A6" s="96" t="s">
        <v>70</v>
      </c>
      <c r="B6" s="96"/>
      <c r="C6" s="98">
        <f>'BUDGET SUMMARY 1'!D3</f>
        <v>0</v>
      </c>
      <c r="D6" s="98"/>
      <c r="E6" s="98"/>
      <c r="F6" s="98"/>
      <c r="G6" s="221"/>
      <c r="H6" s="221"/>
      <c r="I6" s="221"/>
      <c r="J6" s="221"/>
      <c r="K6" s="221"/>
      <c r="L6" s="10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</row>
    <row r="7" spans="1:115" x14ac:dyDescent="0.25">
      <c r="A7" s="96"/>
      <c r="B7" s="96"/>
      <c r="C7" s="221"/>
      <c r="D7" s="221"/>
      <c r="E7" s="221"/>
      <c r="F7" s="221"/>
      <c r="G7" s="221"/>
      <c r="H7" s="221"/>
      <c r="I7" s="221"/>
      <c r="K7" s="221"/>
      <c r="L7" s="104"/>
    </row>
    <row r="8" spans="1:115" ht="15.75" x14ac:dyDescent="0.25">
      <c r="A8" s="579"/>
      <c r="B8" s="579"/>
      <c r="C8" s="579"/>
      <c r="D8" s="579"/>
      <c r="E8" s="579"/>
      <c r="F8" s="579"/>
      <c r="G8" s="225"/>
      <c r="H8" s="225"/>
      <c r="I8" s="225"/>
      <c r="K8" s="225"/>
      <c r="L8" s="104"/>
    </row>
    <row r="9" spans="1:115" ht="15.75" thickBot="1" x14ac:dyDescent="0.3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104"/>
    </row>
    <row r="10" spans="1:115" ht="16.5" thickBot="1" x14ac:dyDescent="0.3">
      <c r="A10" s="222"/>
      <c r="B10" s="222"/>
      <c r="C10" s="222"/>
      <c r="D10" s="578" t="s">
        <v>135</v>
      </c>
      <c r="E10" s="578"/>
      <c r="F10" s="578"/>
      <c r="G10" s="572" t="s">
        <v>56</v>
      </c>
      <c r="H10" s="582"/>
      <c r="I10" s="580" t="s">
        <v>136</v>
      </c>
      <c r="J10" s="581"/>
      <c r="K10" s="294"/>
      <c r="L10" s="306"/>
      <c r="M10" s="99"/>
    </row>
    <row r="11" spans="1:115" s="92" customFormat="1" ht="79.5" thickBot="1" x14ac:dyDescent="0.3">
      <c r="A11" s="414" t="s">
        <v>137</v>
      </c>
      <c r="B11" s="414" t="s">
        <v>138</v>
      </c>
      <c r="C11" s="414" t="s">
        <v>139</v>
      </c>
      <c r="D11" s="414" t="s">
        <v>140</v>
      </c>
      <c r="E11" s="414" t="s">
        <v>141</v>
      </c>
      <c r="F11" s="415" t="s">
        <v>126</v>
      </c>
      <c r="G11" s="409" t="s">
        <v>127</v>
      </c>
      <c r="H11" s="410" t="s">
        <v>128</v>
      </c>
      <c r="I11" s="412" t="s">
        <v>129</v>
      </c>
      <c r="J11" s="412" t="s">
        <v>133</v>
      </c>
      <c r="K11" s="413"/>
      <c r="L11" s="411" t="s">
        <v>111</v>
      </c>
      <c r="M11" s="230"/>
    </row>
    <row r="12" spans="1:115" ht="15.75" x14ac:dyDescent="0.25">
      <c r="A12" s="445"/>
      <c r="B12" s="445"/>
      <c r="C12" s="445"/>
      <c r="D12" s="446"/>
      <c r="E12" s="447"/>
      <c r="F12" s="459">
        <f>ROUND(SUM(D12*E12),0)</f>
        <v>0</v>
      </c>
      <c r="G12" s="275">
        <f t="shared" ref="G12:G45" si="0">1-I12</f>
        <v>1</v>
      </c>
      <c r="H12" s="218">
        <f t="shared" ref="H12:H45" si="1">SUM(F12-L12)</f>
        <v>0</v>
      </c>
      <c r="I12" s="449"/>
      <c r="J12" s="218">
        <f>L12</f>
        <v>0</v>
      </c>
      <c r="K12" s="231"/>
      <c r="L12" s="234">
        <f t="shared" ref="L12:L45" si="2">F12*I12</f>
        <v>0</v>
      </c>
    </row>
    <row r="13" spans="1:115" ht="15.75" x14ac:dyDescent="0.25">
      <c r="A13" s="445"/>
      <c r="B13" s="445"/>
      <c r="C13" s="445"/>
      <c r="D13" s="446"/>
      <c r="E13" s="447"/>
      <c r="F13" s="459">
        <f t="shared" ref="F13:F45" si="3">ROUND(SUM(D13*E13),0)</f>
        <v>0</v>
      </c>
      <c r="G13" s="275">
        <f t="shared" si="0"/>
        <v>1</v>
      </c>
      <c r="H13" s="218">
        <f t="shared" si="1"/>
        <v>0</v>
      </c>
      <c r="I13" s="449"/>
      <c r="J13" s="218">
        <f t="shared" ref="J13:J45" si="4">L13</f>
        <v>0</v>
      </c>
      <c r="K13" s="231"/>
      <c r="L13" s="234">
        <f t="shared" si="2"/>
        <v>0</v>
      </c>
    </row>
    <row r="14" spans="1:115" ht="15.75" x14ac:dyDescent="0.25">
      <c r="A14" s="445"/>
      <c r="B14" s="445"/>
      <c r="C14" s="445"/>
      <c r="D14" s="446"/>
      <c r="E14" s="447"/>
      <c r="F14" s="459">
        <f t="shared" si="3"/>
        <v>0</v>
      </c>
      <c r="G14" s="275">
        <f t="shared" si="0"/>
        <v>1</v>
      </c>
      <c r="H14" s="218">
        <f t="shared" si="1"/>
        <v>0</v>
      </c>
      <c r="I14" s="449"/>
      <c r="J14" s="218">
        <f t="shared" si="4"/>
        <v>0</v>
      </c>
      <c r="K14" s="231"/>
      <c r="L14" s="234">
        <f t="shared" si="2"/>
        <v>0</v>
      </c>
    </row>
    <row r="15" spans="1:115" ht="15.75" x14ac:dyDescent="0.25">
      <c r="A15" s="445"/>
      <c r="B15" s="445"/>
      <c r="C15" s="445"/>
      <c r="D15" s="446"/>
      <c r="E15" s="447"/>
      <c r="F15" s="459">
        <f t="shared" si="3"/>
        <v>0</v>
      </c>
      <c r="G15" s="275">
        <f t="shared" si="0"/>
        <v>1</v>
      </c>
      <c r="H15" s="218">
        <f t="shared" si="1"/>
        <v>0</v>
      </c>
      <c r="I15" s="449"/>
      <c r="J15" s="218">
        <f t="shared" si="4"/>
        <v>0</v>
      </c>
      <c r="K15" s="231"/>
      <c r="L15" s="234">
        <f t="shared" si="2"/>
        <v>0</v>
      </c>
    </row>
    <row r="16" spans="1:115" ht="15.75" x14ac:dyDescent="0.25">
      <c r="A16" s="445"/>
      <c r="B16" s="445"/>
      <c r="C16" s="445"/>
      <c r="D16" s="446"/>
      <c r="E16" s="447"/>
      <c r="F16" s="459">
        <f t="shared" si="3"/>
        <v>0</v>
      </c>
      <c r="G16" s="275">
        <f t="shared" si="0"/>
        <v>1</v>
      </c>
      <c r="H16" s="218">
        <f t="shared" si="1"/>
        <v>0</v>
      </c>
      <c r="I16" s="449"/>
      <c r="J16" s="218">
        <f t="shared" si="4"/>
        <v>0</v>
      </c>
      <c r="K16" s="231"/>
      <c r="L16" s="234">
        <f t="shared" si="2"/>
        <v>0</v>
      </c>
    </row>
    <row r="17" spans="1:12" ht="15.75" x14ac:dyDescent="0.25">
      <c r="A17" s="445"/>
      <c r="B17" s="445"/>
      <c r="C17" s="445"/>
      <c r="D17" s="446"/>
      <c r="E17" s="447"/>
      <c r="F17" s="459">
        <f t="shared" si="3"/>
        <v>0</v>
      </c>
      <c r="G17" s="275">
        <f t="shared" si="0"/>
        <v>1</v>
      </c>
      <c r="H17" s="218">
        <f t="shared" si="1"/>
        <v>0</v>
      </c>
      <c r="I17" s="449"/>
      <c r="J17" s="218">
        <f t="shared" si="4"/>
        <v>0</v>
      </c>
      <c r="K17" s="231"/>
      <c r="L17" s="234">
        <f t="shared" si="2"/>
        <v>0</v>
      </c>
    </row>
    <row r="18" spans="1:12" ht="15.75" x14ac:dyDescent="0.25">
      <c r="A18" s="445"/>
      <c r="B18" s="445"/>
      <c r="C18" s="445"/>
      <c r="D18" s="446"/>
      <c r="E18" s="447"/>
      <c r="F18" s="459">
        <f t="shared" si="3"/>
        <v>0</v>
      </c>
      <c r="G18" s="275">
        <f t="shared" si="0"/>
        <v>1</v>
      </c>
      <c r="H18" s="218">
        <f t="shared" si="1"/>
        <v>0</v>
      </c>
      <c r="I18" s="449"/>
      <c r="J18" s="218">
        <f t="shared" si="4"/>
        <v>0</v>
      </c>
      <c r="K18" s="231"/>
      <c r="L18" s="234">
        <f t="shared" si="2"/>
        <v>0</v>
      </c>
    </row>
    <row r="19" spans="1:12" ht="15.75" x14ac:dyDescent="0.25">
      <c r="A19" s="445"/>
      <c r="B19" s="445"/>
      <c r="C19" s="445"/>
      <c r="D19" s="446"/>
      <c r="E19" s="447"/>
      <c r="F19" s="459">
        <f t="shared" si="3"/>
        <v>0</v>
      </c>
      <c r="G19" s="275">
        <f t="shared" si="0"/>
        <v>1</v>
      </c>
      <c r="H19" s="218">
        <f t="shared" si="1"/>
        <v>0</v>
      </c>
      <c r="I19" s="449"/>
      <c r="J19" s="218">
        <f t="shared" si="4"/>
        <v>0</v>
      </c>
      <c r="K19" s="231"/>
      <c r="L19" s="234">
        <f t="shared" si="2"/>
        <v>0</v>
      </c>
    </row>
    <row r="20" spans="1:12" ht="15.75" x14ac:dyDescent="0.25">
      <c r="A20" s="445"/>
      <c r="B20" s="445"/>
      <c r="C20" s="445"/>
      <c r="D20" s="446"/>
      <c r="E20" s="447"/>
      <c r="F20" s="459">
        <f t="shared" si="3"/>
        <v>0</v>
      </c>
      <c r="G20" s="275">
        <f t="shared" si="0"/>
        <v>1</v>
      </c>
      <c r="H20" s="218">
        <f t="shared" si="1"/>
        <v>0</v>
      </c>
      <c r="I20" s="449"/>
      <c r="J20" s="218">
        <f t="shared" si="4"/>
        <v>0</v>
      </c>
      <c r="K20" s="231"/>
      <c r="L20" s="234">
        <f t="shared" si="2"/>
        <v>0</v>
      </c>
    </row>
    <row r="21" spans="1:12" ht="15.75" x14ac:dyDescent="0.25">
      <c r="A21" s="445"/>
      <c r="B21" s="445"/>
      <c r="C21" s="445"/>
      <c r="D21" s="446"/>
      <c r="E21" s="447"/>
      <c r="F21" s="459">
        <f t="shared" si="3"/>
        <v>0</v>
      </c>
      <c r="G21" s="275">
        <f t="shared" si="0"/>
        <v>1</v>
      </c>
      <c r="H21" s="218">
        <f t="shared" si="1"/>
        <v>0</v>
      </c>
      <c r="I21" s="449"/>
      <c r="J21" s="218">
        <f t="shared" si="4"/>
        <v>0</v>
      </c>
      <c r="K21" s="231"/>
      <c r="L21" s="234">
        <f t="shared" si="2"/>
        <v>0</v>
      </c>
    </row>
    <row r="22" spans="1:12" ht="15.75" x14ac:dyDescent="0.25">
      <c r="A22" s="445"/>
      <c r="B22" s="445"/>
      <c r="C22" s="445"/>
      <c r="D22" s="446"/>
      <c r="E22" s="447"/>
      <c r="F22" s="459">
        <f t="shared" si="3"/>
        <v>0</v>
      </c>
      <c r="G22" s="275">
        <f t="shared" si="0"/>
        <v>1</v>
      </c>
      <c r="H22" s="218">
        <f t="shared" si="1"/>
        <v>0</v>
      </c>
      <c r="I22" s="449"/>
      <c r="J22" s="218">
        <f t="shared" si="4"/>
        <v>0</v>
      </c>
      <c r="K22" s="231"/>
      <c r="L22" s="234">
        <f t="shared" si="2"/>
        <v>0</v>
      </c>
    </row>
    <row r="23" spans="1:12" ht="15.75" x14ac:dyDescent="0.25">
      <c r="A23" s="445"/>
      <c r="B23" s="445"/>
      <c r="C23" s="445"/>
      <c r="D23" s="446"/>
      <c r="E23" s="447"/>
      <c r="F23" s="459">
        <f t="shared" si="3"/>
        <v>0</v>
      </c>
      <c r="G23" s="275">
        <f t="shared" si="0"/>
        <v>1</v>
      </c>
      <c r="H23" s="218">
        <f t="shared" si="1"/>
        <v>0</v>
      </c>
      <c r="I23" s="449"/>
      <c r="J23" s="218">
        <f t="shared" si="4"/>
        <v>0</v>
      </c>
      <c r="K23" s="231"/>
      <c r="L23" s="234">
        <f t="shared" si="2"/>
        <v>0</v>
      </c>
    </row>
    <row r="24" spans="1:12" ht="15.75" x14ac:dyDescent="0.25">
      <c r="A24" s="445"/>
      <c r="B24" s="445"/>
      <c r="C24" s="445"/>
      <c r="D24" s="446"/>
      <c r="E24" s="447"/>
      <c r="F24" s="459">
        <f t="shared" si="3"/>
        <v>0</v>
      </c>
      <c r="G24" s="275">
        <f t="shared" si="0"/>
        <v>1</v>
      </c>
      <c r="H24" s="218">
        <f t="shared" si="1"/>
        <v>0</v>
      </c>
      <c r="I24" s="449"/>
      <c r="J24" s="218">
        <f t="shared" si="4"/>
        <v>0</v>
      </c>
      <c r="K24" s="231"/>
      <c r="L24" s="234">
        <f t="shared" si="2"/>
        <v>0</v>
      </c>
    </row>
    <row r="25" spans="1:12" ht="15.75" x14ac:dyDescent="0.25">
      <c r="A25" s="445"/>
      <c r="B25" s="445"/>
      <c r="C25" s="445"/>
      <c r="D25" s="446"/>
      <c r="E25" s="447"/>
      <c r="F25" s="459">
        <f t="shared" si="3"/>
        <v>0</v>
      </c>
      <c r="G25" s="275">
        <f t="shared" si="0"/>
        <v>1</v>
      </c>
      <c r="H25" s="218">
        <f t="shared" si="1"/>
        <v>0</v>
      </c>
      <c r="I25" s="449"/>
      <c r="J25" s="218">
        <f t="shared" si="4"/>
        <v>0</v>
      </c>
      <c r="K25" s="231"/>
      <c r="L25" s="234">
        <f t="shared" si="2"/>
        <v>0</v>
      </c>
    </row>
    <row r="26" spans="1:12" ht="15.75" x14ac:dyDescent="0.25">
      <c r="A26" s="445"/>
      <c r="B26" s="445"/>
      <c r="C26" s="445"/>
      <c r="D26" s="446"/>
      <c r="E26" s="447"/>
      <c r="F26" s="459">
        <f t="shared" si="3"/>
        <v>0</v>
      </c>
      <c r="G26" s="275">
        <f t="shared" si="0"/>
        <v>1</v>
      </c>
      <c r="H26" s="218">
        <f t="shared" si="1"/>
        <v>0</v>
      </c>
      <c r="I26" s="449"/>
      <c r="J26" s="218">
        <f t="shared" si="4"/>
        <v>0</v>
      </c>
      <c r="K26" s="231"/>
      <c r="L26" s="234">
        <f t="shared" si="2"/>
        <v>0</v>
      </c>
    </row>
    <row r="27" spans="1:12" ht="15.75" x14ac:dyDescent="0.25">
      <c r="A27" s="445"/>
      <c r="B27" s="445"/>
      <c r="C27" s="445"/>
      <c r="D27" s="446"/>
      <c r="E27" s="447"/>
      <c r="F27" s="459">
        <f t="shared" si="3"/>
        <v>0</v>
      </c>
      <c r="G27" s="275">
        <f t="shared" si="0"/>
        <v>1</v>
      </c>
      <c r="H27" s="218">
        <f t="shared" si="1"/>
        <v>0</v>
      </c>
      <c r="I27" s="449"/>
      <c r="J27" s="218">
        <f t="shared" si="4"/>
        <v>0</v>
      </c>
      <c r="K27" s="231"/>
      <c r="L27" s="234">
        <f t="shared" si="2"/>
        <v>0</v>
      </c>
    </row>
    <row r="28" spans="1:12" ht="15.75" x14ac:dyDescent="0.25">
      <c r="A28" s="445"/>
      <c r="B28" s="445"/>
      <c r="C28" s="445"/>
      <c r="D28" s="446"/>
      <c r="E28" s="447"/>
      <c r="F28" s="459">
        <f t="shared" si="3"/>
        <v>0</v>
      </c>
      <c r="G28" s="275">
        <f t="shared" si="0"/>
        <v>1</v>
      </c>
      <c r="H28" s="218">
        <f t="shared" si="1"/>
        <v>0</v>
      </c>
      <c r="I28" s="449"/>
      <c r="J28" s="218">
        <f t="shared" si="4"/>
        <v>0</v>
      </c>
      <c r="K28" s="231"/>
      <c r="L28" s="234">
        <f t="shared" si="2"/>
        <v>0</v>
      </c>
    </row>
    <row r="29" spans="1:12" ht="15.75" x14ac:dyDescent="0.25">
      <c r="A29" s="445"/>
      <c r="B29" s="445"/>
      <c r="C29" s="445"/>
      <c r="D29" s="446"/>
      <c r="E29" s="447"/>
      <c r="F29" s="459">
        <f t="shared" si="3"/>
        <v>0</v>
      </c>
      <c r="G29" s="275">
        <f t="shared" si="0"/>
        <v>1</v>
      </c>
      <c r="H29" s="218">
        <f t="shared" si="1"/>
        <v>0</v>
      </c>
      <c r="I29" s="449"/>
      <c r="J29" s="218">
        <f t="shared" si="4"/>
        <v>0</v>
      </c>
      <c r="K29" s="231"/>
      <c r="L29" s="234">
        <f t="shared" si="2"/>
        <v>0</v>
      </c>
    </row>
    <row r="30" spans="1:12" ht="15.75" x14ac:dyDescent="0.25">
      <c r="A30" s="445"/>
      <c r="B30" s="445"/>
      <c r="C30" s="445"/>
      <c r="D30" s="446"/>
      <c r="E30" s="447"/>
      <c r="F30" s="459">
        <f t="shared" si="3"/>
        <v>0</v>
      </c>
      <c r="G30" s="275">
        <f t="shared" si="0"/>
        <v>1</v>
      </c>
      <c r="H30" s="218">
        <f t="shared" si="1"/>
        <v>0</v>
      </c>
      <c r="I30" s="449"/>
      <c r="J30" s="218">
        <f t="shared" si="4"/>
        <v>0</v>
      </c>
      <c r="K30" s="231"/>
      <c r="L30" s="234">
        <f t="shared" si="2"/>
        <v>0</v>
      </c>
    </row>
    <row r="31" spans="1:12" ht="15.75" x14ac:dyDescent="0.25">
      <c r="A31" s="445"/>
      <c r="B31" s="445"/>
      <c r="C31" s="445"/>
      <c r="D31" s="446"/>
      <c r="E31" s="447"/>
      <c r="F31" s="459">
        <f t="shared" si="3"/>
        <v>0</v>
      </c>
      <c r="G31" s="275">
        <f t="shared" si="0"/>
        <v>1</v>
      </c>
      <c r="H31" s="218">
        <f t="shared" si="1"/>
        <v>0</v>
      </c>
      <c r="I31" s="449"/>
      <c r="J31" s="218">
        <f t="shared" si="4"/>
        <v>0</v>
      </c>
      <c r="K31" s="231"/>
      <c r="L31" s="234">
        <f t="shared" si="2"/>
        <v>0</v>
      </c>
    </row>
    <row r="32" spans="1:12" ht="15.75" x14ac:dyDescent="0.25">
      <c r="A32" s="445"/>
      <c r="B32" s="445"/>
      <c r="C32" s="445"/>
      <c r="D32" s="446"/>
      <c r="E32" s="447"/>
      <c r="F32" s="459">
        <f t="shared" si="3"/>
        <v>0</v>
      </c>
      <c r="G32" s="275">
        <f t="shared" si="0"/>
        <v>1</v>
      </c>
      <c r="H32" s="218">
        <f t="shared" si="1"/>
        <v>0</v>
      </c>
      <c r="I32" s="449"/>
      <c r="J32" s="218">
        <f t="shared" si="4"/>
        <v>0</v>
      </c>
      <c r="K32" s="231"/>
      <c r="L32" s="234">
        <f t="shared" si="2"/>
        <v>0</v>
      </c>
    </row>
    <row r="33" spans="1:12" ht="15.75" x14ac:dyDescent="0.25">
      <c r="A33" s="445"/>
      <c r="B33" s="445"/>
      <c r="C33" s="445"/>
      <c r="D33" s="446"/>
      <c r="E33" s="447"/>
      <c r="F33" s="459">
        <f t="shared" si="3"/>
        <v>0</v>
      </c>
      <c r="G33" s="275">
        <f t="shared" si="0"/>
        <v>1</v>
      </c>
      <c r="H33" s="218">
        <f t="shared" si="1"/>
        <v>0</v>
      </c>
      <c r="I33" s="449"/>
      <c r="J33" s="218">
        <f t="shared" si="4"/>
        <v>0</v>
      </c>
      <c r="K33" s="231"/>
      <c r="L33" s="234">
        <f t="shared" si="2"/>
        <v>0</v>
      </c>
    </row>
    <row r="34" spans="1:12" ht="15.75" x14ac:dyDescent="0.25">
      <c r="A34" s="445"/>
      <c r="B34" s="445"/>
      <c r="C34" s="445"/>
      <c r="D34" s="446"/>
      <c r="E34" s="447"/>
      <c r="F34" s="459">
        <f t="shared" si="3"/>
        <v>0</v>
      </c>
      <c r="G34" s="275">
        <f t="shared" si="0"/>
        <v>1</v>
      </c>
      <c r="H34" s="218">
        <f t="shared" si="1"/>
        <v>0</v>
      </c>
      <c r="I34" s="449"/>
      <c r="J34" s="218">
        <f t="shared" si="4"/>
        <v>0</v>
      </c>
      <c r="K34" s="231"/>
      <c r="L34" s="234">
        <f t="shared" si="2"/>
        <v>0</v>
      </c>
    </row>
    <row r="35" spans="1:12" ht="15.75" x14ac:dyDescent="0.25">
      <c r="A35" s="445"/>
      <c r="B35" s="445"/>
      <c r="C35" s="445"/>
      <c r="D35" s="446"/>
      <c r="E35" s="447"/>
      <c r="F35" s="459">
        <f t="shared" si="3"/>
        <v>0</v>
      </c>
      <c r="G35" s="275">
        <f t="shared" si="0"/>
        <v>1</v>
      </c>
      <c r="H35" s="218">
        <f t="shared" si="1"/>
        <v>0</v>
      </c>
      <c r="I35" s="449"/>
      <c r="J35" s="218">
        <f t="shared" si="4"/>
        <v>0</v>
      </c>
      <c r="K35" s="231"/>
      <c r="L35" s="234">
        <f t="shared" si="2"/>
        <v>0</v>
      </c>
    </row>
    <row r="36" spans="1:12" ht="15.75" x14ac:dyDescent="0.25">
      <c r="A36" s="445"/>
      <c r="B36" s="445"/>
      <c r="C36" s="445"/>
      <c r="D36" s="446"/>
      <c r="E36" s="447"/>
      <c r="F36" s="459">
        <f t="shared" si="3"/>
        <v>0</v>
      </c>
      <c r="G36" s="275">
        <f t="shared" si="0"/>
        <v>1</v>
      </c>
      <c r="H36" s="218">
        <f t="shared" si="1"/>
        <v>0</v>
      </c>
      <c r="I36" s="449"/>
      <c r="J36" s="218">
        <f t="shared" si="4"/>
        <v>0</v>
      </c>
      <c r="K36" s="231"/>
      <c r="L36" s="234">
        <f t="shared" si="2"/>
        <v>0</v>
      </c>
    </row>
    <row r="37" spans="1:12" ht="15.75" x14ac:dyDescent="0.25">
      <c r="A37" s="445"/>
      <c r="B37" s="445"/>
      <c r="C37" s="445"/>
      <c r="D37" s="446"/>
      <c r="E37" s="447"/>
      <c r="F37" s="459">
        <f t="shared" si="3"/>
        <v>0</v>
      </c>
      <c r="G37" s="275">
        <f t="shared" si="0"/>
        <v>1</v>
      </c>
      <c r="H37" s="218">
        <f t="shared" si="1"/>
        <v>0</v>
      </c>
      <c r="I37" s="449"/>
      <c r="J37" s="218">
        <f t="shared" si="4"/>
        <v>0</v>
      </c>
      <c r="K37" s="231"/>
      <c r="L37" s="234">
        <f t="shared" si="2"/>
        <v>0</v>
      </c>
    </row>
    <row r="38" spans="1:12" ht="15.75" x14ac:dyDescent="0.25">
      <c r="A38" s="445"/>
      <c r="B38" s="445"/>
      <c r="C38" s="445"/>
      <c r="D38" s="446"/>
      <c r="E38" s="447"/>
      <c r="F38" s="459">
        <f t="shared" si="3"/>
        <v>0</v>
      </c>
      <c r="G38" s="275">
        <f t="shared" si="0"/>
        <v>1</v>
      </c>
      <c r="H38" s="218">
        <f t="shared" si="1"/>
        <v>0</v>
      </c>
      <c r="I38" s="449"/>
      <c r="J38" s="218">
        <f t="shared" si="4"/>
        <v>0</v>
      </c>
      <c r="K38" s="231"/>
      <c r="L38" s="234">
        <f t="shared" si="2"/>
        <v>0</v>
      </c>
    </row>
    <row r="39" spans="1:12" ht="15.75" x14ac:dyDescent="0.25">
      <c r="A39" s="445"/>
      <c r="B39" s="445"/>
      <c r="C39" s="445"/>
      <c r="D39" s="446"/>
      <c r="E39" s="447"/>
      <c r="F39" s="459">
        <f t="shared" si="3"/>
        <v>0</v>
      </c>
      <c r="G39" s="275">
        <f t="shared" si="0"/>
        <v>1</v>
      </c>
      <c r="H39" s="218">
        <f t="shared" si="1"/>
        <v>0</v>
      </c>
      <c r="I39" s="449"/>
      <c r="J39" s="218">
        <f t="shared" si="4"/>
        <v>0</v>
      </c>
      <c r="K39" s="231"/>
      <c r="L39" s="234">
        <f t="shared" si="2"/>
        <v>0</v>
      </c>
    </row>
    <row r="40" spans="1:12" ht="15.75" x14ac:dyDescent="0.25">
      <c r="A40" s="445"/>
      <c r="B40" s="445"/>
      <c r="C40" s="445"/>
      <c r="D40" s="446"/>
      <c r="E40" s="447"/>
      <c r="F40" s="459">
        <f t="shared" si="3"/>
        <v>0</v>
      </c>
      <c r="G40" s="275">
        <f t="shared" si="0"/>
        <v>1</v>
      </c>
      <c r="H40" s="218">
        <f t="shared" si="1"/>
        <v>0</v>
      </c>
      <c r="I40" s="449"/>
      <c r="J40" s="218">
        <f t="shared" si="4"/>
        <v>0</v>
      </c>
      <c r="K40" s="231"/>
      <c r="L40" s="234">
        <f t="shared" si="2"/>
        <v>0</v>
      </c>
    </row>
    <row r="41" spans="1:12" ht="15.75" x14ac:dyDescent="0.25">
      <c r="A41" s="445"/>
      <c r="B41" s="445"/>
      <c r="C41" s="445"/>
      <c r="D41" s="446"/>
      <c r="E41" s="447"/>
      <c r="F41" s="459">
        <f t="shared" si="3"/>
        <v>0</v>
      </c>
      <c r="G41" s="275">
        <f t="shared" si="0"/>
        <v>1</v>
      </c>
      <c r="H41" s="218">
        <f t="shared" si="1"/>
        <v>0</v>
      </c>
      <c r="I41" s="449"/>
      <c r="J41" s="218">
        <f t="shared" si="4"/>
        <v>0</v>
      </c>
      <c r="K41" s="231"/>
      <c r="L41" s="234">
        <f t="shared" si="2"/>
        <v>0</v>
      </c>
    </row>
    <row r="42" spans="1:12" ht="15.75" x14ac:dyDescent="0.25">
      <c r="A42" s="445"/>
      <c r="B42" s="445"/>
      <c r="C42" s="445"/>
      <c r="D42" s="446"/>
      <c r="E42" s="447"/>
      <c r="F42" s="459">
        <f t="shared" si="3"/>
        <v>0</v>
      </c>
      <c r="G42" s="275">
        <f t="shared" si="0"/>
        <v>1</v>
      </c>
      <c r="H42" s="218">
        <f t="shared" si="1"/>
        <v>0</v>
      </c>
      <c r="I42" s="449"/>
      <c r="J42" s="218">
        <f t="shared" si="4"/>
        <v>0</v>
      </c>
      <c r="K42" s="231"/>
      <c r="L42" s="234">
        <f t="shared" si="2"/>
        <v>0</v>
      </c>
    </row>
    <row r="43" spans="1:12" ht="15.75" x14ac:dyDescent="0.25">
      <c r="A43" s="445"/>
      <c r="B43" s="445"/>
      <c r="C43" s="445"/>
      <c r="D43" s="446"/>
      <c r="E43" s="447"/>
      <c r="F43" s="459">
        <f t="shared" si="3"/>
        <v>0</v>
      </c>
      <c r="G43" s="275">
        <f t="shared" si="0"/>
        <v>1</v>
      </c>
      <c r="H43" s="218">
        <f t="shared" si="1"/>
        <v>0</v>
      </c>
      <c r="I43" s="449"/>
      <c r="J43" s="218">
        <f t="shared" si="4"/>
        <v>0</v>
      </c>
      <c r="K43" s="231"/>
      <c r="L43" s="234">
        <f t="shared" si="2"/>
        <v>0</v>
      </c>
    </row>
    <row r="44" spans="1:12" ht="15.75" x14ac:dyDescent="0.25">
      <c r="A44" s="445"/>
      <c r="B44" s="445"/>
      <c r="C44" s="445"/>
      <c r="D44" s="446"/>
      <c r="E44" s="447"/>
      <c r="F44" s="459">
        <f t="shared" si="3"/>
        <v>0</v>
      </c>
      <c r="G44" s="275">
        <f t="shared" si="0"/>
        <v>1</v>
      </c>
      <c r="H44" s="218">
        <f t="shared" si="1"/>
        <v>0</v>
      </c>
      <c r="I44" s="449"/>
      <c r="J44" s="218">
        <f t="shared" si="4"/>
        <v>0</v>
      </c>
      <c r="K44" s="231"/>
      <c r="L44" s="234">
        <f t="shared" si="2"/>
        <v>0</v>
      </c>
    </row>
    <row r="45" spans="1:12" ht="15.75" x14ac:dyDescent="0.25">
      <c r="A45" s="445"/>
      <c r="B45" s="445"/>
      <c r="C45" s="445"/>
      <c r="D45" s="446"/>
      <c r="E45" s="447"/>
      <c r="F45" s="459">
        <f t="shared" si="3"/>
        <v>0</v>
      </c>
      <c r="G45" s="275">
        <f t="shared" si="0"/>
        <v>1</v>
      </c>
      <c r="H45" s="218">
        <f t="shared" si="1"/>
        <v>0</v>
      </c>
      <c r="I45" s="449"/>
      <c r="J45" s="218">
        <f t="shared" si="4"/>
        <v>0</v>
      </c>
      <c r="K45" s="231"/>
      <c r="L45" s="234">
        <f t="shared" si="2"/>
        <v>0</v>
      </c>
    </row>
    <row r="46" spans="1:12" ht="16.5" thickBot="1" x14ac:dyDescent="0.3">
      <c r="A46" s="226"/>
      <c r="B46" s="226"/>
      <c r="C46" s="227" t="s">
        <v>152</v>
      </c>
      <c r="D46" s="235"/>
      <c r="E46" s="235"/>
      <c r="F46" s="228">
        <f>ROUND(SUM(F12:F45),2)</f>
        <v>0</v>
      </c>
      <c r="G46" s="235"/>
      <c r="H46" s="229">
        <f>SUM(H12:H45)</f>
        <v>0</v>
      </c>
      <c r="I46" s="289"/>
      <c r="J46" s="290">
        <f>SUM(J12:J45)</f>
        <v>0</v>
      </c>
      <c r="K46" s="232"/>
      <c r="L46" s="261">
        <f>ROUND(SUM(L12:L45),2)</f>
        <v>0</v>
      </c>
    </row>
    <row r="47" spans="1:12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</row>
    <row r="48" spans="1:12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</row>
    <row r="49" spans="1:11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x14ac:dyDescent="0.2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  <row r="51" spans="1:11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</row>
    <row r="52" spans="1:11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</row>
  </sheetData>
  <sheetProtection algorithmName="SHA-512" hashValue="ymy38PeRiep206VqE0vE0s8vwPwhdv1VmBBmmADnNiKBXOs85q5uxgikKAhP4BsJ1rmGOJbJf80ap0afg615uw==" saltValue="DtyKF72aQpQCuU6NZwNYPg==" spinCount="100000" sheet="1" formatCells="0" formatColumns="0" formatRows="0" selectLockedCells="1"/>
  <mergeCells count="6">
    <mergeCell ref="I10:J10"/>
    <mergeCell ref="A3:F3"/>
    <mergeCell ref="A4:F4"/>
    <mergeCell ref="A8:F8"/>
    <mergeCell ref="D10:F10"/>
    <mergeCell ref="G10:H10"/>
  </mergeCells>
  <conditionalFormatting sqref="G12:G45">
    <cfRule type="cellIs" dxfId="101" priority="3" operator="greaterThan">
      <formula>1</formula>
    </cfRule>
  </conditionalFormatting>
  <conditionalFormatting sqref="J12:J45">
    <cfRule type="cellIs" dxfId="100" priority="4" operator="notEqual">
      <formula>F12*I12</formula>
    </cfRule>
  </conditionalFormatting>
  <conditionalFormatting sqref="H12:H45">
    <cfRule type="cellIs" dxfId="99" priority="5" operator="notEqual">
      <formula>F12-L12</formula>
    </cfRule>
    <cfRule type="cellIs" dxfId="98" priority="6" operator="equal">
      <formula>F12-L12</formula>
    </cfRule>
  </conditionalFormatting>
  <conditionalFormatting sqref="I12:I45">
    <cfRule type="cellIs" dxfId="97" priority="1" operator="greaterThan">
      <formula>1</formula>
    </cfRule>
  </conditionalFormatting>
  <dataValidations count="1">
    <dataValidation type="whole" allowBlank="1" showInputMessage="1" showErrorMessage="1" sqref="E12:E45" xr:uid="{EEC27B8D-510C-4A62-885A-C0185F020F86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tabColor theme="0"/>
    <pageSetUpPr fitToPage="1"/>
  </sheetPr>
  <dimension ref="A1:O223"/>
  <sheetViews>
    <sheetView showGridLines="0" zoomScale="69" zoomScaleNormal="69" workbookViewId="0">
      <selection activeCell="G28" sqref="G28"/>
    </sheetView>
  </sheetViews>
  <sheetFormatPr defaultColWidth="9.140625" defaultRowHeight="15" x14ac:dyDescent="0.25"/>
  <cols>
    <col min="1" max="3" width="24" style="99" customWidth="1"/>
    <col min="4" max="5" width="35.5703125" style="99" customWidth="1"/>
    <col min="6" max="6" width="37.85546875" style="99" customWidth="1"/>
    <col min="7" max="7" width="20.42578125" style="99" customWidth="1"/>
    <col min="8" max="10" width="19.28515625" style="99" customWidth="1"/>
    <col min="11" max="11" width="20.7109375" style="99" customWidth="1"/>
    <col min="12" max="12" width="3.28515625" style="99" customWidth="1"/>
    <col min="13" max="13" width="9.140625" style="99"/>
    <col min="14" max="14" width="50.140625" style="99" bestFit="1" customWidth="1"/>
    <col min="15" max="15" width="25" style="99" customWidth="1"/>
    <col min="16" max="16384" width="9.140625" style="99"/>
  </cols>
  <sheetData>
    <row r="1" spans="1:15" ht="16.5" thickBot="1" x14ac:dyDescent="0.3">
      <c r="A1" s="89" t="str">
        <f>'BUDGET SUMMARY 1'!$A$1</f>
        <v>RFA HHS0015831</v>
      </c>
      <c r="D1" s="89" t="str">
        <f>'BUDGET SUMMARY 1'!$A$1</f>
        <v>RFA HHS0015831</v>
      </c>
      <c r="O1" s="316" t="s">
        <v>108</v>
      </c>
    </row>
    <row r="2" spans="1:15" ht="15.75" x14ac:dyDescent="0.25">
      <c r="A2" s="92" t="str">
        <f>'BUDGET SUMMARY 1'!$A$2</f>
        <v>Attachment 2 to Addendum 5 - Revised Exhibit E, Expenditure Proposal</v>
      </c>
      <c r="D2" s="92" t="str">
        <f>'BUDGET SUMMARY 1'!$A$2</f>
        <v>Attachment 2 to Addendum 5 - Revised Exhibit E, Expenditure Proposal</v>
      </c>
      <c r="N2" s="383" t="s">
        <v>153</v>
      </c>
      <c r="O2" s="384">
        <f t="shared" ref="O2:O11" si="0">ROUND(SUM(K20,K32,K44,K56,K68,K80,K92,K104,K116,K128,K140,K152,K164,K176,K188,K200,K212),0)</f>
        <v>0</v>
      </c>
    </row>
    <row r="3" spans="1:15" ht="15.75" x14ac:dyDescent="0.25">
      <c r="A3" s="12"/>
      <c r="N3" s="383" t="s">
        <v>154</v>
      </c>
      <c r="O3" s="384">
        <f t="shared" si="0"/>
        <v>0</v>
      </c>
    </row>
    <row r="4" spans="1:15" ht="15.75" x14ac:dyDescent="0.25">
      <c r="A4" s="12"/>
      <c r="N4" s="383" t="s">
        <v>52</v>
      </c>
      <c r="O4" s="384">
        <f t="shared" si="0"/>
        <v>0</v>
      </c>
    </row>
    <row r="5" spans="1:15" ht="15.75" x14ac:dyDescent="0.25">
      <c r="A5" s="12"/>
      <c r="N5" s="383" t="s">
        <v>53</v>
      </c>
      <c r="O5" s="384">
        <f t="shared" si="0"/>
        <v>0</v>
      </c>
    </row>
    <row r="6" spans="1:15" ht="30" x14ac:dyDescent="0.25">
      <c r="A6" s="12"/>
      <c r="N6" s="383" t="s">
        <v>21</v>
      </c>
      <c r="O6" s="384">
        <f t="shared" si="0"/>
        <v>0</v>
      </c>
    </row>
    <row r="7" spans="1:15" ht="15.75" x14ac:dyDescent="0.25">
      <c r="A7" s="12"/>
      <c r="N7" s="383" t="s">
        <v>155</v>
      </c>
      <c r="O7" s="384">
        <f t="shared" si="0"/>
        <v>0</v>
      </c>
    </row>
    <row r="8" spans="1:15" ht="15.75" x14ac:dyDescent="0.25">
      <c r="A8" s="12"/>
      <c r="N8" s="383" t="s">
        <v>55</v>
      </c>
      <c r="O8" s="384">
        <f t="shared" si="0"/>
        <v>0</v>
      </c>
    </row>
    <row r="9" spans="1:15" ht="15.75" x14ac:dyDescent="0.25">
      <c r="A9" s="12"/>
      <c r="N9" s="383" t="s">
        <v>156</v>
      </c>
      <c r="O9" s="384">
        <f t="shared" si="0"/>
        <v>0</v>
      </c>
    </row>
    <row r="10" spans="1:15" ht="15.75" x14ac:dyDescent="0.25">
      <c r="A10" s="12"/>
      <c r="N10" s="383" t="s">
        <v>56</v>
      </c>
      <c r="O10" s="384">
        <f t="shared" si="0"/>
        <v>0</v>
      </c>
    </row>
    <row r="11" spans="1:15" ht="15.75" x14ac:dyDescent="0.25">
      <c r="A11" s="12"/>
      <c r="N11" s="383" t="s">
        <v>157</v>
      </c>
      <c r="O11" s="384">
        <f t="shared" si="0"/>
        <v>0</v>
      </c>
    </row>
    <row r="12" spans="1:15" ht="23.25" x14ac:dyDescent="0.25">
      <c r="A12" s="26"/>
      <c r="B12" s="26"/>
      <c r="C12" s="588" t="s">
        <v>158</v>
      </c>
      <c r="D12" s="588"/>
      <c r="E12" s="588"/>
      <c r="F12" s="588"/>
      <c r="G12" s="26"/>
      <c r="N12" s="383" t="s">
        <v>13</v>
      </c>
      <c r="O12" s="384">
        <f>Travel_Subgrants!M12</f>
        <v>0</v>
      </c>
    </row>
    <row r="13" spans="1:15" ht="15.75" thickBot="1" x14ac:dyDescent="0.3">
      <c r="N13" s="385" t="s">
        <v>17</v>
      </c>
      <c r="O13" s="384">
        <f>ROUND(SUM(K30,K42,K54,K66,K78,K90,K102,K114,K126,K138,K150,K162,K174,K186,K198,K210,K222),0)</f>
        <v>0</v>
      </c>
    </row>
    <row r="14" spans="1:15" ht="15.75" thickBot="1" x14ac:dyDescent="0.3">
      <c r="A14" s="100"/>
      <c r="B14" s="100"/>
      <c r="C14" s="100"/>
      <c r="D14" s="81"/>
      <c r="E14" s="81"/>
      <c r="F14" s="81"/>
      <c r="G14" s="81"/>
      <c r="H14" s="81"/>
      <c r="I14" s="81"/>
      <c r="J14" s="81"/>
      <c r="O14" s="366">
        <f>SUM(O2:O13)</f>
        <v>0</v>
      </c>
    </row>
    <row r="15" spans="1:15" ht="15.75" thickBot="1" x14ac:dyDescent="0.3">
      <c r="A15" s="96" t="s">
        <v>70</v>
      </c>
      <c r="B15" s="96"/>
      <c r="C15" s="96"/>
      <c r="D15" s="589">
        <f>'BUDGET SUMMARY 1'!D3</f>
        <v>0</v>
      </c>
      <c r="E15" s="589"/>
      <c r="F15" s="101"/>
      <c r="G15" s="98"/>
      <c r="H15" s="102"/>
      <c r="I15" s="102"/>
      <c r="J15" s="297"/>
    </row>
    <row r="16" spans="1:15" x14ac:dyDescent="0.25">
      <c r="A16" s="100"/>
      <c r="B16" s="100"/>
      <c r="C16" s="100"/>
      <c r="D16" s="81"/>
      <c r="E16" s="81"/>
      <c r="F16" s="81"/>
      <c r="G16" s="81"/>
      <c r="H16" s="102"/>
      <c r="I16" s="102"/>
      <c r="J16" s="102"/>
    </row>
    <row r="17" spans="1:12" ht="15.75" thickBot="1" x14ac:dyDescent="0.3">
      <c r="A17" s="97"/>
      <c r="B17" s="97"/>
      <c r="C17" s="97"/>
      <c r="D17" s="102"/>
      <c r="E17" s="102"/>
      <c r="F17" s="102"/>
      <c r="G17" s="102"/>
      <c r="H17" s="102"/>
      <c r="I17" s="102"/>
      <c r="J17" s="102"/>
    </row>
    <row r="18" spans="1:12" ht="16.5" thickBot="1" x14ac:dyDescent="0.3">
      <c r="A18" s="103"/>
      <c r="B18" s="103"/>
      <c r="C18" s="103"/>
      <c r="D18" s="102"/>
      <c r="E18" s="102"/>
      <c r="F18" s="102"/>
      <c r="G18" s="201"/>
      <c r="H18" s="572" t="s">
        <v>56</v>
      </c>
      <c r="I18" s="582"/>
      <c r="J18" s="580" t="s">
        <v>136</v>
      </c>
      <c r="K18" s="581"/>
    </row>
    <row r="19" spans="1:12" ht="63.75" thickBot="1" x14ac:dyDescent="0.3">
      <c r="A19" s="418" t="s">
        <v>159</v>
      </c>
      <c r="B19" s="418" t="s">
        <v>160</v>
      </c>
      <c r="C19" s="418" t="s">
        <v>161</v>
      </c>
      <c r="D19" s="418" t="s">
        <v>162</v>
      </c>
      <c r="E19" s="418" t="s">
        <v>163</v>
      </c>
      <c r="F19" s="419" t="s">
        <v>164</v>
      </c>
      <c r="G19" s="420" t="s">
        <v>165</v>
      </c>
      <c r="H19" s="421" t="s">
        <v>166</v>
      </c>
      <c r="I19" s="422" t="s">
        <v>128</v>
      </c>
      <c r="J19" s="423" t="s">
        <v>167</v>
      </c>
      <c r="K19" s="411" t="s">
        <v>111</v>
      </c>
      <c r="L19" s="230"/>
    </row>
    <row r="20" spans="1:12" x14ac:dyDescent="0.25">
      <c r="A20" s="587"/>
      <c r="B20" s="587"/>
      <c r="C20" s="587"/>
      <c r="D20" s="586"/>
      <c r="E20" s="586"/>
      <c r="F20" s="272" t="s">
        <v>153</v>
      </c>
      <c r="G20" s="309"/>
      <c r="H20" s="461">
        <f>1-J20</f>
        <v>1</v>
      </c>
      <c r="I20" s="462">
        <f>G20*(1-J20)</f>
        <v>0</v>
      </c>
      <c r="J20" s="449"/>
      <c r="K20" s="314">
        <f>G20*J20</f>
        <v>0</v>
      </c>
      <c r="L20" s="94"/>
    </row>
    <row r="21" spans="1:12" x14ac:dyDescent="0.25">
      <c r="A21" s="587"/>
      <c r="B21" s="587"/>
      <c r="C21" s="587"/>
      <c r="D21" s="586"/>
      <c r="E21" s="586"/>
      <c r="F21" s="272" t="s">
        <v>154</v>
      </c>
      <c r="G21" s="460">
        <f>K20*H21</f>
        <v>0</v>
      </c>
      <c r="H21" s="298"/>
      <c r="I21" s="312"/>
      <c r="J21" s="296">
        <f>J20</f>
        <v>0</v>
      </c>
      <c r="K21" s="314">
        <f>G21</f>
        <v>0</v>
      </c>
      <c r="L21" s="94"/>
    </row>
    <row r="22" spans="1:12" x14ac:dyDescent="0.25">
      <c r="A22" s="587"/>
      <c r="B22" s="587"/>
      <c r="C22" s="587"/>
      <c r="D22" s="586"/>
      <c r="E22" s="586"/>
      <c r="F22" s="272" t="s">
        <v>52</v>
      </c>
      <c r="G22" s="309"/>
      <c r="H22" s="461">
        <f>1-J22</f>
        <v>1</v>
      </c>
      <c r="I22" s="462">
        <f t="shared" ref="I22:I30" si="1">G22*(1-H22)</f>
        <v>0</v>
      </c>
      <c r="J22" s="449"/>
      <c r="K22" s="314">
        <f t="shared" ref="K22:K30" si="2">G22*J22</f>
        <v>0</v>
      </c>
      <c r="L22" s="94"/>
    </row>
    <row r="23" spans="1:12" x14ac:dyDescent="0.25">
      <c r="A23" s="587"/>
      <c r="B23" s="587"/>
      <c r="C23" s="587"/>
      <c r="D23" s="586"/>
      <c r="E23" s="586"/>
      <c r="F23" s="272" t="s">
        <v>53</v>
      </c>
      <c r="G23" s="309"/>
      <c r="H23" s="461">
        <f t="shared" ref="H23:H29" si="3">1-J23</f>
        <v>1</v>
      </c>
      <c r="I23" s="462">
        <f t="shared" si="1"/>
        <v>0</v>
      </c>
      <c r="J23" s="449"/>
      <c r="K23" s="314">
        <f t="shared" si="2"/>
        <v>0</v>
      </c>
      <c r="L23" s="94"/>
    </row>
    <row r="24" spans="1:12" ht="30" x14ac:dyDescent="0.25">
      <c r="A24" s="587"/>
      <c r="B24" s="587"/>
      <c r="C24" s="587"/>
      <c r="D24" s="586"/>
      <c r="E24" s="586"/>
      <c r="F24" s="272" t="s">
        <v>21</v>
      </c>
      <c r="G24" s="309"/>
      <c r="H24" s="461">
        <f t="shared" si="3"/>
        <v>1</v>
      </c>
      <c r="I24" s="462">
        <f t="shared" si="1"/>
        <v>0</v>
      </c>
      <c r="J24" s="449"/>
      <c r="K24" s="314">
        <f t="shared" si="2"/>
        <v>0</v>
      </c>
      <c r="L24" s="94"/>
    </row>
    <row r="25" spans="1:12" ht="30" x14ac:dyDescent="0.25">
      <c r="A25" s="587"/>
      <c r="B25" s="587"/>
      <c r="C25" s="587"/>
      <c r="D25" s="586"/>
      <c r="E25" s="586"/>
      <c r="F25" s="272" t="s">
        <v>155</v>
      </c>
      <c r="G25" s="309"/>
      <c r="H25" s="461">
        <f t="shared" si="3"/>
        <v>1</v>
      </c>
      <c r="I25" s="462">
        <f t="shared" si="1"/>
        <v>0</v>
      </c>
      <c r="J25" s="449"/>
      <c r="K25" s="314">
        <f t="shared" si="2"/>
        <v>0</v>
      </c>
      <c r="L25" s="94"/>
    </row>
    <row r="26" spans="1:12" ht="30" x14ac:dyDescent="0.25">
      <c r="A26" s="587"/>
      <c r="B26" s="587"/>
      <c r="C26" s="587"/>
      <c r="D26" s="586"/>
      <c r="E26" s="586"/>
      <c r="F26" s="272" t="s">
        <v>55</v>
      </c>
      <c r="G26" s="309"/>
      <c r="H26" s="461">
        <f t="shared" si="3"/>
        <v>1</v>
      </c>
      <c r="I26" s="462">
        <f t="shared" si="1"/>
        <v>0</v>
      </c>
      <c r="J26" s="449"/>
      <c r="K26" s="314">
        <f t="shared" si="2"/>
        <v>0</v>
      </c>
      <c r="L26" s="94"/>
    </row>
    <row r="27" spans="1:12" x14ac:dyDescent="0.25">
      <c r="A27" s="587"/>
      <c r="B27" s="587"/>
      <c r="C27" s="587"/>
      <c r="D27" s="586"/>
      <c r="E27" s="586"/>
      <c r="F27" s="272" t="s">
        <v>156</v>
      </c>
      <c r="G27" s="309"/>
      <c r="H27" s="461">
        <f t="shared" si="3"/>
        <v>1</v>
      </c>
      <c r="I27" s="462">
        <f t="shared" si="1"/>
        <v>0</v>
      </c>
      <c r="J27" s="449"/>
      <c r="K27" s="314">
        <f t="shared" si="2"/>
        <v>0</v>
      </c>
      <c r="L27" s="94"/>
    </row>
    <row r="28" spans="1:12" x14ac:dyDescent="0.25">
      <c r="A28" s="587"/>
      <c r="B28" s="587"/>
      <c r="C28" s="587"/>
      <c r="D28" s="586"/>
      <c r="E28" s="586"/>
      <c r="F28" s="272" t="s">
        <v>56</v>
      </c>
      <c r="G28" s="309"/>
      <c r="H28" s="461">
        <f t="shared" si="3"/>
        <v>1</v>
      </c>
      <c r="I28" s="462">
        <f t="shared" si="1"/>
        <v>0</v>
      </c>
      <c r="J28" s="449"/>
      <c r="K28" s="314">
        <f t="shared" si="2"/>
        <v>0</v>
      </c>
      <c r="L28" s="94"/>
    </row>
    <row r="29" spans="1:12" x14ac:dyDescent="0.25">
      <c r="A29" s="587"/>
      <c r="B29" s="587"/>
      <c r="C29" s="587"/>
      <c r="D29" s="586"/>
      <c r="E29" s="586"/>
      <c r="F29" s="272" t="s">
        <v>157</v>
      </c>
      <c r="G29" s="309"/>
      <c r="H29" s="461">
        <f t="shared" si="3"/>
        <v>1</v>
      </c>
      <c r="I29" s="462">
        <f t="shared" si="1"/>
        <v>0</v>
      </c>
      <c r="J29" s="449"/>
      <c r="K29" s="314">
        <f t="shared" si="2"/>
        <v>0</v>
      </c>
      <c r="L29" s="94"/>
    </row>
    <row r="30" spans="1:12" x14ac:dyDescent="0.25">
      <c r="A30" s="587"/>
      <c r="B30" s="587"/>
      <c r="C30" s="587"/>
      <c r="D30" s="586"/>
      <c r="E30" s="586"/>
      <c r="F30" s="6" t="s">
        <v>17</v>
      </c>
      <c r="G30" s="309"/>
      <c r="H30" s="461">
        <f>1-J30</f>
        <v>1</v>
      </c>
      <c r="I30" s="462">
        <f t="shared" si="1"/>
        <v>0</v>
      </c>
      <c r="J30" s="449"/>
      <c r="K30" s="314">
        <f t="shared" si="2"/>
        <v>0</v>
      </c>
      <c r="L30" s="94"/>
    </row>
    <row r="31" spans="1:12" ht="16.5" thickBot="1" x14ac:dyDescent="0.3">
      <c r="A31" s="259"/>
      <c r="B31" s="259"/>
      <c r="C31" s="259"/>
      <c r="D31" s="299"/>
      <c r="E31" s="299"/>
      <c r="F31" s="260" t="s">
        <v>109</v>
      </c>
      <c r="G31" s="310">
        <f>SUM(G20:G30)</f>
        <v>0</v>
      </c>
      <c r="H31" s="258"/>
      <c r="I31" s="313">
        <f t="shared" ref="I31" si="4">SUM(I20:I30)</f>
        <v>0</v>
      </c>
      <c r="J31" s="258"/>
      <c r="K31" s="315">
        <f>SUM(K20:K30)</f>
        <v>0</v>
      </c>
      <c r="L31" s="12"/>
    </row>
    <row r="32" spans="1:12" x14ac:dyDescent="0.25">
      <c r="A32" s="587"/>
      <c r="B32" s="587"/>
      <c r="C32" s="587"/>
      <c r="D32" s="586"/>
      <c r="E32" s="586"/>
      <c r="F32" s="6" t="s">
        <v>153</v>
      </c>
      <c r="G32" s="309"/>
      <c r="H32" s="461">
        <f>1-J32</f>
        <v>1</v>
      </c>
      <c r="I32" s="462">
        <f>G32*(1-J32)</f>
        <v>0</v>
      </c>
      <c r="J32" s="449"/>
      <c r="K32" s="314">
        <f>G32*J32</f>
        <v>0</v>
      </c>
      <c r="L32" s="94"/>
    </row>
    <row r="33" spans="1:12" x14ac:dyDescent="0.25">
      <c r="A33" s="587"/>
      <c r="B33" s="587"/>
      <c r="C33" s="587"/>
      <c r="D33" s="586"/>
      <c r="E33" s="586"/>
      <c r="F33" s="6" t="s">
        <v>154</v>
      </c>
      <c r="G33" s="460">
        <f>K32*H33</f>
        <v>0</v>
      </c>
      <c r="H33" s="298"/>
      <c r="I33" s="312"/>
      <c r="J33" s="296">
        <f>J32</f>
        <v>0</v>
      </c>
      <c r="K33" s="314">
        <f>G33</f>
        <v>0</v>
      </c>
      <c r="L33" s="94"/>
    </row>
    <row r="34" spans="1:12" x14ac:dyDescent="0.25">
      <c r="A34" s="587"/>
      <c r="B34" s="587"/>
      <c r="C34" s="587"/>
      <c r="D34" s="586"/>
      <c r="E34" s="586"/>
      <c r="F34" s="6" t="s">
        <v>52</v>
      </c>
      <c r="G34" s="309"/>
      <c r="H34" s="461">
        <f>1-J34</f>
        <v>1</v>
      </c>
      <c r="I34" s="462">
        <f t="shared" ref="I34:I41" si="5">G34*(1-H34)</f>
        <v>0</v>
      </c>
      <c r="J34" s="449"/>
      <c r="K34" s="314">
        <f t="shared" ref="K34:K42" si="6">G34*J34</f>
        <v>0</v>
      </c>
      <c r="L34" s="94"/>
    </row>
    <row r="35" spans="1:12" x14ac:dyDescent="0.25">
      <c r="A35" s="587"/>
      <c r="B35" s="587"/>
      <c r="C35" s="587"/>
      <c r="D35" s="586"/>
      <c r="E35" s="586"/>
      <c r="F35" s="6" t="s">
        <v>53</v>
      </c>
      <c r="G35" s="309"/>
      <c r="H35" s="461">
        <f t="shared" ref="H35:H42" si="7">1-J35</f>
        <v>1</v>
      </c>
      <c r="I35" s="462">
        <f t="shared" si="5"/>
        <v>0</v>
      </c>
      <c r="J35" s="449"/>
      <c r="K35" s="314">
        <f t="shared" si="6"/>
        <v>0</v>
      </c>
      <c r="L35" s="94"/>
    </row>
    <row r="36" spans="1:12" ht="30" x14ac:dyDescent="0.25">
      <c r="A36" s="587"/>
      <c r="B36" s="587"/>
      <c r="C36" s="587"/>
      <c r="D36" s="586"/>
      <c r="E36" s="586"/>
      <c r="F36" s="6" t="s">
        <v>21</v>
      </c>
      <c r="G36" s="309"/>
      <c r="H36" s="461">
        <f t="shared" si="7"/>
        <v>1</v>
      </c>
      <c r="I36" s="462">
        <f t="shared" si="5"/>
        <v>0</v>
      </c>
      <c r="J36" s="449"/>
      <c r="K36" s="314">
        <f t="shared" si="6"/>
        <v>0</v>
      </c>
      <c r="L36" s="94"/>
    </row>
    <row r="37" spans="1:12" ht="30" x14ac:dyDescent="0.25">
      <c r="A37" s="587"/>
      <c r="B37" s="587"/>
      <c r="C37" s="587"/>
      <c r="D37" s="586"/>
      <c r="E37" s="586"/>
      <c r="F37" s="6" t="s">
        <v>155</v>
      </c>
      <c r="G37" s="309"/>
      <c r="H37" s="461">
        <f t="shared" si="7"/>
        <v>1</v>
      </c>
      <c r="I37" s="462">
        <f t="shared" si="5"/>
        <v>0</v>
      </c>
      <c r="J37" s="449"/>
      <c r="K37" s="314">
        <f t="shared" si="6"/>
        <v>0</v>
      </c>
      <c r="L37" s="94"/>
    </row>
    <row r="38" spans="1:12" ht="30" x14ac:dyDescent="0.25">
      <c r="A38" s="587"/>
      <c r="B38" s="587"/>
      <c r="C38" s="587"/>
      <c r="D38" s="586"/>
      <c r="E38" s="586"/>
      <c r="F38" s="6" t="s">
        <v>55</v>
      </c>
      <c r="G38" s="309"/>
      <c r="H38" s="461">
        <f t="shared" si="7"/>
        <v>1</v>
      </c>
      <c r="I38" s="462">
        <f t="shared" si="5"/>
        <v>0</v>
      </c>
      <c r="J38" s="449"/>
      <c r="K38" s="314">
        <f t="shared" si="6"/>
        <v>0</v>
      </c>
      <c r="L38" s="94"/>
    </row>
    <row r="39" spans="1:12" x14ac:dyDescent="0.25">
      <c r="A39" s="587"/>
      <c r="B39" s="587"/>
      <c r="C39" s="587"/>
      <c r="D39" s="586"/>
      <c r="E39" s="586"/>
      <c r="F39" s="6" t="s">
        <v>156</v>
      </c>
      <c r="G39" s="309"/>
      <c r="H39" s="461">
        <f t="shared" si="7"/>
        <v>1</v>
      </c>
      <c r="I39" s="462">
        <f t="shared" si="5"/>
        <v>0</v>
      </c>
      <c r="J39" s="449"/>
      <c r="K39" s="314">
        <f t="shared" si="6"/>
        <v>0</v>
      </c>
      <c r="L39" s="94"/>
    </row>
    <row r="40" spans="1:12" x14ac:dyDescent="0.25">
      <c r="A40" s="587"/>
      <c r="B40" s="587"/>
      <c r="C40" s="587"/>
      <c r="D40" s="586"/>
      <c r="E40" s="586"/>
      <c r="F40" s="6" t="s">
        <v>56</v>
      </c>
      <c r="G40" s="309"/>
      <c r="H40" s="461">
        <f t="shared" si="7"/>
        <v>1</v>
      </c>
      <c r="I40" s="462">
        <f t="shared" si="5"/>
        <v>0</v>
      </c>
      <c r="J40" s="449"/>
      <c r="K40" s="314">
        <f t="shared" si="6"/>
        <v>0</v>
      </c>
      <c r="L40" s="94"/>
    </row>
    <row r="41" spans="1:12" x14ac:dyDescent="0.25">
      <c r="A41" s="587"/>
      <c r="B41" s="587"/>
      <c r="C41" s="587"/>
      <c r="D41" s="586"/>
      <c r="E41" s="586"/>
      <c r="F41" s="6" t="s">
        <v>157</v>
      </c>
      <c r="G41" s="309"/>
      <c r="H41" s="461">
        <f t="shared" si="7"/>
        <v>1</v>
      </c>
      <c r="I41" s="462">
        <f t="shared" si="5"/>
        <v>0</v>
      </c>
      <c r="J41" s="449"/>
      <c r="K41" s="314">
        <f t="shared" si="6"/>
        <v>0</v>
      </c>
      <c r="L41" s="94"/>
    </row>
    <row r="42" spans="1:12" x14ac:dyDescent="0.25">
      <c r="A42" s="587"/>
      <c r="B42" s="587"/>
      <c r="C42" s="587"/>
      <c r="D42" s="586"/>
      <c r="E42" s="586"/>
      <c r="F42" s="6" t="s">
        <v>17</v>
      </c>
      <c r="G42" s="309"/>
      <c r="H42" s="461">
        <f t="shared" si="7"/>
        <v>1</v>
      </c>
      <c r="I42" s="462">
        <f>G42*(1-H42)</f>
        <v>0</v>
      </c>
      <c r="J42" s="449"/>
      <c r="K42" s="314">
        <f t="shared" si="6"/>
        <v>0</v>
      </c>
      <c r="L42" s="94"/>
    </row>
    <row r="43" spans="1:12" ht="16.5" thickBot="1" x14ac:dyDescent="0.3">
      <c r="A43" s="254"/>
      <c r="B43" s="254"/>
      <c r="C43" s="254"/>
      <c r="D43" s="300"/>
      <c r="E43" s="300"/>
      <c r="F43" s="254"/>
      <c r="G43" s="311"/>
      <c r="H43" s="258"/>
      <c r="I43" s="313">
        <f t="shared" ref="I43" si="8">SUM(I32:I42)</f>
        <v>0</v>
      </c>
      <c r="J43" s="258"/>
      <c r="K43" s="315">
        <f>SUM(K32:K42)</f>
        <v>0</v>
      </c>
      <c r="L43" s="12"/>
    </row>
    <row r="44" spans="1:12" x14ac:dyDescent="0.25">
      <c r="A44" s="587"/>
      <c r="B44" s="587"/>
      <c r="C44" s="587"/>
      <c r="D44" s="586"/>
      <c r="E44" s="586"/>
      <c r="F44" s="6" t="s">
        <v>153</v>
      </c>
      <c r="G44" s="309"/>
      <c r="H44" s="461">
        <f>1-J44</f>
        <v>1</v>
      </c>
      <c r="I44" s="462">
        <f>G44*(1-J44)</f>
        <v>0</v>
      </c>
      <c r="J44" s="449"/>
      <c r="K44" s="314">
        <f>G44*J44</f>
        <v>0</v>
      </c>
      <c r="L44" s="94"/>
    </row>
    <row r="45" spans="1:12" x14ac:dyDescent="0.25">
      <c r="A45" s="587"/>
      <c r="B45" s="587"/>
      <c r="C45" s="587"/>
      <c r="D45" s="586"/>
      <c r="E45" s="586"/>
      <c r="F45" s="6" t="s">
        <v>154</v>
      </c>
      <c r="G45" s="460">
        <f>K44*H45</f>
        <v>0</v>
      </c>
      <c r="H45" s="298"/>
      <c r="I45" s="312"/>
      <c r="J45" s="296">
        <f>J44</f>
        <v>0</v>
      </c>
      <c r="K45" s="314">
        <f>G45</f>
        <v>0</v>
      </c>
      <c r="L45" s="94"/>
    </row>
    <row r="46" spans="1:12" x14ac:dyDescent="0.25">
      <c r="A46" s="587"/>
      <c r="B46" s="587"/>
      <c r="C46" s="587"/>
      <c r="D46" s="586"/>
      <c r="E46" s="586"/>
      <c r="F46" s="6" t="s">
        <v>52</v>
      </c>
      <c r="G46" s="309"/>
      <c r="H46" s="461">
        <f>1-J46</f>
        <v>1</v>
      </c>
      <c r="I46" s="462">
        <f t="shared" ref="I46:I54" si="9">G46*(1-H46)</f>
        <v>0</v>
      </c>
      <c r="J46" s="449"/>
      <c r="K46" s="314">
        <f t="shared" ref="K46:K54" si="10">G46*J46</f>
        <v>0</v>
      </c>
      <c r="L46" s="94"/>
    </row>
    <row r="47" spans="1:12" x14ac:dyDescent="0.25">
      <c r="A47" s="587"/>
      <c r="B47" s="587"/>
      <c r="C47" s="587"/>
      <c r="D47" s="586"/>
      <c r="E47" s="586"/>
      <c r="F47" s="6" t="s">
        <v>53</v>
      </c>
      <c r="G47" s="309"/>
      <c r="H47" s="461">
        <f t="shared" ref="H47:H54" si="11">1-J47</f>
        <v>1</v>
      </c>
      <c r="I47" s="462">
        <f t="shared" si="9"/>
        <v>0</v>
      </c>
      <c r="J47" s="449"/>
      <c r="K47" s="314">
        <f t="shared" si="10"/>
        <v>0</v>
      </c>
      <c r="L47" s="94"/>
    </row>
    <row r="48" spans="1:12" ht="30" x14ac:dyDescent="0.25">
      <c r="A48" s="587"/>
      <c r="B48" s="587"/>
      <c r="C48" s="587"/>
      <c r="D48" s="586"/>
      <c r="E48" s="586"/>
      <c r="F48" s="6" t="s">
        <v>21</v>
      </c>
      <c r="G48" s="309"/>
      <c r="H48" s="461">
        <f t="shared" si="11"/>
        <v>1</v>
      </c>
      <c r="I48" s="462">
        <f t="shared" si="9"/>
        <v>0</v>
      </c>
      <c r="J48" s="449"/>
      <c r="K48" s="314">
        <f t="shared" si="10"/>
        <v>0</v>
      </c>
      <c r="L48" s="94"/>
    </row>
    <row r="49" spans="1:12" ht="30" x14ac:dyDescent="0.25">
      <c r="A49" s="587"/>
      <c r="B49" s="587"/>
      <c r="C49" s="587"/>
      <c r="D49" s="586"/>
      <c r="E49" s="586"/>
      <c r="F49" s="6" t="s">
        <v>155</v>
      </c>
      <c r="G49" s="309"/>
      <c r="H49" s="461">
        <f t="shared" si="11"/>
        <v>1</v>
      </c>
      <c r="I49" s="462">
        <f t="shared" si="9"/>
        <v>0</v>
      </c>
      <c r="J49" s="449"/>
      <c r="K49" s="314">
        <f t="shared" si="10"/>
        <v>0</v>
      </c>
      <c r="L49" s="94"/>
    </row>
    <row r="50" spans="1:12" ht="30" x14ac:dyDescent="0.25">
      <c r="A50" s="587"/>
      <c r="B50" s="587"/>
      <c r="C50" s="587"/>
      <c r="D50" s="586"/>
      <c r="E50" s="586"/>
      <c r="F50" s="6" t="s">
        <v>55</v>
      </c>
      <c r="G50" s="309"/>
      <c r="H50" s="461">
        <f t="shared" si="11"/>
        <v>1</v>
      </c>
      <c r="I50" s="462">
        <f t="shared" si="9"/>
        <v>0</v>
      </c>
      <c r="J50" s="449"/>
      <c r="K50" s="314">
        <f t="shared" si="10"/>
        <v>0</v>
      </c>
      <c r="L50" s="94"/>
    </row>
    <row r="51" spans="1:12" x14ac:dyDescent="0.25">
      <c r="A51" s="587"/>
      <c r="B51" s="587"/>
      <c r="C51" s="587"/>
      <c r="D51" s="586"/>
      <c r="E51" s="586"/>
      <c r="F51" s="6" t="s">
        <v>156</v>
      </c>
      <c r="G51" s="309"/>
      <c r="H51" s="461">
        <f t="shared" si="11"/>
        <v>1</v>
      </c>
      <c r="I51" s="462">
        <f t="shared" si="9"/>
        <v>0</v>
      </c>
      <c r="J51" s="449"/>
      <c r="K51" s="314">
        <f t="shared" si="10"/>
        <v>0</v>
      </c>
      <c r="L51" s="94"/>
    </row>
    <row r="52" spans="1:12" x14ac:dyDescent="0.25">
      <c r="A52" s="587"/>
      <c r="B52" s="587"/>
      <c r="C52" s="587"/>
      <c r="D52" s="586"/>
      <c r="E52" s="586"/>
      <c r="F52" s="6" t="s">
        <v>56</v>
      </c>
      <c r="G52" s="309"/>
      <c r="H52" s="461">
        <f t="shared" si="11"/>
        <v>1</v>
      </c>
      <c r="I52" s="462">
        <f t="shared" si="9"/>
        <v>0</v>
      </c>
      <c r="J52" s="449"/>
      <c r="K52" s="314">
        <f t="shared" si="10"/>
        <v>0</v>
      </c>
      <c r="L52" s="94"/>
    </row>
    <row r="53" spans="1:12" x14ac:dyDescent="0.25">
      <c r="A53" s="587"/>
      <c r="B53" s="587"/>
      <c r="C53" s="587"/>
      <c r="D53" s="586"/>
      <c r="E53" s="586"/>
      <c r="F53" s="6" t="s">
        <v>157</v>
      </c>
      <c r="G53" s="309"/>
      <c r="H53" s="461">
        <f t="shared" si="11"/>
        <v>1</v>
      </c>
      <c r="I53" s="462">
        <f t="shared" si="9"/>
        <v>0</v>
      </c>
      <c r="J53" s="449"/>
      <c r="K53" s="314">
        <f t="shared" si="10"/>
        <v>0</v>
      </c>
      <c r="L53" s="94"/>
    </row>
    <row r="54" spans="1:12" x14ac:dyDescent="0.25">
      <c r="A54" s="587"/>
      <c r="B54" s="587"/>
      <c r="C54" s="587"/>
      <c r="D54" s="586"/>
      <c r="E54" s="586"/>
      <c r="F54" s="6" t="s">
        <v>17</v>
      </c>
      <c r="G54" s="309"/>
      <c r="H54" s="461">
        <f t="shared" si="11"/>
        <v>1</v>
      </c>
      <c r="I54" s="462">
        <f t="shared" si="9"/>
        <v>0</v>
      </c>
      <c r="J54" s="449"/>
      <c r="K54" s="314">
        <f t="shared" si="10"/>
        <v>0</v>
      </c>
      <c r="L54" s="94"/>
    </row>
    <row r="55" spans="1:12" ht="16.5" thickBot="1" x14ac:dyDescent="0.3">
      <c r="A55" s="254"/>
      <c r="B55" s="254"/>
      <c r="C55" s="254"/>
      <c r="D55" s="300"/>
      <c r="E55" s="300"/>
      <c r="F55" s="254"/>
      <c r="G55" s="311"/>
      <c r="H55" s="258"/>
      <c r="I55" s="313">
        <f t="shared" ref="I55" si="12">SUM(I44:I54)</f>
        <v>0</v>
      </c>
      <c r="J55" s="258"/>
      <c r="K55" s="315">
        <f>SUM(K44:K54)</f>
        <v>0</v>
      </c>
      <c r="L55" s="12"/>
    </row>
    <row r="56" spans="1:12" x14ac:dyDescent="0.25">
      <c r="A56" s="587"/>
      <c r="B56" s="587"/>
      <c r="C56" s="587"/>
      <c r="D56" s="586"/>
      <c r="E56" s="586"/>
      <c r="F56" s="6" t="s">
        <v>153</v>
      </c>
      <c r="G56" s="309"/>
      <c r="H56" s="461">
        <f>1-J56</f>
        <v>1</v>
      </c>
      <c r="I56" s="462">
        <f>G56*(1-J56)</f>
        <v>0</v>
      </c>
      <c r="J56" s="449"/>
      <c r="K56" s="314">
        <f>G56*J56</f>
        <v>0</v>
      </c>
      <c r="L56" s="94"/>
    </row>
    <row r="57" spans="1:12" x14ac:dyDescent="0.25">
      <c r="A57" s="587"/>
      <c r="B57" s="587"/>
      <c r="C57" s="587"/>
      <c r="D57" s="586"/>
      <c r="E57" s="586"/>
      <c r="F57" s="6" t="s">
        <v>154</v>
      </c>
      <c r="G57" s="460">
        <f>K56*H57</f>
        <v>0</v>
      </c>
      <c r="H57" s="298"/>
      <c r="I57" s="312"/>
      <c r="J57" s="296">
        <f>J56</f>
        <v>0</v>
      </c>
      <c r="K57" s="314">
        <f>G57</f>
        <v>0</v>
      </c>
      <c r="L57" s="94"/>
    </row>
    <row r="58" spans="1:12" x14ac:dyDescent="0.25">
      <c r="A58" s="587"/>
      <c r="B58" s="587"/>
      <c r="C58" s="587"/>
      <c r="D58" s="586"/>
      <c r="E58" s="586"/>
      <c r="F58" s="6" t="s">
        <v>52</v>
      </c>
      <c r="G58" s="309"/>
      <c r="H58" s="461">
        <f>1-J58</f>
        <v>1</v>
      </c>
      <c r="I58" s="462">
        <f t="shared" ref="I58:I66" si="13">G58*(1-H58)</f>
        <v>0</v>
      </c>
      <c r="J58" s="449"/>
      <c r="K58" s="314">
        <f t="shared" ref="K58:K66" si="14">G58*J58</f>
        <v>0</v>
      </c>
      <c r="L58" s="94"/>
    </row>
    <row r="59" spans="1:12" x14ac:dyDescent="0.25">
      <c r="A59" s="587"/>
      <c r="B59" s="587"/>
      <c r="C59" s="587"/>
      <c r="D59" s="586"/>
      <c r="E59" s="586"/>
      <c r="F59" s="6" t="s">
        <v>53</v>
      </c>
      <c r="G59" s="309"/>
      <c r="H59" s="461">
        <f t="shared" ref="H59:H66" si="15">1-J59</f>
        <v>1</v>
      </c>
      <c r="I59" s="462">
        <f t="shared" si="13"/>
        <v>0</v>
      </c>
      <c r="J59" s="449"/>
      <c r="K59" s="314">
        <f t="shared" si="14"/>
        <v>0</v>
      </c>
      <c r="L59" s="94"/>
    </row>
    <row r="60" spans="1:12" ht="30" x14ac:dyDescent="0.25">
      <c r="A60" s="587"/>
      <c r="B60" s="587"/>
      <c r="C60" s="587"/>
      <c r="D60" s="586"/>
      <c r="E60" s="586"/>
      <c r="F60" s="6" t="s">
        <v>21</v>
      </c>
      <c r="G60" s="309"/>
      <c r="H60" s="461">
        <f t="shared" si="15"/>
        <v>1</v>
      </c>
      <c r="I60" s="462">
        <f t="shared" si="13"/>
        <v>0</v>
      </c>
      <c r="J60" s="449"/>
      <c r="K60" s="314">
        <f t="shared" si="14"/>
        <v>0</v>
      </c>
      <c r="L60" s="94"/>
    </row>
    <row r="61" spans="1:12" ht="30" x14ac:dyDescent="0.25">
      <c r="A61" s="587"/>
      <c r="B61" s="587"/>
      <c r="C61" s="587"/>
      <c r="D61" s="586"/>
      <c r="E61" s="586"/>
      <c r="F61" s="6" t="s">
        <v>155</v>
      </c>
      <c r="G61" s="309"/>
      <c r="H61" s="461">
        <f t="shared" si="15"/>
        <v>1</v>
      </c>
      <c r="I61" s="462">
        <f t="shared" si="13"/>
        <v>0</v>
      </c>
      <c r="J61" s="449"/>
      <c r="K61" s="314">
        <f t="shared" si="14"/>
        <v>0</v>
      </c>
      <c r="L61" s="94"/>
    </row>
    <row r="62" spans="1:12" ht="30" x14ac:dyDescent="0.25">
      <c r="A62" s="587"/>
      <c r="B62" s="587"/>
      <c r="C62" s="587"/>
      <c r="D62" s="586"/>
      <c r="E62" s="586"/>
      <c r="F62" s="6" t="s">
        <v>55</v>
      </c>
      <c r="G62" s="309"/>
      <c r="H62" s="461">
        <f t="shared" si="15"/>
        <v>1</v>
      </c>
      <c r="I62" s="462">
        <f t="shared" si="13"/>
        <v>0</v>
      </c>
      <c r="J62" s="449"/>
      <c r="K62" s="314">
        <f t="shared" si="14"/>
        <v>0</v>
      </c>
      <c r="L62" s="94"/>
    </row>
    <row r="63" spans="1:12" x14ac:dyDescent="0.25">
      <c r="A63" s="587"/>
      <c r="B63" s="587"/>
      <c r="C63" s="587"/>
      <c r="D63" s="586"/>
      <c r="E63" s="586"/>
      <c r="F63" s="6" t="s">
        <v>156</v>
      </c>
      <c r="G63" s="309"/>
      <c r="H63" s="461">
        <f t="shared" si="15"/>
        <v>1</v>
      </c>
      <c r="I63" s="462">
        <f t="shared" si="13"/>
        <v>0</v>
      </c>
      <c r="J63" s="449"/>
      <c r="K63" s="314">
        <f t="shared" si="14"/>
        <v>0</v>
      </c>
      <c r="L63" s="94"/>
    </row>
    <row r="64" spans="1:12" x14ac:dyDescent="0.25">
      <c r="A64" s="587"/>
      <c r="B64" s="587"/>
      <c r="C64" s="587"/>
      <c r="D64" s="586"/>
      <c r="E64" s="586"/>
      <c r="F64" s="6" t="s">
        <v>56</v>
      </c>
      <c r="G64" s="309"/>
      <c r="H64" s="461">
        <f t="shared" si="15"/>
        <v>1</v>
      </c>
      <c r="I64" s="462">
        <f t="shared" si="13"/>
        <v>0</v>
      </c>
      <c r="J64" s="449"/>
      <c r="K64" s="314">
        <f t="shared" si="14"/>
        <v>0</v>
      </c>
      <c r="L64" s="94"/>
    </row>
    <row r="65" spans="1:12" x14ac:dyDescent="0.25">
      <c r="A65" s="587"/>
      <c r="B65" s="587"/>
      <c r="C65" s="587"/>
      <c r="D65" s="586"/>
      <c r="E65" s="586"/>
      <c r="F65" s="6" t="s">
        <v>157</v>
      </c>
      <c r="G65" s="309"/>
      <c r="H65" s="461">
        <f t="shared" si="15"/>
        <v>1</v>
      </c>
      <c r="I65" s="462">
        <f t="shared" si="13"/>
        <v>0</v>
      </c>
      <c r="J65" s="449"/>
      <c r="K65" s="314">
        <f t="shared" si="14"/>
        <v>0</v>
      </c>
      <c r="L65" s="94"/>
    </row>
    <row r="66" spans="1:12" x14ac:dyDescent="0.25">
      <c r="A66" s="587"/>
      <c r="B66" s="587"/>
      <c r="C66" s="587"/>
      <c r="D66" s="586"/>
      <c r="E66" s="586"/>
      <c r="F66" s="6" t="s">
        <v>17</v>
      </c>
      <c r="G66" s="309"/>
      <c r="H66" s="461">
        <f t="shared" si="15"/>
        <v>1</v>
      </c>
      <c r="I66" s="462">
        <f t="shared" si="13"/>
        <v>0</v>
      </c>
      <c r="J66" s="449"/>
      <c r="K66" s="314">
        <f t="shared" si="14"/>
        <v>0</v>
      </c>
      <c r="L66" s="94"/>
    </row>
    <row r="67" spans="1:12" ht="16.5" thickBot="1" x14ac:dyDescent="0.3">
      <c r="A67" s="254"/>
      <c r="B67" s="254"/>
      <c r="C67" s="254"/>
      <c r="D67" s="300"/>
      <c r="E67" s="300"/>
      <c r="F67" s="254"/>
      <c r="G67" s="311"/>
      <c r="H67" s="258"/>
      <c r="I67" s="313">
        <f t="shared" ref="I67" si="16">SUM(I56:I66)</f>
        <v>0</v>
      </c>
      <c r="J67" s="258"/>
      <c r="K67" s="315">
        <f>SUM(K56:K66)</f>
        <v>0</v>
      </c>
      <c r="L67" s="12"/>
    </row>
    <row r="68" spans="1:12" x14ac:dyDescent="0.25">
      <c r="A68" s="587"/>
      <c r="B68" s="587"/>
      <c r="C68" s="587"/>
      <c r="D68" s="586"/>
      <c r="E68" s="586"/>
      <c r="F68" s="6" t="s">
        <v>153</v>
      </c>
      <c r="G68" s="309"/>
      <c r="H68" s="461">
        <f>1-J68</f>
        <v>1</v>
      </c>
      <c r="I68" s="462">
        <f>G68*(1-J68)</f>
        <v>0</v>
      </c>
      <c r="J68" s="449"/>
      <c r="K68" s="314">
        <f>G68*J68</f>
        <v>0</v>
      </c>
      <c r="L68" s="94"/>
    </row>
    <row r="69" spans="1:12" x14ac:dyDescent="0.25">
      <c r="A69" s="587"/>
      <c r="B69" s="587"/>
      <c r="C69" s="587"/>
      <c r="D69" s="586"/>
      <c r="E69" s="586"/>
      <c r="F69" s="6" t="s">
        <v>154</v>
      </c>
      <c r="G69" s="460">
        <f>K68*H69</f>
        <v>0</v>
      </c>
      <c r="H69" s="298"/>
      <c r="I69" s="312"/>
      <c r="J69" s="296">
        <f>J68</f>
        <v>0</v>
      </c>
      <c r="K69" s="314">
        <f>G69</f>
        <v>0</v>
      </c>
      <c r="L69" s="94"/>
    </row>
    <row r="70" spans="1:12" x14ac:dyDescent="0.25">
      <c r="A70" s="587"/>
      <c r="B70" s="587"/>
      <c r="C70" s="587"/>
      <c r="D70" s="586"/>
      <c r="E70" s="586"/>
      <c r="F70" s="6" t="s">
        <v>52</v>
      </c>
      <c r="G70" s="309"/>
      <c r="H70" s="461">
        <f>1-J70</f>
        <v>1</v>
      </c>
      <c r="I70" s="462">
        <f t="shared" ref="I70:I78" si="17">G70*(1-H70)</f>
        <v>0</v>
      </c>
      <c r="J70" s="449"/>
      <c r="K70" s="314">
        <f t="shared" ref="K70:K78" si="18">G70*J70</f>
        <v>0</v>
      </c>
      <c r="L70" s="94"/>
    </row>
    <row r="71" spans="1:12" x14ac:dyDescent="0.25">
      <c r="A71" s="587"/>
      <c r="B71" s="587"/>
      <c r="C71" s="587"/>
      <c r="D71" s="586"/>
      <c r="E71" s="586"/>
      <c r="F71" s="6" t="s">
        <v>53</v>
      </c>
      <c r="G71" s="309"/>
      <c r="H71" s="461">
        <f t="shared" ref="H71:H78" si="19">1-J71</f>
        <v>1</v>
      </c>
      <c r="I71" s="462">
        <f t="shared" si="17"/>
        <v>0</v>
      </c>
      <c r="J71" s="449"/>
      <c r="K71" s="314">
        <f t="shared" si="18"/>
        <v>0</v>
      </c>
      <c r="L71" s="94"/>
    </row>
    <row r="72" spans="1:12" ht="30" x14ac:dyDescent="0.25">
      <c r="A72" s="587"/>
      <c r="B72" s="587"/>
      <c r="C72" s="587"/>
      <c r="D72" s="586"/>
      <c r="E72" s="586"/>
      <c r="F72" s="6" t="s">
        <v>21</v>
      </c>
      <c r="G72" s="309"/>
      <c r="H72" s="461">
        <f t="shared" si="19"/>
        <v>1</v>
      </c>
      <c r="I72" s="462">
        <f t="shared" si="17"/>
        <v>0</v>
      </c>
      <c r="J72" s="449"/>
      <c r="K72" s="314">
        <f t="shared" si="18"/>
        <v>0</v>
      </c>
      <c r="L72" s="94"/>
    </row>
    <row r="73" spans="1:12" ht="30" x14ac:dyDescent="0.25">
      <c r="A73" s="587"/>
      <c r="B73" s="587"/>
      <c r="C73" s="587"/>
      <c r="D73" s="586"/>
      <c r="E73" s="586"/>
      <c r="F73" s="6" t="s">
        <v>155</v>
      </c>
      <c r="G73" s="309"/>
      <c r="H73" s="461">
        <f t="shared" si="19"/>
        <v>1</v>
      </c>
      <c r="I73" s="462">
        <f t="shared" si="17"/>
        <v>0</v>
      </c>
      <c r="J73" s="449"/>
      <c r="K73" s="314">
        <f t="shared" si="18"/>
        <v>0</v>
      </c>
      <c r="L73" s="94"/>
    </row>
    <row r="74" spans="1:12" ht="30" x14ac:dyDescent="0.25">
      <c r="A74" s="587"/>
      <c r="B74" s="587"/>
      <c r="C74" s="587"/>
      <c r="D74" s="586"/>
      <c r="E74" s="586"/>
      <c r="F74" s="6" t="s">
        <v>55</v>
      </c>
      <c r="G74" s="309"/>
      <c r="H74" s="461">
        <f t="shared" si="19"/>
        <v>1</v>
      </c>
      <c r="I74" s="462">
        <f t="shared" si="17"/>
        <v>0</v>
      </c>
      <c r="J74" s="449"/>
      <c r="K74" s="314">
        <f t="shared" si="18"/>
        <v>0</v>
      </c>
      <c r="L74" s="94"/>
    </row>
    <row r="75" spans="1:12" x14ac:dyDescent="0.25">
      <c r="A75" s="587"/>
      <c r="B75" s="587"/>
      <c r="C75" s="587"/>
      <c r="D75" s="586"/>
      <c r="E75" s="586"/>
      <c r="F75" s="6" t="s">
        <v>156</v>
      </c>
      <c r="G75" s="309"/>
      <c r="H75" s="461">
        <f t="shared" si="19"/>
        <v>1</v>
      </c>
      <c r="I75" s="462">
        <f t="shared" si="17"/>
        <v>0</v>
      </c>
      <c r="J75" s="449"/>
      <c r="K75" s="314">
        <f t="shared" si="18"/>
        <v>0</v>
      </c>
      <c r="L75" s="94"/>
    </row>
    <row r="76" spans="1:12" x14ac:dyDescent="0.25">
      <c r="A76" s="587"/>
      <c r="B76" s="587"/>
      <c r="C76" s="587"/>
      <c r="D76" s="586"/>
      <c r="E76" s="586"/>
      <c r="F76" s="6" t="s">
        <v>56</v>
      </c>
      <c r="G76" s="309"/>
      <c r="H76" s="461">
        <f t="shared" si="19"/>
        <v>1</v>
      </c>
      <c r="I76" s="462">
        <f t="shared" si="17"/>
        <v>0</v>
      </c>
      <c r="J76" s="449"/>
      <c r="K76" s="314">
        <f t="shared" si="18"/>
        <v>0</v>
      </c>
      <c r="L76" s="94"/>
    </row>
    <row r="77" spans="1:12" x14ac:dyDescent="0.25">
      <c r="A77" s="587"/>
      <c r="B77" s="587"/>
      <c r="C77" s="587"/>
      <c r="D77" s="586"/>
      <c r="E77" s="586"/>
      <c r="F77" s="6" t="s">
        <v>157</v>
      </c>
      <c r="G77" s="309"/>
      <c r="H77" s="461">
        <f t="shared" si="19"/>
        <v>1</v>
      </c>
      <c r="I77" s="462">
        <f t="shared" si="17"/>
        <v>0</v>
      </c>
      <c r="J77" s="449"/>
      <c r="K77" s="314">
        <f t="shared" si="18"/>
        <v>0</v>
      </c>
      <c r="L77" s="94"/>
    </row>
    <row r="78" spans="1:12" x14ac:dyDescent="0.25">
      <c r="A78" s="587"/>
      <c r="B78" s="587"/>
      <c r="C78" s="587"/>
      <c r="D78" s="586"/>
      <c r="E78" s="586"/>
      <c r="F78" s="6" t="s">
        <v>17</v>
      </c>
      <c r="G78" s="309"/>
      <c r="H78" s="461">
        <f t="shared" si="19"/>
        <v>1</v>
      </c>
      <c r="I78" s="462">
        <f t="shared" si="17"/>
        <v>0</v>
      </c>
      <c r="J78" s="449"/>
      <c r="K78" s="314">
        <f t="shared" si="18"/>
        <v>0</v>
      </c>
      <c r="L78" s="94"/>
    </row>
    <row r="79" spans="1:12" ht="16.5" thickBot="1" x14ac:dyDescent="0.3">
      <c r="A79" s="254"/>
      <c r="B79" s="254"/>
      <c r="C79" s="254"/>
      <c r="D79" s="300"/>
      <c r="E79" s="300"/>
      <c r="F79" s="254"/>
      <c r="G79" s="311"/>
      <c r="H79" s="258"/>
      <c r="I79" s="313">
        <f t="shared" ref="I79" si="20">SUM(I68:I78)</f>
        <v>0</v>
      </c>
      <c r="J79" s="258"/>
      <c r="K79" s="315">
        <f>SUM(K68:K78)</f>
        <v>0</v>
      </c>
      <c r="L79" s="12"/>
    </row>
    <row r="80" spans="1:12" x14ac:dyDescent="0.25">
      <c r="A80" s="587"/>
      <c r="B80" s="587"/>
      <c r="C80" s="587"/>
      <c r="D80" s="586"/>
      <c r="E80" s="586"/>
      <c r="F80" s="6" t="s">
        <v>153</v>
      </c>
      <c r="G80" s="309"/>
      <c r="H80" s="461">
        <f>1-J80</f>
        <v>1</v>
      </c>
      <c r="I80" s="462">
        <f>G80*(1-J80)</f>
        <v>0</v>
      </c>
      <c r="J80" s="449"/>
      <c r="K80" s="314">
        <f>G80*J80</f>
        <v>0</v>
      </c>
      <c r="L80" s="94"/>
    </row>
    <row r="81" spans="1:12" x14ac:dyDescent="0.25">
      <c r="A81" s="587"/>
      <c r="B81" s="587"/>
      <c r="C81" s="587"/>
      <c r="D81" s="586"/>
      <c r="E81" s="586"/>
      <c r="F81" s="6" t="s">
        <v>154</v>
      </c>
      <c r="G81" s="460">
        <f>K80*H81</f>
        <v>0</v>
      </c>
      <c r="H81" s="298"/>
      <c r="I81" s="312"/>
      <c r="J81" s="296">
        <f>J80</f>
        <v>0</v>
      </c>
      <c r="K81" s="314">
        <f>G81</f>
        <v>0</v>
      </c>
      <c r="L81" s="94"/>
    </row>
    <row r="82" spans="1:12" x14ac:dyDescent="0.25">
      <c r="A82" s="587"/>
      <c r="B82" s="587"/>
      <c r="C82" s="587"/>
      <c r="D82" s="586"/>
      <c r="E82" s="586"/>
      <c r="F82" s="6" t="s">
        <v>52</v>
      </c>
      <c r="G82" s="309"/>
      <c r="H82" s="461">
        <f>1-J82</f>
        <v>1</v>
      </c>
      <c r="I82" s="462">
        <f t="shared" ref="I82:I90" si="21">G82*(1-H82)</f>
        <v>0</v>
      </c>
      <c r="J82" s="449"/>
      <c r="K82" s="314">
        <f t="shared" ref="K82:K90" si="22">G82*J82</f>
        <v>0</v>
      </c>
      <c r="L82" s="94"/>
    </row>
    <row r="83" spans="1:12" x14ac:dyDescent="0.25">
      <c r="A83" s="587"/>
      <c r="B83" s="587"/>
      <c r="C83" s="587"/>
      <c r="D83" s="586"/>
      <c r="E83" s="586"/>
      <c r="F83" s="6" t="s">
        <v>53</v>
      </c>
      <c r="G83" s="309"/>
      <c r="H83" s="461">
        <f t="shared" ref="H83:H90" si="23">1-J83</f>
        <v>1</v>
      </c>
      <c r="I83" s="462">
        <f t="shared" si="21"/>
        <v>0</v>
      </c>
      <c r="J83" s="449"/>
      <c r="K83" s="314">
        <f t="shared" si="22"/>
        <v>0</v>
      </c>
      <c r="L83" s="94"/>
    </row>
    <row r="84" spans="1:12" ht="30" x14ac:dyDescent="0.25">
      <c r="A84" s="587"/>
      <c r="B84" s="587"/>
      <c r="C84" s="587"/>
      <c r="D84" s="586"/>
      <c r="E84" s="586"/>
      <c r="F84" s="6" t="s">
        <v>21</v>
      </c>
      <c r="G84" s="309"/>
      <c r="H84" s="461">
        <f t="shared" si="23"/>
        <v>1</v>
      </c>
      <c r="I84" s="462">
        <f t="shared" si="21"/>
        <v>0</v>
      </c>
      <c r="J84" s="449"/>
      <c r="K84" s="314">
        <f t="shared" si="22"/>
        <v>0</v>
      </c>
      <c r="L84" s="94"/>
    </row>
    <row r="85" spans="1:12" ht="30" x14ac:dyDescent="0.25">
      <c r="A85" s="587"/>
      <c r="B85" s="587"/>
      <c r="C85" s="587"/>
      <c r="D85" s="586"/>
      <c r="E85" s="586"/>
      <c r="F85" s="6" t="s">
        <v>155</v>
      </c>
      <c r="G85" s="309"/>
      <c r="H85" s="461">
        <f t="shared" si="23"/>
        <v>1</v>
      </c>
      <c r="I85" s="462">
        <f t="shared" si="21"/>
        <v>0</v>
      </c>
      <c r="J85" s="449"/>
      <c r="K85" s="314">
        <f t="shared" si="22"/>
        <v>0</v>
      </c>
      <c r="L85" s="94"/>
    </row>
    <row r="86" spans="1:12" ht="30" x14ac:dyDescent="0.25">
      <c r="A86" s="587"/>
      <c r="B86" s="587"/>
      <c r="C86" s="587"/>
      <c r="D86" s="586"/>
      <c r="E86" s="586"/>
      <c r="F86" s="6" t="s">
        <v>55</v>
      </c>
      <c r="G86" s="309"/>
      <c r="H86" s="461">
        <f t="shared" si="23"/>
        <v>1</v>
      </c>
      <c r="I86" s="462">
        <f t="shared" si="21"/>
        <v>0</v>
      </c>
      <c r="J86" s="449"/>
      <c r="K86" s="314">
        <f t="shared" si="22"/>
        <v>0</v>
      </c>
      <c r="L86" s="94"/>
    </row>
    <row r="87" spans="1:12" x14ac:dyDescent="0.25">
      <c r="A87" s="587"/>
      <c r="B87" s="587"/>
      <c r="C87" s="587"/>
      <c r="D87" s="586"/>
      <c r="E87" s="586"/>
      <c r="F87" s="6" t="s">
        <v>156</v>
      </c>
      <c r="G87" s="309"/>
      <c r="H87" s="461">
        <f t="shared" si="23"/>
        <v>1</v>
      </c>
      <c r="I87" s="462">
        <f t="shared" si="21"/>
        <v>0</v>
      </c>
      <c r="J87" s="449"/>
      <c r="K87" s="314">
        <f t="shared" si="22"/>
        <v>0</v>
      </c>
      <c r="L87" s="94"/>
    </row>
    <row r="88" spans="1:12" x14ac:dyDescent="0.25">
      <c r="A88" s="587"/>
      <c r="B88" s="587"/>
      <c r="C88" s="587"/>
      <c r="D88" s="586"/>
      <c r="E88" s="586"/>
      <c r="F88" s="6" t="s">
        <v>56</v>
      </c>
      <c r="G88" s="309"/>
      <c r="H88" s="461">
        <f t="shared" si="23"/>
        <v>1</v>
      </c>
      <c r="I88" s="462">
        <f t="shared" si="21"/>
        <v>0</v>
      </c>
      <c r="J88" s="449"/>
      <c r="K88" s="314">
        <f t="shared" si="22"/>
        <v>0</v>
      </c>
      <c r="L88" s="94"/>
    </row>
    <row r="89" spans="1:12" x14ac:dyDescent="0.25">
      <c r="A89" s="587"/>
      <c r="B89" s="587"/>
      <c r="C89" s="587"/>
      <c r="D89" s="586"/>
      <c r="E89" s="586"/>
      <c r="F89" s="6" t="s">
        <v>157</v>
      </c>
      <c r="G89" s="309"/>
      <c r="H89" s="461">
        <f t="shared" si="23"/>
        <v>1</v>
      </c>
      <c r="I89" s="462">
        <f t="shared" si="21"/>
        <v>0</v>
      </c>
      <c r="J89" s="449"/>
      <c r="K89" s="314">
        <f t="shared" si="22"/>
        <v>0</v>
      </c>
      <c r="L89" s="94"/>
    </row>
    <row r="90" spans="1:12" x14ac:dyDescent="0.25">
      <c r="A90" s="587"/>
      <c r="B90" s="587"/>
      <c r="C90" s="587"/>
      <c r="D90" s="586"/>
      <c r="E90" s="586"/>
      <c r="F90" s="6" t="s">
        <v>17</v>
      </c>
      <c r="G90" s="309"/>
      <c r="H90" s="461">
        <f t="shared" si="23"/>
        <v>1</v>
      </c>
      <c r="I90" s="462">
        <f t="shared" si="21"/>
        <v>0</v>
      </c>
      <c r="J90" s="449"/>
      <c r="K90" s="314">
        <f t="shared" si="22"/>
        <v>0</v>
      </c>
      <c r="L90" s="94"/>
    </row>
    <row r="91" spans="1:12" ht="16.5" thickBot="1" x14ac:dyDescent="0.3">
      <c r="A91" s="254"/>
      <c r="B91" s="254"/>
      <c r="C91" s="254"/>
      <c r="D91" s="300"/>
      <c r="E91" s="300"/>
      <c r="F91" s="254"/>
      <c r="G91" s="311"/>
      <c r="H91" s="258"/>
      <c r="I91" s="313">
        <f t="shared" ref="I91" si="24">SUM(I80:I90)</f>
        <v>0</v>
      </c>
      <c r="J91" s="258"/>
      <c r="K91" s="315">
        <f>SUM(K80:K90)</f>
        <v>0</v>
      </c>
      <c r="L91" s="12"/>
    </row>
    <row r="92" spans="1:12" x14ac:dyDescent="0.25">
      <c r="A92" s="587" t="s">
        <v>134</v>
      </c>
      <c r="B92" s="587"/>
      <c r="C92" s="587"/>
      <c r="D92" s="586"/>
      <c r="E92" s="586"/>
      <c r="F92" s="6" t="s">
        <v>153</v>
      </c>
      <c r="G92" s="309"/>
      <c r="H92" s="461">
        <f>1-J92</f>
        <v>1</v>
      </c>
      <c r="I92" s="462">
        <f>G92*(1-J92)</f>
        <v>0</v>
      </c>
      <c r="J92" s="449"/>
      <c r="K92" s="314">
        <f>G92*J92</f>
        <v>0</v>
      </c>
      <c r="L92" s="94"/>
    </row>
    <row r="93" spans="1:12" x14ac:dyDescent="0.25">
      <c r="A93" s="587"/>
      <c r="B93" s="587"/>
      <c r="C93" s="587"/>
      <c r="D93" s="586"/>
      <c r="E93" s="586"/>
      <c r="F93" s="6" t="s">
        <v>154</v>
      </c>
      <c r="G93" s="460">
        <f>K92*H93</f>
        <v>0</v>
      </c>
      <c r="H93" s="298"/>
      <c r="I93" s="312"/>
      <c r="J93" s="296">
        <f>J92</f>
        <v>0</v>
      </c>
      <c r="K93" s="314">
        <f>G93</f>
        <v>0</v>
      </c>
      <c r="L93" s="94"/>
    </row>
    <row r="94" spans="1:12" x14ac:dyDescent="0.25">
      <c r="A94" s="587"/>
      <c r="B94" s="587"/>
      <c r="C94" s="587"/>
      <c r="D94" s="586"/>
      <c r="E94" s="586"/>
      <c r="F94" s="6" t="s">
        <v>52</v>
      </c>
      <c r="G94" s="309"/>
      <c r="H94" s="461">
        <f>1-J94</f>
        <v>1</v>
      </c>
      <c r="I94" s="462">
        <f t="shared" ref="I94:I102" si="25">G94*(1-H94)</f>
        <v>0</v>
      </c>
      <c r="J94" s="449"/>
      <c r="K94" s="314">
        <f t="shared" ref="K94:K102" si="26">G94*J94</f>
        <v>0</v>
      </c>
      <c r="L94" s="94"/>
    </row>
    <row r="95" spans="1:12" x14ac:dyDescent="0.25">
      <c r="A95" s="587"/>
      <c r="B95" s="587"/>
      <c r="C95" s="587"/>
      <c r="D95" s="586"/>
      <c r="E95" s="586"/>
      <c r="F95" s="6" t="s">
        <v>53</v>
      </c>
      <c r="G95" s="309"/>
      <c r="H95" s="461">
        <f t="shared" ref="H95:H102" si="27">1-J95</f>
        <v>1</v>
      </c>
      <c r="I95" s="462">
        <f t="shared" si="25"/>
        <v>0</v>
      </c>
      <c r="J95" s="449"/>
      <c r="K95" s="314">
        <f t="shared" si="26"/>
        <v>0</v>
      </c>
      <c r="L95" s="94"/>
    </row>
    <row r="96" spans="1:12" ht="30" x14ac:dyDescent="0.25">
      <c r="A96" s="587"/>
      <c r="B96" s="587"/>
      <c r="C96" s="587"/>
      <c r="D96" s="586"/>
      <c r="E96" s="586"/>
      <c r="F96" s="6" t="s">
        <v>21</v>
      </c>
      <c r="G96" s="309"/>
      <c r="H96" s="461">
        <f t="shared" si="27"/>
        <v>1</v>
      </c>
      <c r="I96" s="462">
        <f t="shared" si="25"/>
        <v>0</v>
      </c>
      <c r="J96" s="449"/>
      <c r="K96" s="314">
        <f t="shared" si="26"/>
        <v>0</v>
      </c>
      <c r="L96" s="94"/>
    </row>
    <row r="97" spans="1:12" ht="30" x14ac:dyDescent="0.25">
      <c r="A97" s="587"/>
      <c r="B97" s="587"/>
      <c r="C97" s="587"/>
      <c r="D97" s="586"/>
      <c r="E97" s="586"/>
      <c r="F97" s="6" t="s">
        <v>155</v>
      </c>
      <c r="G97" s="309"/>
      <c r="H97" s="461">
        <f t="shared" si="27"/>
        <v>1</v>
      </c>
      <c r="I97" s="462">
        <f t="shared" si="25"/>
        <v>0</v>
      </c>
      <c r="J97" s="449"/>
      <c r="K97" s="314">
        <f t="shared" si="26"/>
        <v>0</v>
      </c>
      <c r="L97" s="94"/>
    </row>
    <row r="98" spans="1:12" ht="30" x14ac:dyDescent="0.25">
      <c r="A98" s="587"/>
      <c r="B98" s="587"/>
      <c r="C98" s="587"/>
      <c r="D98" s="586"/>
      <c r="E98" s="586"/>
      <c r="F98" s="6" t="s">
        <v>55</v>
      </c>
      <c r="G98" s="309"/>
      <c r="H98" s="461">
        <f t="shared" si="27"/>
        <v>1</v>
      </c>
      <c r="I98" s="462">
        <f t="shared" si="25"/>
        <v>0</v>
      </c>
      <c r="J98" s="449"/>
      <c r="K98" s="314">
        <f t="shared" si="26"/>
        <v>0</v>
      </c>
      <c r="L98" s="94"/>
    </row>
    <row r="99" spans="1:12" x14ac:dyDescent="0.25">
      <c r="A99" s="587"/>
      <c r="B99" s="587"/>
      <c r="C99" s="587"/>
      <c r="D99" s="586"/>
      <c r="E99" s="586"/>
      <c r="F99" s="6" t="s">
        <v>156</v>
      </c>
      <c r="G99" s="309"/>
      <c r="H99" s="461">
        <f t="shared" si="27"/>
        <v>1</v>
      </c>
      <c r="I99" s="462">
        <f t="shared" si="25"/>
        <v>0</v>
      </c>
      <c r="J99" s="449"/>
      <c r="K99" s="314">
        <f t="shared" si="26"/>
        <v>0</v>
      </c>
      <c r="L99" s="94"/>
    </row>
    <row r="100" spans="1:12" x14ac:dyDescent="0.25">
      <c r="A100" s="587"/>
      <c r="B100" s="587"/>
      <c r="C100" s="587"/>
      <c r="D100" s="586"/>
      <c r="E100" s="586"/>
      <c r="F100" s="6" t="s">
        <v>56</v>
      </c>
      <c r="G100" s="309"/>
      <c r="H100" s="461">
        <f t="shared" si="27"/>
        <v>1</v>
      </c>
      <c r="I100" s="462">
        <f t="shared" si="25"/>
        <v>0</v>
      </c>
      <c r="J100" s="449"/>
      <c r="K100" s="314">
        <f t="shared" si="26"/>
        <v>0</v>
      </c>
      <c r="L100" s="94"/>
    </row>
    <row r="101" spans="1:12" x14ac:dyDescent="0.25">
      <c r="A101" s="587"/>
      <c r="B101" s="587"/>
      <c r="C101" s="587"/>
      <c r="D101" s="586"/>
      <c r="E101" s="586"/>
      <c r="F101" s="6" t="s">
        <v>157</v>
      </c>
      <c r="G101" s="309"/>
      <c r="H101" s="461">
        <f t="shared" si="27"/>
        <v>1</v>
      </c>
      <c r="I101" s="462">
        <f t="shared" si="25"/>
        <v>0</v>
      </c>
      <c r="J101" s="449"/>
      <c r="K101" s="314">
        <f t="shared" si="26"/>
        <v>0</v>
      </c>
      <c r="L101" s="94"/>
    </row>
    <row r="102" spans="1:12" x14ac:dyDescent="0.25">
      <c r="A102" s="587"/>
      <c r="B102" s="587"/>
      <c r="C102" s="587"/>
      <c r="D102" s="586"/>
      <c r="E102" s="586"/>
      <c r="F102" s="6" t="s">
        <v>17</v>
      </c>
      <c r="G102" s="309"/>
      <c r="H102" s="461">
        <f t="shared" si="27"/>
        <v>1</v>
      </c>
      <c r="I102" s="462">
        <f t="shared" si="25"/>
        <v>0</v>
      </c>
      <c r="J102" s="449"/>
      <c r="K102" s="314">
        <f t="shared" si="26"/>
        <v>0</v>
      </c>
      <c r="L102" s="94"/>
    </row>
    <row r="103" spans="1:12" ht="16.5" thickBot="1" x14ac:dyDescent="0.3">
      <c r="A103" s="254"/>
      <c r="B103" s="254"/>
      <c r="C103" s="254"/>
      <c r="D103" s="300"/>
      <c r="E103" s="300"/>
      <c r="F103" s="254"/>
      <c r="G103" s="311"/>
      <c r="H103" s="258"/>
      <c r="I103" s="313">
        <f t="shared" ref="I103" si="28">SUM(I92:I102)</f>
        <v>0</v>
      </c>
      <c r="J103" s="258"/>
      <c r="K103" s="315">
        <f>SUM(K92:K102)</f>
        <v>0</v>
      </c>
      <c r="L103" s="12"/>
    </row>
    <row r="104" spans="1:12" x14ac:dyDescent="0.25">
      <c r="A104" s="587" t="s">
        <v>134</v>
      </c>
      <c r="B104" s="587"/>
      <c r="C104" s="587"/>
      <c r="D104" s="586"/>
      <c r="E104" s="586"/>
      <c r="F104" s="6" t="s">
        <v>153</v>
      </c>
      <c r="G104" s="309"/>
      <c r="H104" s="461">
        <f>1-J104</f>
        <v>1</v>
      </c>
      <c r="I104" s="462">
        <f>G104*(1-J104)</f>
        <v>0</v>
      </c>
      <c r="J104" s="449"/>
      <c r="K104" s="314">
        <f>G104*J104</f>
        <v>0</v>
      </c>
      <c r="L104" s="94"/>
    </row>
    <row r="105" spans="1:12" x14ac:dyDescent="0.25">
      <c r="A105" s="587"/>
      <c r="B105" s="587"/>
      <c r="C105" s="587"/>
      <c r="D105" s="586"/>
      <c r="E105" s="586"/>
      <c r="F105" s="6" t="s">
        <v>154</v>
      </c>
      <c r="G105" s="460">
        <f>K104*H105</f>
        <v>0</v>
      </c>
      <c r="H105" s="298"/>
      <c r="I105" s="312"/>
      <c r="J105" s="296">
        <f>J104</f>
        <v>0</v>
      </c>
      <c r="K105" s="314">
        <f>G105</f>
        <v>0</v>
      </c>
      <c r="L105" s="94"/>
    </row>
    <row r="106" spans="1:12" x14ac:dyDescent="0.25">
      <c r="A106" s="587"/>
      <c r="B106" s="587"/>
      <c r="C106" s="587"/>
      <c r="D106" s="586"/>
      <c r="E106" s="586"/>
      <c r="F106" s="6" t="s">
        <v>52</v>
      </c>
      <c r="G106" s="309"/>
      <c r="H106" s="461">
        <f>1-J106</f>
        <v>1</v>
      </c>
      <c r="I106" s="462">
        <f t="shared" ref="I106:I114" si="29">G106*(1-H106)</f>
        <v>0</v>
      </c>
      <c r="J106" s="449"/>
      <c r="K106" s="314">
        <f t="shared" ref="K106:K114" si="30">G106*J106</f>
        <v>0</v>
      </c>
      <c r="L106" s="94"/>
    </row>
    <row r="107" spans="1:12" x14ac:dyDescent="0.25">
      <c r="A107" s="587"/>
      <c r="B107" s="587"/>
      <c r="C107" s="587"/>
      <c r="D107" s="586"/>
      <c r="E107" s="586"/>
      <c r="F107" s="6" t="s">
        <v>53</v>
      </c>
      <c r="G107" s="309"/>
      <c r="H107" s="461">
        <f t="shared" ref="H107:H114" si="31">1-J107</f>
        <v>1</v>
      </c>
      <c r="I107" s="462">
        <f t="shared" si="29"/>
        <v>0</v>
      </c>
      <c r="J107" s="449"/>
      <c r="K107" s="314">
        <f t="shared" si="30"/>
        <v>0</v>
      </c>
      <c r="L107" s="94"/>
    </row>
    <row r="108" spans="1:12" ht="30" x14ac:dyDescent="0.25">
      <c r="A108" s="587"/>
      <c r="B108" s="587"/>
      <c r="C108" s="587"/>
      <c r="D108" s="586"/>
      <c r="E108" s="586"/>
      <c r="F108" s="6" t="s">
        <v>21</v>
      </c>
      <c r="G108" s="309"/>
      <c r="H108" s="461">
        <f t="shared" si="31"/>
        <v>1</v>
      </c>
      <c r="I108" s="462">
        <f t="shared" si="29"/>
        <v>0</v>
      </c>
      <c r="J108" s="449"/>
      <c r="K108" s="314">
        <f t="shared" si="30"/>
        <v>0</v>
      </c>
      <c r="L108" s="94"/>
    </row>
    <row r="109" spans="1:12" ht="30" x14ac:dyDescent="0.25">
      <c r="A109" s="587"/>
      <c r="B109" s="587"/>
      <c r="C109" s="587"/>
      <c r="D109" s="586"/>
      <c r="E109" s="586"/>
      <c r="F109" s="6" t="s">
        <v>155</v>
      </c>
      <c r="G109" s="309"/>
      <c r="H109" s="461">
        <f t="shared" si="31"/>
        <v>1</v>
      </c>
      <c r="I109" s="462">
        <f t="shared" si="29"/>
        <v>0</v>
      </c>
      <c r="J109" s="449"/>
      <c r="K109" s="314">
        <f t="shared" si="30"/>
        <v>0</v>
      </c>
      <c r="L109" s="94"/>
    </row>
    <row r="110" spans="1:12" ht="30" x14ac:dyDescent="0.25">
      <c r="A110" s="587"/>
      <c r="B110" s="587"/>
      <c r="C110" s="587"/>
      <c r="D110" s="586"/>
      <c r="E110" s="586"/>
      <c r="F110" s="6" t="s">
        <v>55</v>
      </c>
      <c r="G110" s="309"/>
      <c r="H110" s="461">
        <f t="shared" si="31"/>
        <v>1</v>
      </c>
      <c r="I110" s="462">
        <f t="shared" si="29"/>
        <v>0</v>
      </c>
      <c r="J110" s="449"/>
      <c r="K110" s="314">
        <f t="shared" si="30"/>
        <v>0</v>
      </c>
      <c r="L110" s="94"/>
    </row>
    <row r="111" spans="1:12" x14ac:dyDescent="0.25">
      <c r="A111" s="587"/>
      <c r="B111" s="587"/>
      <c r="C111" s="587"/>
      <c r="D111" s="586"/>
      <c r="E111" s="586"/>
      <c r="F111" s="6" t="s">
        <v>156</v>
      </c>
      <c r="G111" s="309"/>
      <c r="H111" s="461">
        <f t="shared" si="31"/>
        <v>1</v>
      </c>
      <c r="I111" s="462">
        <f t="shared" si="29"/>
        <v>0</v>
      </c>
      <c r="J111" s="449"/>
      <c r="K111" s="314">
        <f t="shared" si="30"/>
        <v>0</v>
      </c>
      <c r="L111" s="94"/>
    </row>
    <row r="112" spans="1:12" x14ac:dyDescent="0.25">
      <c r="A112" s="587"/>
      <c r="B112" s="587"/>
      <c r="C112" s="587"/>
      <c r="D112" s="586"/>
      <c r="E112" s="586"/>
      <c r="F112" s="6" t="s">
        <v>56</v>
      </c>
      <c r="G112" s="309"/>
      <c r="H112" s="461">
        <f t="shared" si="31"/>
        <v>1</v>
      </c>
      <c r="I112" s="462">
        <f t="shared" si="29"/>
        <v>0</v>
      </c>
      <c r="J112" s="449"/>
      <c r="K112" s="314">
        <f t="shared" si="30"/>
        <v>0</v>
      </c>
      <c r="L112" s="94"/>
    </row>
    <row r="113" spans="1:12" x14ac:dyDescent="0.25">
      <c r="A113" s="587"/>
      <c r="B113" s="587"/>
      <c r="C113" s="587"/>
      <c r="D113" s="586"/>
      <c r="E113" s="586"/>
      <c r="F113" s="6" t="s">
        <v>157</v>
      </c>
      <c r="G113" s="309"/>
      <c r="H113" s="461">
        <f t="shared" si="31"/>
        <v>1</v>
      </c>
      <c r="I113" s="462">
        <f t="shared" si="29"/>
        <v>0</v>
      </c>
      <c r="J113" s="449"/>
      <c r="K113" s="314">
        <f t="shared" si="30"/>
        <v>0</v>
      </c>
      <c r="L113" s="94"/>
    </row>
    <row r="114" spans="1:12" x14ac:dyDescent="0.25">
      <c r="A114" s="587"/>
      <c r="B114" s="587"/>
      <c r="C114" s="587"/>
      <c r="D114" s="586"/>
      <c r="E114" s="586"/>
      <c r="F114" s="6" t="s">
        <v>17</v>
      </c>
      <c r="G114" s="309"/>
      <c r="H114" s="461">
        <f t="shared" si="31"/>
        <v>1</v>
      </c>
      <c r="I114" s="462">
        <f t="shared" si="29"/>
        <v>0</v>
      </c>
      <c r="J114" s="449"/>
      <c r="K114" s="314">
        <f t="shared" si="30"/>
        <v>0</v>
      </c>
      <c r="L114" s="94"/>
    </row>
    <row r="115" spans="1:12" ht="16.5" thickBot="1" x14ac:dyDescent="0.3">
      <c r="A115" s="254"/>
      <c r="B115" s="254"/>
      <c r="C115" s="254"/>
      <c r="D115" s="300"/>
      <c r="E115" s="300"/>
      <c r="F115" s="254"/>
      <c r="G115" s="311"/>
      <c r="H115" s="258"/>
      <c r="I115" s="313">
        <f t="shared" ref="I115" si="32">SUM(I104:I114)</f>
        <v>0</v>
      </c>
      <c r="J115" s="258"/>
      <c r="K115" s="315">
        <f>SUM(K104:K114)</f>
        <v>0</v>
      </c>
      <c r="L115" s="12"/>
    </row>
    <row r="116" spans="1:12" x14ac:dyDescent="0.25">
      <c r="A116" s="587" t="s">
        <v>134</v>
      </c>
      <c r="B116" s="587"/>
      <c r="C116" s="587"/>
      <c r="D116" s="586"/>
      <c r="E116" s="586"/>
      <c r="F116" s="6" t="s">
        <v>153</v>
      </c>
      <c r="G116" s="309"/>
      <c r="H116" s="461">
        <f>1-J116</f>
        <v>1</v>
      </c>
      <c r="I116" s="462">
        <f>G116*(1-J116)</f>
        <v>0</v>
      </c>
      <c r="J116" s="449"/>
      <c r="K116" s="314">
        <f>G116*J116</f>
        <v>0</v>
      </c>
      <c r="L116" s="94"/>
    </row>
    <row r="117" spans="1:12" x14ac:dyDescent="0.25">
      <c r="A117" s="587"/>
      <c r="B117" s="587"/>
      <c r="C117" s="587"/>
      <c r="D117" s="586"/>
      <c r="E117" s="586"/>
      <c r="F117" s="6" t="s">
        <v>154</v>
      </c>
      <c r="G117" s="460">
        <f>K116*H117</f>
        <v>0</v>
      </c>
      <c r="H117" s="298"/>
      <c r="I117" s="312"/>
      <c r="J117" s="296">
        <f>J116</f>
        <v>0</v>
      </c>
      <c r="K117" s="314">
        <f>G117</f>
        <v>0</v>
      </c>
      <c r="L117" s="94"/>
    </row>
    <row r="118" spans="1:12" x14ac:dyDescent="0.25">
      <c r="A118" s="587"/>
      <c r="B118" s="587"/>
      <c r="C118" s="587"/>
      <c r="D118" s="586"/>
      <c r="E118" s="586"/>
      <c r="F118" s="6" t="s">
        <v>52</v>
      </c>
      <c r="G118" s="309"/>
      <c r="H118" s="461">
        <f>1-J118</f>
        <v>1</v>
      </c>
      <c r="I118" s="462">
        <f t="shared" ref="I118:I126" si="33">G118*(1-H118)</f>
        <v>0</v>
      </c>
      <c r="J118" s="449"/>
      <c r="K118" s="314">
        <f t="shared" ref="K118:K126" si="34">G118*J118</f>
        <v>0</v>
      </c>
      <c r="L118" s="94"/>
    </row>
    <row r="119" spans="1:12" x14ac:dyDescent="0.25">
      <c r="A119" s="587"/>
      <c r="B119" s="587"/>
      <c r="C119" s="587"/>
      <c r="D119" s="586"/>
      <c r="E119" s="586"/>
      <c r="F119" s="6" t="s">
        <v>53</v>
      </c>
      <c r="G119" s="309"/>
      <c r="H119" s="461">
        <f t="shared" ref="H119:H126" si="35">1-J119</f>
        <v>1</v>
      </c>
      <c r="I119" s="462">
        <f t="shared" si="33"/>
        <v>0</v>
      </c>
      <c r="J119" s="449"/>
      <c r="K119" s="314">
        <f t="shared" si="34"/>
        <v>0</v>
      </c>
      <c r="L119" s="94"/>
    </row>
    <row r="120" spans="1:12" ht="30" x14ac:dyDescent="0.25">
      <c r="A120" s="587"/>
      <c r="B120" s="587"/>
      <c r="C120" s="587"/>
      <c r="D120" s="586"/>
      <c r="E120" s="586"/>
      <c r="F120" s="6" t="s">
        <v>21</v>
      </c>
      <c r="G120" s="309"/>
      <c r="H120" s="461">
        <f t="shared" si="35"/>
        <v>1</v>
      </c>
      <c r="I120" s="462">
        <f t="shared" si="33"/>
        <v>0</v>
      </c>
      <c r="J120" s="449"/>
      <c r="K120" s="314">
        <f t="shared" si="34"/>
        <v>0</v>
      </c>
      <c r="L120" s="94"/>
    </row>
    <row r="121" spans="1:12" ht="30" x14ac:dyDescent="0.25">
      <c r="A121" s="587"/>
      <c r="B121" s="587"/>
      <c r="C121" s="587"/>
      <c r="D121" s="586"/>
      <c r="E121" s="586"/>
      <c r="F121" s="6" t="s">
        <v>155</v>
      </c>
      <c r="G121" s="309"/>
      <c r="H121" s="461">
        <f t="shared" si="35"/>
        <v>1</v>
      </c>
      <c r="I121" s="462">
        <f t="shared" si="33"/>
        <v>0</v>
      </c>
      <c r="J121" s="449"/>
      <c r="K121" s="314">
        <f t="shared" si="34"/>
        <v>0</v>
      </c>
      <c r="L121" s="94"/>
    </row>
    <row r="122" spans="1:12" ht="30" x14ac:dyDescent="0.25">
      <c r="A122" s="587"/>
      <c r="B122" s="587"/>
      <c r="C122" s="587"/>
      <c r="D122" s="586"/>
      <c r="E122" s="586"/>
      <c r="F122" s="6" t="s">
        <v>55</v>
      </c>
      <c r="G122" s="309"/>
      <c r="H122" s="461">
        <f t="shared" si="35"/>
        <v>1</v>
      </c>
      <c r="I122" s="462">
        <f t="shared" si="33"/>
        <v>0</v>
      </c>
      <c r="J122" s="449"/>
      <c r="K122" s="314">
        <f t="shared" si="34"/>
        <v>0</v>
      </c>
      <c r="L122" s="94"/>
    </row>
    <row r="123" spans="1:12" x14ac:dyDescent="0.25">
      <c r="A123" s="587"/>
      <c r="B123" s="587"/>
      <c r="C123" s="587"/>
      <c r="D123" s="586"/>
      <c r="E123" s="586"/>
      <c r="F123" s="6" t="s">
        <v>156</v>
      </c>
      <c r="G123" s="309"/>
      <c r="H123" s="461">
        <f t="shared" si="35"/>
        <v>1</v>
      </c>
      <c r="I123" s="462">
        <f t="shared" si="33"/>
        <v>0</v>
      </c>
      <c r="J123" s="449"/>
      <c r="K123" s="314">
        <f t="shared" si="34"/>
        <v>0</v>
      </c>
      <c r="L123" s="94"/>
    </row>
    <row r="124" spans="1:12" x14ac:dyDescent="0.25">
      <c r="A124" s="587"/>
      <c r="B124" s="587"/>
      <c r="C124" s="587"/>
      <c r="D124" s="586"/>
      <c r="E124" s="586"/>
      <c r="F124" s="6" t="s">
        <v>56</v>
      </c>
      <c r="G124" s="309"/>
      <c r="H124" s="461">
        <f t="shared" si="35"/>
        <v>1</v>
      </c>
      <c r="I124" s="462">
        <f t="shared" si="33"/>
        <v>0</v>
      </c>
      <c r="J124" s="449"/>
      <c r="K124" s="314">
        <f t="shared" si="34"/>
        <v>0</v>
      </c>
      <c r="L124" s="94"/>
    </row>
    <row r="125" spans="1:12" x14ac:dyDescent="0.25">
      <c r="A125" s="587"/>
      <c r="B125" s="587"/>
      <c r="C125" s="587"/>
      <c r="D125" s="586"/>
      <c r="E125" s="586"/>
      <c r="F125" s="6" t="s">
        <v>157</v>
      </c>
      <c r="G125" s="309"/>
      <c r="H125" s="461">
        <f t="shared" si="35"/>
        <v>1</v>
      </c>
      <c r="I125" s="462">
        <f t="shared" si="33"/>
        <v>0</v>
      </c>
      <c r="J125" s="449"/>
      <c r="K125" s="314">
        <f t="shared" si="34"/>
        <v>0</v>
      </c>
      <c r="L125" s="94"/>
    </row>
    <row r="126" spans="1:12" x14ac:dyDescent="0.25">
      <c r="A126" s="587"/>
      <c r="B126" s="587"/>
      <c r="C126" s="587"/>
      <c r="D126" s="586"/>
      <c r="E126" s="586"/>
      <c r="F126" s="6" t="s">
        <v>17</v>
      </c>
      <c r="G126" s="309"/>
      <c r="H126" s="461">
        <f t="shared" si="35"/>
        <v>1</v>
      </c>
      <c r="I126" s="462">
        <f t="shared" si="33"/>
        <v>0</v>
      </c>
      <c r="J126" s="449"/>
      <c r="K126" s="314">
        <f t="shared" si="34"/>
        <v>0</v>
      </c>
      <c r="L126" s="94"/>
    </row>
    <row r="127" spans="1:12" ht="16.5" thickBot="1" x14ac:dyDescent="0.3">
      <c r="A127" s="254"/>
      <c r="B127" s="254"/>
      <c r="C127" s="254"/>
      <c r="D127" s="300"/>
      <c r="E127" s="300"/>
      <c r="F127" s="254"/>
      <c r="G127" s="311"/>
      <c r="H127" s="258"/>
      <c r="I127" s="313">
        <f t="shared" ref="I127" si="36">SUM(I116:I126)</f>
        <v>0</v>
      </c>
      <c r="J127" s="258"/>
      <c r="K127" s="315">
        <f>SUM(K116:K126)</f>
        <v>0</v>
      </c>
      <c r="L127" s="12"/>
    </row>
    <row r="128" spans="1:12" x14ac:dyDescent="0.25">
      <c r="A128" s="587" t="s">
        <v>134</v>
      </c>
      <c r="B128" s="587"/>
      <c r="C128" s="587"/>
      <c r="D128" s="586"/>
      <c r="E128" s="586"/>
      <c r="F128" s="6" t="s">
        <v>153</v>
      </c>
      <c r="G128" s="309"/>
      <c r="H128" s="461">
        <f>1-J128</f>
        <v>1</v>
      </c>
      <c r="I128" s="462">
        <f>G128*(1-J128)</f>
        <v>0</v>
      </c>
      <c r="J128" s="449"/>
      <c r="K128" s="314">
        <f>G128*J128</f>
        <v>0</v>
      </c>
      <c r="L128" s="94"/>
    </row>
    <row r="129" spans="1:12" x14ac:dyDescent="0.25">
      <c r="A129" s="587"/>
      <c r="B129" s="587"/>
      <c r="C129" s="587"/>
      <c r="D129" s="586"/>
      <c r="E129" s="586"/>
      <c r="F129" s="6" t="s">
        <v>154</v>
      </c>
      <c r="G129" s="460">
        <f>K128*H129</f>
        <v>0</v>
      </c>
      <c r="H129" s="298"/>
      <c r="I129" s="312"/>
      <c r="J129" s="296">
        <f>J128</f>
        <v>0</v>
      </c>
      <c r="K129" s="314">
        <f>G129</f>
        <v>0</v>
      </c>
      <c r="L129" s="94"/>
    </row>
    <row r="130" spans="1:12" x14ac:dyDescent="0.25">
      <c r="A130" s="587"/>
      <c r="B130" s="587"/>
      <c r="C130" s="587"/>
      <c r="D130" s="586"/>
      <c r="E130" s="586"/>
      <c r="F130" s="6" t="s">
        <v>52</v>
      </c>
      <c r="G130" s="309"/>
      <c r="H130" s="461">
        <f>1-J130</f>
        <v>1</v>
      </c>
      <c r="I130" s="462">
        <f t="shared" ref="I130:I138" si="37">G130*(1-H130)</f>
        <v>0</v>
      </c>
      <c r="J130" s="449"/>
      <c r="K130" s="314">
        <f t="shared" ref="K130:K138" si="38">G130*J130</f>
        <v>0</v>
      </c>
      <c r="L130" s="94"/>
    </row>
    <row r="131" spans="1:12" x14ac:dyDescent="0.25">
      <c r="A131" s="587"/>
      <c r="B131" s="587"/>
      <c r="C131" s="587"/>
      <c r="D131" s="586"/>
      <c r="E131" s="586"/>
      <c r="F131" s="6" t="s">
        <v>53</v>
      </c>
      <c r="G131" s="309"/>
      <c r="H131" s="461">
        <f t="shared" ref="H131:H138" si="39">1-J131</f>
        <v>1</v>
      </c>
      <c r="I131" s="462">
        <f t="shared" si="37"/>
        <v>0</v>
      </c>
      <c r="J131" s="449"/>
      <c r="K131" s="314">
        <f t="shared" si="38"/>
        <v>0</v>
      </c>
      <c r="L131" s="94"/>
    </row>
    <row r="132" spans="1:12" ht="30" x14ac:dyDescent="0.25">
      <c r="A132" s="587"/>
      <c r="B132" s="587"/>
      <c r="C132" s="587"/>
      <c r="D132" s="586"/>
      <c r="E132" s="586"/>
      <c r="F132" s="6" t="s">
        <v>21</v>
      </c>
      <c r="G132" s="309"/>
      <c r="H132" s="461">
        <f t="shared" si="39"/>
        <v>1</v>
      </c>
      <c r="I132" s="462">
        <f t="shared" si="37"/>
        <v>0</v>
      </c>
      <c r="J132" s="449"/>
      <c r="K132" s="314">
        <f t="shared" si="38"/>
        <v>0</v>
      </c>
      <c r="L132" s="94"/>
    </row>
    <row r="133" spans="1:12" ht="30" x14ac:dyDescent="0.25">
      <c r="A133" s="587"/>
      <c r="B133" s="587"/>
      <c r="C133" s="587"/>
      <c r="D133" s="586"/>
      <c r="E133" s="586"/>
      <c r="F133" s="6" t="s">
        <v>155</v>
      </c>
      <c r="G133" s="309"/>
      <c r="H133" s="461">
        <f t="shared" si="39"/>
        <v>1</v>
      </c>
      <c r="I133" s="462">
        <f t="shared" si="37"/>
        <v>0</v>
      </c>
      <c r="J133" s="449"/>
      <c r="K133" s="314">
        <f t="shared" si="38"/>
        <v>0</v>
      </c>
      <c r="L133" s="94"/>
    </row>
    <row r="134" spans="1:12" ht="30" x14ac:dyDescent="0.25">
      <c r="A134" s="587"/>
      <c r="B134" s="587"/>
      <c r="C134" s="587"/>
      <c r="D134" s="586"/>
      <c r="E134" s="586"/>
      <c r="F134" s="6" t="s">
        <v>55</v>
      </c>
      <c r="G134" s="309"/>
      <c r="H134" s="461">
        <f t="shared" si="39"/>
        <v>1</v>
      </c>
      <c r="I134" s="462">
        <f t="shared" si="37"/>
        <v>0</v>
      </c>
      <c r="J134" s="449"/>
      <c r="K134" s="314">
        <f t="shared" si="38"/>
        <v>0</v>
      </c>
      <c r="L134" s="94"/>
    </row>
    <row r="135" spans="1:12" x14ac:dyDescent="0.25">
      <c r="A135" s="587"/>
      <c r="B135" s="587"/>
      <c r="C135" s="587"/>
      <c r="D135" s="586"/>
      <c r="E135" s="586"/>
      <c r="F135" s="6" t="s">
        <v>156</v>
      </c>
      <c r="G135" s="309"/>
      <c r="H135" s="461">
        <f t="shared" si="39"/>
        <v>1</v>
      </c>
      <c r="I135" s="462">
        <f t="shared" si="37"/>
        <v>0</v>
      </c>
      <c r="J135" s="449"/>
      <c r="K135" s="314">
        <f t="shared" si="38"/>
        <v>0</v>
      </c>
      <c r="L135" s="94"/>
    </row>
    <row r="136" spans="1:12" x14ac:dyDescent="0.25">
      <c r="A136" s="587"/>
      <c r="B136" s="587"/>
      <c r="C136" s="587"/>
      <c r="D136" s="586"/>
      <c r="E136" s="586"/>
      <c r="F136" s="6" t="s">
        <v>56</v>
      </c>
      <c r="G136" s="309"/>
      <c r="H136" s="461">
        <f t="shared" si="39"/>
        <v>1</v>
      </c>
      <c r="I136" s="462">
        <f t="shared" si="37"/>
        <v>0</v>
      </c>
      <c r="J136" s="449"/>
      <c r="K136" s="314">
        <f t="shared" si="38"/>
        <v>0</v>
      </c>
      <c r="L136" s="94"/>
    </row>
    <row r="137" spans="1:12" x14ac:dyDescent="0.25">
      <c r="A137" s="587"/>
      <c r="B137" s="587"/>
      <c r="C137" s="587"/>
      <c r="D137" s="586"/>
      <c r="E137" s="586"/>
      <c r="F137" s="6" t="s">
        <v>157</v>
      </c>
      <c r="G137" s="309"/>
      <c r="H137" s="461">
        <f t="shared" si="39"/>
        <v>1</v>
      </c>
      <c r="I137" s="462">
        <f t="shared" si="37"/>
        <v>0</v>
      </c>
      <c r="J137" s="449"/>
      <c r="K137" s="314">
        <f t="shared" si="38"/>
        <v>0</v>
      </c>
      <c r="L137" s="94"/>
    </row>
    <row r="138" spans="1:12" x14ac:dyDescent="0.25">
      <c r="A138" s="587"/>
      <c r="B138" s="587"/>
      <c r="C138" s="587"/>
      <c r="D138" s="586"/>
      <c r="E138" s="586"/>
      <c r="F138" s="6" t="s">
        <v>17</v>
      </c>
      <c r="G138" s="309"/>
      <c r="H138" s="461">
        <f t="shared" si="39"/>
        <v>1</v>
      </c>
      <c r="I138" s="462">
        <f t="shared" si="37"/>
        <v>0</v>
      </c>
      <c r="J138" s="449"/>
      <c r="K138" s="314">
        <f t="shared" si="38"/>
        <v>0</v>
      </c>
      <c r="L138" s="94"/>
    </row>
    <row r="139" spans="1:12" ht="16.5" thickBot="1" x14ac:dyDescent="0.3">
      <c r="A139" s="254"/>
      <c r="B139" s="254"/>
      <c r="C139" s="254"/>
      <c r="D139" s="300"/>
      <c r="E139" s="300"/>
      <c r="F139" s="254"/>
      <c r="G139" s="311"/>
      <c r="H139" s="258"/>
      <c r="I139" s="313">
        <f t="shared" ref="I139" si="40">SUM(I128:I138)</f>
        <v>0</v>
      </c>
      <c r="J139" s="258"/>
      <c r="K139" s="315">
        <f>SUM(K128:K138)</f>
        <v>0</v>
      </c>
      <c r="L139" s="12"/>
    </row>
    <row r="140" spans="1:12" x14ac:dyDescent="0.25">
      <c r="A140" s="587" t="s">
        <v>134</v>
      </c>
      <c r="B140" s="587"/>
      <c r="C140" s="587"/>
      <c r="D140" s="586"/>
      <c r="E140" s="586"/>
      <c r="F140" s="6" t="s">
        <v>153</v>
      </c>
      <c r="G140" s="309"/>
      <c r="H140" s="461">
        <f>1-J140</f>
        <v>1</v>
      </c>
      <c r="I140" s="462">
        <f>G140*(1-J140)</f>
        <v>0</v>
      </c>
      <c r="J140" s="449"/>
      <c r="K140" s="314">
        <f>G140*J140</f>
        <v>0</v>
      </c>
      <c r="L140" s="94"/>
    </row>
    <row r="141" spans="1:12" x14ac:dyDescent="0.25">
      <c r="A141" s="587"/>
      <c r="B141" s="587"/>
      <c r="C141" s="587"/>
      <c r="D141" s="586"/>
      <c r="E141" s="586"/>
      <c r="F141" s="6" t="s">
        <v>154</v>
      </c>
      <c r="G141" s="460">
        <f>K140*H141</f>
        <v>0</v>
      </c>
      <c r="H141" s="298"/>
      <c r="I141" s="312"/>
      <c r="J141" s="296">
        <f>J140</f>
        <v>0</v>
      </c>
      <c r="K141" s="314">
        <f>G141</f>
        <v>0</v>
      </c>
      <c r="L141" s="94"/>
    </row>
    <row r="142" spans="1:12" x14ac:dyDescent="0.25">
      <c r="A142" s="587"/>
      <c r="B142" s="587"/>
      <c r="C142" s="587"/>
      <c r="D142" s="586"/>
      <c r="E142" s="586"/>
      <c r="F142" s="6" t="s">
        <v>52</v>
      </c>
      <c r="G142" s="309"/>
      <c r="H142" s="461">
        <f>1-J142</f>
        <v>1</v>
      </c>
      <c r="I142" s="462">
        <f t="shared" ref="I142:I150" si="41">G142*(1-H142)</f>
        <v>0</v>
      </c>
      <c r="J142" s="449"/>
      <c r="K142" s="314">
        <f t="shared" ref="K142:K150" si="42">G142*J142</f>
        <v>0</v>
      </c>
      <c r="L142" s="94"/>
    </row>
    <row r="143" spans="1:12" x14ac:dyDescent="0.25">
      <c r="A143" s="587"/>
      <c r="B143" s="587"/>
      <c r="C143" s="587"/>
      <c r="D143" s="586"/>
      <c r="E143" s="586"/>
      <c r="F143" s="6" t="s">
        <v>53</v>
      </c>
      <c r="G143" s="309"/>
      <c r="H143" s="461">
        <f t="shared" ref="H143:H150" si="43">1-J143</f>
        <v>1</v>
      </c>
      <c r="I143" s="462">
        <f t="shared" si="41"/>
        <v>0</v>
      </c>
      <c r="J143" s="449"/>
      <c r="K143" s="314">
        <f t="shared" si="42"/>
        <v>0</v>
      </c>
      <c r="L143" s="94"/>
    </row>
    <row r="144" spans="1:12" ht="30" x14ac:dyDescent="0.25">
      <c r="A144" s="587"/>
      <c r="B144" s="587"/>
      <c r="C144" s="587"/>
      <c r="D144" s="586"/>
      <c r="E144" s="586"/>
      <c r="F144" s="6" t="s">
        <v>21</v>
      </c>
      <c r="G144" s="309"/>
      <c r="H144" s="461">
        <f t="shared" si="43"/>
        <v>1</v>
      </c>
      <c r="I144" s="462">
        <f t="shared" si="41"/>
        <v>0</v>
      </c>
      <c r="J144" s="449"/>
      <c r="K144" s="314">
        <f t="shared" si="42"/>
        <v>0</v>
      </c>
      <c r="L144" s="94"/>
    </row>
    <row r="145" spans="1:12" ht="30" x14ac:dyDescent="0.25">
      <c r="A145" s="587"/>
      <c r="B145" s="587"/>
      <c r="C145" s="587"/>
      <c r="D145" s="586"/>
      <c r="E145" s="586"/>
      <c r="F145" s="6" t="s">
        <v>155</v>
      </c>
      <c r="G145" s="309"/>
      <c r="H145" s="461">
        <f t="shared" si="43"/>
        <v>1</v>
      </c>
      <c r="I145" s="462">
        <f t="shared" si="41"/>
        <v>0</v>
      </c>
      <c r="J145" s="449"/>
      <c r="K145" s="314">
        <f t="shared" si="42"/>
        <v>0</v>
      </c>
      <c r="L145" s="94"/>
    </row>
    <row r="146" spans="1:12" ht="30" x14ac:dyDescent="0.25">
      <c r="A146" s="587"/>
      <c r="B146" s="587"/>
      <c r="C146" s="587"/>
      <c r="D146" s="586"/>
      <c r="E146" s="586"/>
      <c r="F146" s="6" t="s">
        <v>55</v>
      </c>
      <c r="G146" s="309"/>
      <c r="H146" s="461">
        <f t="shared" si="43"/>
        <v>1</v>
      </c>
      <c r="I146" s="462">
        <f t="shared" si="41"/>
        <v>0</v>
      </c>
      <c r="J146" s="449"/>
      <c r="K146" s="314">
        <f t="shared" si="42"/>
        <v>0</v>
      </c>
      <c r="L146" s="94"/>
    </row>
    <row r="147" spans="1:12" x14ac:dyDescent="0.25">
      <c r="A147" s="587"/>
      <c r="B147" s="587"/>
      <c r="C147" s="587"/>
      <c r="D147" s="586"/>
      <c r="E147" s="586"/>
      <c r="F147" s="6" t="s">
        <v>156</v>
      </c>
      <c r="G147" s="309"/>
      <c r="H147" s="461">
        <f t="shared" si="43"/>
        <v>1</v>
      </c>
      <c r="I147" s="462">
        <f t="shared" si="41"/>
        <v>0</v>
      </c>
      <c r="J147" s="449"/>
      <c r="K147" s="314">
        <f t="shared" si="42"/>
        <v>0</v>
      </c>
      <c r="L147" s="94"/>
    </row>
    <row r="148" spans="1:12" x14ac:dyDescent="0.25">
      <c r="A148" s="587"/>
      <c r="B148" s="587"/>
      <c r="C148" s="587"/>
      <c r="D148" s="586"/>
      <c r="E148" s="586"/>
      <c r="F148" s="6" t="s">
        <v>56</v>
      </c>
      <c r="G148" s="309"/>
      <c r="H148" s="461">
        <f t="shared" si="43"/>
        <v>1</v>
      </c>
      <c r="I148" s="462">
        <f t="shared" si="41"/>
        <v>0</v>
      </c>
      <c r="J148" s="449"/>
      <c r="K148" s="314">
        <f t="shared" si="42"/>
        <v>0</v>
      </c>
      <c r="L148" s="94"/>
    </row>
    <row r="149" spans="1:12" x14ac:dyDescent="0.25">
      <c r="A149" s="587"/>
      <c r="B149" s="587"/>
      <c r="C149" s="587"/>
      <c r="D149" s="586"/>
      <c r="E149" s="586"/>
      <c r="F149" s="6" t="s">
        <v>157</v>
      </c>
      <c r="G149" s="309"/>
      <c r="H149" s="461">
        <f t="shared" si="43"/>
        <v>1</v>
      </c>
      <c r="I149" s="462">
        <f t="shared" si="41"/>
        <v>0</v>
      </c>
      <c r="J149" s="449"/>
      <c r="K149" s="314">
        <f t="shared" si="42"/>
        <v>0</v>
      </c>
      <c r="L149" s="94"/>
    </row>
    <row r="150" spans="1:12" x14ac:dyDescent="0.25">
      <c r="A150" s="587"/>
      <c r="B150" s="587"/>
      <c r="C150" s="587"/>
      <c r="D150" s="586"/>
      <c r="E150" s="586"/>
      <c r="F150" s="6" t="s">
        <v>17</v>
      </c>
      <c r="G150" s="309"/>
      <c r="H150" s="461">
        <f t="shared" si="43"/>
        <v>1</v>
      </c>
      <c r="I150" s="462">
        <f t="shared" si="41"/>
        <v>0</v>
      </c>
      <c r="J150" s="449"/>
      <c r="K150" s="314">
        <f t="shared" si="42"/>
        <v>0</v>
      </c>
      <c r="L150" s="94"/>
    </row>
    <row r="151" spans="1:12" ht="16.5" thickBot="1" x14ac:dyDescent="0.3">
      <c r="A151" s="254"/>
      <c r="B151" s="254"/>
      <c r="C151" s="254"/>
      <c r="D151" s="300"/>
      <c r="E151" s="300"/>
      <c r="F151" s="254"/>
      <c r="G151" s="311"/>
      <c r="H151" s="258"/>
      <c r="I151" s="313">
        <f t="shared" ref="I151" si="44">SUM(I140:I150)</f>
        <v>0</v>
      </c>
      <c r="J151" s="258"/>
      <c r="K151" s="315">
        <f>SUM(K140:K150)</f>
        <v>0</v>
      </c>
      <c r="L151" s="12"/>
    </row>
    <row r="152" spans="1:12" x14ac:dyDescent="0.25">
      <c r="A152" s="587" t="s">
        <v>134</v>
      </c>
      <c r="B152" s="587"/>
      <c r="C152" s="587"/>
      <c r="D152" s="586"/>
      <c r="E152" s="586"/>
      <c r="F152" s="6" t="s">
        <v>153</v>
      </c>
      <c r="G152" s="309"/>
      <c r="H152" s="461">
        <f>1-J152</f>
        <v>1</v>
      </c>
      <c r="I152" s="462">
        <f>G152*(1-J152)</f>
        <v>0</v>
      </c>
      <c r="J152" s="449"/>
      <c r="K152" s="314">
        <f>G152*J152</f>
        <v>0</v>
      </c>
      <c r="L152" s="94"/>
    </row>
    <row r="153" spans="1:12" x14ac:dyDescent="0.25">
      <c r="A153" s="587"/>
      <c r="B153" s="587"/>
      <c r="C153" s="587"/>
      <c r="D153" s="586"/>
      <c r="E153" s="586"/>
      <c r="F153" s="6" t="s">
        <v>154</v>
      </c>
      <c r="G153" s="460">
        <f>K152*H153</f>
        <v>0</v>
      </c>
      <c r="H153" s="298"/>
      <c r="I153" s="312"/>
      <c r="J153" s="296">
        <f>J152</f>
        <v>0</v>
      </c>
      <c r="K153" s="314">
        <f>G153</f>
        <v>0</v>
      </c>
      <c r="L153" s="94"/>
    </row>
    <row r="154" spans="1:12" x14ac:dyDescent="0.25">
      <c r="A154" s="587"/>
      <c r="B154" s="587"/>
      <c r="C154" s="587"/>
      <c r="D154" s="586"/>
      <c r="E154" s="586"/>
      <c r="F154" s="6" t="s">
        <v>52</v>
      </c>
      <c r="G154" s="309"/>
      <c r="H154" s="461">
        <f>1-J154</f>
        <v>1</v>
      </c>
      <c r="I154" s="462">
        <f t="shared" ref="I154:I162" si="45">G154*(1-H154)</f>
        <v>0</v>
      </c>
      <c r="J154" s="449"/>
      <c r="K154" s="314">
        <f t="shared" ref="K154:K162" si="46">G154*J154</f>
        <v>0</v>
      </c>
      <c r="L154" s="94"/>
    </row>
    <row r="155" spans="1:12" x14ac:dyDescent="0.25">
      <c r="A155" s="587"/>
      <c r="B155" s="587"/>
      <c r="C155" s="587"/>
      <c r="D155" s="586"/>
      <c r="E155" s="586"/>
      <c r="F155" s="6" t="s">
        <v>53</v>
      </c>
      <c r="G155" s="309"/>
      <c r="H155" s="461">
        <f t="shared" ref="H155:H162" si="47">1-J155</f>
        <v>1</v>
      </c>
      <c r="I155" s="462">
        <f t="shared" si="45"/>
        <v>0</v>
      </c>
      <c r="J155" s="449"/>
      <c r="K155" s="314">
        <f t="shared" si="46"/>
        <v>0</v>
      </c>
      <c r="L155" s="94"/>
    </row>
    <row r="156" spans="1:12" ht="30" x14ac:dyDescent="0.25">
      <c r="A156" s="587"/>
      <c r="B156" s="587"/>
      <c r="C156" s="587"/>
      <c r="D156" s="586"/>
      <c r="E156" s="586"/>
      <c r="F156" s="6" t="s">
        <v>21</v>
      </c>
      <c r="G156" s="309"/>
      <c r="H156" s="461">
        <f t="shared" si="47"/>
        <v>1</v>
      </c>
      <c r="I156" s="462">
        <f t="shared" si="45"/>
        <v>0</v>
      </c>
      <c r="J156" s="449"/>
      <c r="K156" s="314">
        <f t="shared" si="46"/>
        <v>0</v>
      </c>
      <c r="L156" s="94"/>
    </row>
    <row r="157" spans="1:12" ht="30" x14ac:dyDescent="0.25">
      <c r="A157" s="587"/>
      <c r="B157" s="587"/>
      <c r="C157" s="587"/>
      <c r="D157" s="586"/>
      <c r="E157" s="586"/>
      <c r="F157" s="6" t="s">
        <v>155</v>
      </c>
      <c r="G157" s="309"/>
      <c r="H157" s="461">
        <f t="shared" si="47"/>
        <v>1</v>
      </c>
      <c r="I157" s="462">
        <f t="shared" si="45"/>
        <v>0</v>
      </c>
      <c r="J157" s="449"/>
      <c r="K157" s="314">
        <f t="shared" si="46"/>
        <v>0</v>
      </c>
      <c r="L157" s="94"/>
    </row>
    <row r="158" spans="1:12" ht="30" x14ac:dyDescent="0.25">
      <c r="A158" s="587"/>
      <c r="B158" s="587"/>
      <c r="C158" s="587"/>
      <c r="D158" s="586"/>
      <c r="E158" s="586"/>
      <c r="F158" s="6" t="s">
        <v>55</v>
      </c>
      <c r="G158" s="309"/>
      <c r="H158" s="461">
        <f t="shared" si="47"/>
        <v>1</v>
      </c>
      <c r="I158" s="462">
        <f t="shared" si="45"/>
        <v>0</v>
      </c>
      <c r="J158" s="449"/>
      <c r="K158" s="314">
        <f t="shared" si="46"/>
        <v>0</v>
      </c>
      <c r="L158" s="94"/>
    </row>
    <row r="159" spans="1:12" x14ac:dyDescent="0.25">
      <c r="A159" s="587"/>
      <c r="B159" s="587"/>
      <c r="C159" s="587"/>
      <c r="D159" s="586"/>
      <c r="E159" s="586"/>
      <c r="F159" s="6" t="s">
        <v>156</v>
      </c>
      <c r="G159" s="309"/>
      <c r="H159" s="461">
        <f t="shared" si="47"/>
        <v>1</v>
      </c>
      <c r="I159" s="462">
        <f t="shared" si="45"/>
        <v>0</v>
      </c>
      <c r="J159" s="449"/>
      <c r="K159" s="314">
        <f t="shared" si="46"/>
        <v>0</v>
      </c>
      <c r="L159" s="94"/>
    </row>
    <row r="160" spans="1:12" x14ac:dyDescent="0.25">
      <c r="A160" s="587"/>
      <c r="B160" s="587"/>
      <c r="C160" s="587"/>
      <c r="D160" s="586"/>
      <c r="E160" s="586"/>
      <c r="F160" s="6" t="s">
        <v>56</v>
      </c>
      <c r="G160" s="309"/>
      <c r="H160" s="461">
        <f t="shared" si="47"/>
        <v>1</v>
      </c>
      <c r="I160" s="462">
        <f t="shared" si="45"/>
        <v>0</v>
      </c>
      <c r="J160" s="449"/>
      <c r="K160" s="314">
        <f t="shared" si="46"/>
        <v>0</v>
      </c>
      <c r="L160" s="94"/>
    </row>
    <row r="161" spans="1:12" x14ac:dyDescent="0.25">
      <c r="A161" s="587"/>
      <c r="B161" s="587"/>
      <c r="C161" s="587"/>
      <c r="D161" s="586"/>
      <c r="E161" s="586"/>
      <c r="F161" s="6" t="s">
        <v>157</v>
      </c>
      <c r="G161" s="309"/>
      <c r="H161" s="461">
        <f t="shared" si="47"/>
        <v>1</v>
      </c>
      <c r="I161" s="462">
        <f t="shared" si="45"/>
        <v>0</v>
      </c>
      <c r="J161" s="449"/>
      <c r="K161" s="314">
        <f t="shared" si="46"/>
        <v>0</v>
      </c>
      <c r="L161" s="94"/>
    </row>
    <row r="162" spans="1:12" x14ac:dyDescent="0.25">
      <c r="A162" s="587"/>
      <c r="B162" s="587"/>
      <c r="C162" s="587"/>
      <c r="D162" s="586"/>
      <c r="E162" s="586"/>
      <c r="F162" s="6" t="s">
        <v>17</v>
      </c>
      <c r="G162" s="309"/>
      <c r="H162" s="461">
        <f t="shared" si="47"/>
        <v>1</v>
      </c>
      <c r="I162" s="462">
        <f t="shared" si="45"/>
        <v>0</v>
      </c>
      <c r="J162" s="449"/>
      <c r="K162" s="314">
        <f t="shared" si="46"/>
        <v>0</v>
      </c>
      <c r="L162" s="94"/>
    </row>
    <row r="163" spans="1:12" ht="16.5" thickBot="1" x14ac:dyDescent="0.3">
      <c r="A163" s="254"/>
      <c r="B163" s="254"/>
      <c r="C163" s="254"/>
      <c r="D163" s="300"/>
      <c r="E163" s="300"/>
      <c r="F163" s="254"/>
      <c r="G163" s="311"/>
      <c r="H163" s="258"/>
      <c r="I163" s="313">
        <f t="shared" ref="I163" si="48">SUM(I152:I162)</f>
        <v>0</v>
      </c>
      <c r="J163" s="258"/>
      <c r="K163" s="315">
        <f>SUM(K152:K162)</f>
        <v>0</v>
      </c>
      <c r="L163" s="12"/>
    </row>
    <row r="164" spans="1:12" x14ac:dyDescent="0.25">
      <c r="A164" s="587" t="s">
        <v>134</v>
      </c>
      <c r="B164" s="587"/>
      <c r="C164" s="587"/>
      <c r="D164" s="586"/>
      <c r="E164" s="586"/>
      <c r="F164" s="6" t="s">
        <v>153</v>
      </c>
      <c r="G164" s="309"/>
      <c r="H164" s="461">
        <f>1-J164</f>
        <v>1</v>
      </c>
      <c r="I164" s="462">
        <f>G164*(1-J164)</f>
        <v>0</v>
      </c>
      <c r="J164" s="449"/>
      <c r="K164" s="314">
        <f>G164*J164</f>
        <v>0</v>
      </c>
      <c r="L164" s="94"/>
    </row>
    <row r="165" spans="1:12" x14ac:dyDescent="0.25">
      <c r="A165" s="587"/>
      <c r="B165" s="587"/>
      <c r="C165" s="587"/>
      <c r="D165" s="586"/>
      <c r="E165" s="586"/>
      <c r="F165" s="6" t="s">
        <v>154</v>
      </c>
      <c r="G165" s="460">
        <f>K164*H165</f>
        <v>0</v>
      </c>
      <c r="H165" s="298"/>
      <c r="I165" s="312"/>
      <c r="J165" s="296">
        <f>J164</f>
        <v>0</v>
      </c>
      <c r="K165" s="314">
        <f>G165</f>
        <v>0</v>
      </c>
      <c r="L165" s="94"/>
    </row>
    <row r="166" spans="1:12" x14ac:dyDescent="0.25">
      <c r="A166" s="587"/>
      <c r="B166" s="587"/>
      <c r="C166" s="587"/>
      <c r="D166" s="586"/>
      <c r="E166" s="586"/>
      <c r="F166" s="6" t="s">
        <v>52</v>
      </c>
      <c r="G166" s="309"/>
      <c r="H166" s="461">
        <f>1-J166</f>
        <v>1</v>
      </c>
      <c r="I166" s="462">
        <f t="shared" ref="I166:I174" si="49">G166*(1-H166)</f>
        <v>0</v>
      </c>
      <c r="J166" s="449"/>
      <c r="K166" s="314">
        <f t="shared" ref="K166:K174" si="50">G166*J166</f>
        <v>0</v>
      </c>
      <c r="L166" s="94"/>
    </row>
    <row r="167" spans="1:12" x14ac:dyDescent="0.25">
      <c r="A167" s="587"/>
      <c r="B167" s="587"/>
      <c r="C167" s="587"/>
      <c r="D167" s="586"/>
      <c r="E167" s="586"/>
      <c r="F167" s="6" t="s">
        <v>53</v>
      </c>
      <c r="G167" s="309"/>
      <c r="H167" s="461">
        <f t="shared" ref="H167:H174" si="51">1-J167</f>
        <v>1</v>
      </c>
      <c r="I167" s="462">
        <f t="shared" si="49"/>
        <v>0</v>
      </c>
      <c r="J167" s="449"/>
      <c r="K167" s="314">
        <f t="shared" si="50"/>
        <v>0</v>
      </c>
      <c r="L167" s="94"/>
    </row>
    <row r="168" spans="1:12" ht="30" x14ac:dyDescent="0.25">
      <c r="A168" s="587"/>
      <c r="B168" s="587"/>
      <c r="C168" s="587"/>
      <c r="D168" s="586"/>
      <c r="E168" s="586"/>
      <c r="F168" s="6" t="s">
        <v>21</v>
      </c>
      <c r="G168" s="309"/>
      <c r="H168" s="461">
        <f t="shared" si="51"/>
        <v>1</v>
      </c>
      <c r="I168" s="462">
        <f t="shared" si="49"/>
        <v>0</v>
      </c>
      <c r="J168" s="449"/>
      <c r="K168" s="314">
        <f t="shared" si="50"/>
        <v>0</v>
      </c>
      <c r="L168" s="94"/>
    </row>
    <row r="169" spans="1:12" ht="30" x14ac:dyDescent="0.25">
      <c r="A169" s="587"/>
      <c r="B169" s="587"/>
      <c r="C169" s="587"/>
      <c r="D169" s="586"/>
      <c r="E169" s="586"/>
      <c r="F169" s="6" t="s">
        <v>155</v>
      </c>
      <c r="G169" s="309"/>
      <c r="H169" s="461">
        <f t="shared" si="51"/>
        <v>1</v>
      </c>
      <c r="I169" s="462">
        <f t="shared" si="49"/>
        <v>0</v>
      </c>
      <c r="J169" s="449"/>
      <c r="K169" s="314">
        <f t="shared" si="50"/>
        <v>0</v>
      </c>
      <c r="L169" s="94"/>
    </row>
    <row r="170" spans="1:12" ht="30" x14ac:dyDescent="0.25">
      <c r="A170" s="587"/>
      <c r="B170" s="587"/>
      <c r="C170" s="587"/>
      <c r="D170" s="586"/>
      <c r="E170" s="586"/>
      <c r="F170" s="6" t="s">
        <v>55</v>
      </c>
      <c r="G170" s="309"/>
      <c r="H170" s="461">
        <f t="shared" si="51"/>
        <v>1</v>
      </c>
      <c r="I170" s="462">
        <f t="shared" si="49"/>
        <v>0</v>
      </c>
      <c r="J170" s="449"/>
      <c r="K170" s="314">
        <f t="shared" si="50"/>
        <v>0</v>
      </c>
      <c r="L170" s="94"/>
    </row>
    <row r="171" spans="1:12" x14ac:dyDescent="0.25">
      <c r="A171" s="587"/>
      <c r="B171" s="587"/>
      <c r="C171" s="587"/>
      <c r="D171" s="586"/>
      <c r="E171" s="586"/>
      <c r="F171" s="6" t="s">
        <v>156</v>
      </c>
      <c r="G171" s="309"/>
      <c r="H171" s="461">
        <f t="shared" si="51"/>
        <v>1</v>
      </c>
      <c r="I171" s="462">
        <f t="shared" si="49"/>
        <v>0</v>
      </c>
      <c r="J171" s="449"/>
      <c r="K171" s="314">
        <f t="shared" si="50"/>
        <v>0</v>
      </c>
      <c r="L171" s="94"/>
    </row>
    <row r="172" spans="1:12" x14ac:dyDescent="0.25">
      <c r="A172" s="587"/>
      <c r="B172" s="587"/>
      <c r="C172" s="587"/>
      <c r="D172" s="586"/>
      <c r="E172" s="586"/>
      <c r="F172" s="6" t="s">
        <v>56</v>
      </c>
      <c r="G172" s="309"/>
      <c r="H172" s="461">
        <f t="shared" si="51"/>
        <v>1</v>
      </c>
      <c r="I172" s="462">
        <f t="shared" si="49"/>
        <v>0</v>
      </c>
      <c r="J172" s="449"/>
      <c r="K172" s="314">
        <f t="shared" si="50"/>
        <v>0</v>
      </c>
      <c r="L172" s="94"/>
    </row>
    <row r="173" spans="1:12" x14ac:dyDescent="0.25">
      <c r="A173" s="587"/>
      <c r="B173" s="587"/>
      <c r="C173" s="587"/>
      <c r="D173" s="586"/>
      <c r="E173" s="586"/>
      <c r="F173" s="6" t="s">
        <v>157</v>
      </c>
      <c r="G173" s="309"/>
      <c r="H173" s="461">
        <f t="shared" si="51"/>
        <v>1</v>
      </c>
      <c r="I173" s="462">
        <f t="shared" si="49"/>
        <v>0</v>
      </c>
      <c r="J173" s="449"/>
      <c r="K173" s="314">
        <f t="shared" si="50"/>
        <v>0</v>
      </c>
      <c r="L173" s="94"/>
    </row>
    <row r="174" spans="1:12" x14ac:dyDescent="0.25">
      <c r="A174" s="587"/>
      <c r="B174" s="587"/>
      <c r="C174" s="587"/>
      <c r="D174" s="586"/>
      <c r="E174" s="586"/>
      <c r="F174" s="6" t="s">
        <v>17</v>
      </c>
      <c r="G174" s="309"/>
      <c r="H174" s="461">
        <f t="shared" si="51"/>
        <v>1</v>
      </c>
      <c r="I174" s="462">
        <f t="shared" si="49"/>
        <v>0</v>
      </c>
      <c r="J174" s="449"/>
      <c r="K174" s="314">
        <f t="shared" si="50"/>
        <v>0</v>
      </c>
      <c r="L174" s="94"/>
    </row>
    <row r="175" spans="1:12" ht="16.5" thickBot="1" x14ac:dyDescent="0.3">
      <c r="A175" s="254"/>
      <c r="B175" s="254"/>
      <c r="C175" s="254"/>
      <c r="D175" s="300"/>
      <c r="E175" s="300"/>
      <c r="F175" s="254"/>
      <c r="G175" s="311"/>
      <c r="H175" s="258"/>
      <c r="I175" s="313">
        <f t="shared" ref="I175" si="52">SUM(I164:I174)</f>
        <v>0</v>
      </c>
      <c r="J175" s="258"/>
      <c r="K175" s="315">
        <f>SUM(K164:K174)</f>
        <v>0</v>
      </c>
      <c r="L175" s="12"/>
    </row>
    <row r="176" spans="1:12" x14ac:dyDescent="0.25">
      <c r="A176" s="587" t="s">
        <v>134</v>
      </c>
      <c r="B176" s="587"/>
      <c r="C176" s="587"/>
      <c r="D176" s="586"/>
      <c r="E176" s="586"/>
      <c r="F176" s="6" t="s">
        <v>153</v>
      </c>
      <c r="G176" s="309"/>
      <c r="H176" s="461">
        <f>1-J176</f>
        <v>1</v>
      </c>
      <c r="I176" s="462">
        <f>G176*(1-J176)</f>
        <v>0</v>
      </c>
      <c r="J176" s="449"/>
      <c r="K176" s="314">
        <f>G176*J176</f>
        <v>0</v>
      </c>
      <c r="L176" s="94"/>
    </row>
    <row r="177" spans="1:12" x14ac:dyDescent="0.25">
      <c r="A177" s="587"/>
      <c r="B177" s="587"/>
      <c r="C177" s="587"/>
      <c r="D177" s="586"/>
      <c r="E177" s="586"/>
      <c r="F177" s="6" t="s">
        <v>154</v>
      </c>
      <c r="G177" s="460">
        <f>K176*H177</f>
        <v>0</v>
      </c>
      <c r="H177" s="298"/>
      <c r="I177" s="312"/>
      <c r="J177" s="296">
        <f>J176</f>
        <v>0</v>
      </c>
      <c r="K177" s="314">
        <f>G177</f>
        <v>0</v>
      </c>
      <c r="L177" s="94"/>
    </row>
    <row r="178" spans="1:12" x14ac:dyDescent="0.25">
      <c r="A178" s="587"/>
      <c r="B178" s="587"/>
      <c r="C178" s="587"/>
      <c r="D178" s="586"/>
      <c r="E178" s="586"/>
      <c r="F178" s="6" t="s">
        <v>52</v>
      </c>
      <c r="G178" s="309"/>
      <c r="H178" s="461">
        <f>1-J178</f>
        <v>1</v>
      </c>
      <c r="I178" s="462">
        <f t="shared" ref="I178:I186" si="53">G178*(1-H178)</f>
        <v>0</v>
      </c>
      <c r="J178" s="449"/>
      <c r="K178" s="314">
        <f t="shared" ref="K178:K186" si="54">G178*J178</f>
        <v>0</v>
      </c>
      <c r="L178" s="94"/>
    </row>
    <row r="179" spans="1:12" x14ac:dyDescent="0.25">
      <c r="A179" s="587"/>
      <c r="B179" s="587"/>
      <c r="C179" s="587"/>
      <c r="D179" s="586"/>
      <c r="E179" s="586"/>
      <c r="F179" s="6" t="s">
        <v>53</v>
      </c>
      <c r="G179" s="309"/>
      <c r="H179" s="461">
        <f t="shared" ref="H179:H186" si="55">1-J179</f>
        <v>1</v>
      </c>
      <c r="I179" s="462">
        <f t="shared" si="53"/>
        <v>0</v>
      </c>
      <c r="J179" s="449"/>
      <c r="K179" s="314">
        <f t="shared" si="54"/>
        <v>0</v>
      </c>
      <c r="L179" s="94"/>
    </row>
    <row r="180" spans="1:12" ht="30" x14ac:dyDescent="0.25">
      <c r="A180" s="587"/>
      <c r="B180" s="587"/>
      <c r="C180" s="587"/>
      <c r="D180" s="586"/>
      <c r="E180" s="586"/>
      <c r="F180" s="6" t="s">
        <v>21</v>
      </c>
      <c r="G180" s="309"/>
      <c r="H180" s="461">
        <f t="shared" si="55"/>
        <v>1</v>
      </c>
      <c r="I180" s="462">
        <f t="shared" si="53"/>
        <v>0</v>
      </c>
      <c r="J180" s="449"/>
      <c r="K180" s="314">
        <f t="shared" si="54"/>
        <v>0</v>
      </c>
      <c r="L180" s="94"/>
    </row>
    <row r="181" spans="1:12" ht="30" x14ac:dyDescent="0.25">
      <c r="A181" s="587"/>
      <c r="B181" s="587"/>
      <c r="C181" s="587"/>
      <c r="D181" s="586"/>
      <c r="E181" s="586"/>
      <c r="F181" s="6" t="s">
        <v>155</v>
      </c>
      <c r="G181" s="309"/>
      <c r="H181" s="461">
        <f t="shared" si="55"/>
        <v>1</v>
      </c>
      <c r="I181" s="462">
        <f t="shared" si="53"/>
        <v>0</v>
      </c>
      <c r="J181" s="449"/>
      <c r="K181" s="314">
        <f t="shared" si="54"/>
        <v>0</v>
      </c>
      <c r="L181" s="94"/>
    </row>
    <row r="182" spans="1:12" ht="30" x14ac:dyDescent="0.25">
      <c r="A182" s="587"/>
      <c r="B182" s="587"/>
      <c r="C182" s="587"/>
      <c r="D182" s="586"/>
      <c r="E182" s="586"/>
      <c r="F182" s="6" t="s">
        <v>55</v>
      </c>
      <c r="G182" s="309"/>
      <c r="H182" s="461">
        <f t="shared" si="55"/>
        <v>1</v>
      </c>
      <c r="I182" s="462">
        <f t="shared" si="53"/>
        <v>0</v>
      </c>
      <c r="J182" s="449"/>
      <c r="K182" s="314">
        <f t="shared" si="54"/>
        <v>0</v>
      </c>
      <c r="L182" s="94"/>
    </row>
    <row r="183" spans="1:12" x14ac:dyDescent="0.25">
      <c r="A183" s="587"/>
      <c r="B183" s="587"/>
      <c r="C183" s="587"/>
      <c r="D183" s="586"/>
      <c r="E183" s="586"/>
      <c r="F183" s="6" t="s">
        <v>156</v>
      </c>
      <c r="G183" s="309"/>
      <c r="H183" s="461">
        <f t="shared" si="55"/>
        <v>1</v>
      </c>
      <c r="I183" s="462">
        <f t="shared" si="53"/>
        <v>0</v>
      </c>
      <c r="J183" s="449"/>
      <c r="K183" s="314">
        <f t="shared" si="54"/>
        <v>0</v>
      </c>
      <c r="L183" s="94"/>
    </row>
    <row r="184" spans="1:12" x14ac:dyDescent="0.25">
      <c r="A184" s="587"/>
      <c r="B184" s="587"/>
      <c r="C184" s="587"/>
      <c r="D184" s="586"/>
      <c r="E184" s="586"/>
      <c r="F184" s="6" t="s">
        <v>56</v>
      </c>
      <c r="G184" s="309"/>
      <c r="H184" s="461">
        <f t="shared" si="55"/>
        <v>1</v>
      </c>
      <c r="I184" s="462">
        <f t="shared" si="53"/>
        <v>0</v>
      </c>
      <c r="J184" s="449"/>
      <c r="K184" s="314">
        <f t="shared" si="54"/>
        <v>0</v>
      </c>
      <c r="L184" s="94"/>
    </row>
    <row r="185" spans="1:12" x14ac:dyDescent="0.25">
      <c r="A185" s="587"/>
      <c r="B185" s="587"/>
      <c r="C185" s="587"/>
      <c r="D185" s="586"/>
      <c r="E185" s="586"/>
      <c r="F185" s="6" t="s">
        <v>157</v>
      </c>
      <c r="G185" s="309"/>
      <c r="H185" s="461">
        <f t="shared" si="55"/>
        <v>1</v>
      </c>
      <c r="I185" s="462">
        <f t="shared" si="53"/>
        <v>0</v>
      </c>
      <c r="J185" s="449"/>
      <c r="K185" s="314">
        <f t="shared" si="54"/>
        <v>0</v>
      </c>
      <c r="L185" s="94"/>
    </row>
    <row r="186" spans="1:12" x14ac:dyDescent="0.25">
      <c r="A186" s="587"/>
      <c r="B186" s="587"/>
      <c r="C186" s="587"/>
      <c r="D186" s="586"/>
      <c r="E186" s="586"/>
      <c r="F186" s="6" t="s">
        <v>17</v>
      </c>
      <c r="G186" s="309"/>
      <c r="H186" s="461">
        <f t="shared" si="55"/>
        <v>1</v>
      </c>
      <c r="I186" s="462">
        <f t="shared" si="53"/>
        <v>0</v>
      </c>
      <c r="J186" s="449"/>
      <c r="K186" s="314">
        <f t="shared" si="54"/>
        <v>0</v>
      </c>
      <c r="L186" s="94"/>
    </row>
    <row r="187" spans="1:12" ht="16.5" thickBot="1" x14ac:dyDescent="0.3">
      <c r="A187" s="254"/>
      <c r="B187" s="254"/>
      <c r="C187" s="254"/>
      <c r="D187" s="300"/>
      <c r="E187" s="300"/>
      <c r="F187" s="254"/>
      <c r="G187" s="311"/>
      <c r="H187" s="258"/>
      <c r="I187" s="313">
        <f t="shared" ref="I187" si="56">SUM(I176:I186)</f>
        <v>0</v>
      </c>
      <c r="J187" s="258"/>
      <c r="K187" s="315">
        <f>SUM(K176:K186)</f>
        <v>0</v>
      </c>
      <c r="L187" s="12"/>
    </row>
    <row r="188" spans="1:12" x14ac:dyDescent="0.25">
      <c r="A188" s="587" t="s">
        <v>134</v>
      </c>
      <c r="B188" s="587"/>
      <c r="C188" s="587"/>
      <c r="D188" s="586"/>
      <c r="E188" s="586"/>
      <c r="F188" s="6" t="s">
        <v>153</v>
      </c>
      <c r="G188" s="309"/>
      <c r="H188" s="461">
        <f>1-J188</f>
        <v>1</v>
      </c>
      <c r="I188" s="462">
        <f>G188*(1-J188)</f>
        <v>0</v>
      </c>
      <c r="J188" s="449"/>
      <c r="K188" s="314">
        <f>G188*J188</f>
        <v>0</v>
      </c>
      <c r="L188" s="94"/>
    </row>
    <row r="189" spans="1:12" x14ac:dyDescent="0.25">
      <c r="A189" s="587"/>
      <c r="B189" s="587"/>
      <c r="C189" s="587"/>
      <c r="D189" s="586"/>
      <c r="E189" s="586"/>
      <c r="F189" s="6" t="s">
        <v>154</v>
      </c>
      <c r="G189" s="460">
        <f>K188*H189</f>
        <v>0</v>
      </c>
      <c r="H189" s="298"/>
      <c r="I189" s="312"/>
      <c r="J189" s="296">
        <f>J188</f>
        <v>0</v>
      </c>
      <c r="K189" s="314">
        <f>G189</f>
        <v>0</v>
      </c>
      <c r="L189" s="94"/>
    </row>
    <row r="190" spans="1:12" x14ac:dyDescent="0.25">
      <c r="A190" s="587"/>
      <c r="B190" s="587"/>
      <c r="C190" s="587"/>
      <c r="D190" s="586"/>
      <c r="E190" s="586"/>
      <c r="F190" s="6" t="s">
        <v>52</v>
      </c>
      <c r="G190" s="309"/>
      <c r="H190" s="461">
        <f>1-J190</f>
        <v>1</v>
      </c>
      <c r="I190" s="462">
        <f t="shared" ref="I190:I198" si="57">G190*(1-H190)</f>
        <v>0</v>
      </c>
      <c r="J190" s="449"/>
      <c r="K190" s="314">
        <f t="shared" ref="K190:K198" si="58">G190*J190</f>
        <v>0</v>
      </c>
      <c r="L190" s="94"/>
    </row>
    <row r="191" spans="1:12" x14ac:dyDescent="0.25">
      <c r="A191" s="587"/>
      <c r="B191" s="587"/>
      <c r="C191" s="587"/>
      <c r="D191" s="586"/>
      <c r="E191" s="586"/>
      <c r="F191" s="6" t="s">
        <v>53</v>
      </c>
      <c r="G191" s="309"/>
      <c r="H191" s="461">
        <f t="shared" ref="H191:H198" si="59">1-J191</f>
        <v>1</v>
      </c>
      <c r="I191" s="462">
        <f t="shared" si="57"/>
        <v>0</v>
      </c>
      <c r="J191" s="449"/>
      <c r="K191" s="314">
        <f t="shared" si="58"/>
        <v>0</v>
      </c>
      <c r="L191" s="94"/>
    </row>
    <row r="192" spans="1:12" ht="30" x14ac:dyDescent="0.25">
      <c r="A192" s="587"/>
      <c r="B192" s="587"/>
      <c r="C192" s="587"/>
      <c r="D192" s="586"/>
      <c r="E192" s="586"/>
      <c r="F192" s="6" t="s">
        <v>21</v>
      </c>
      <c r="G192" s="309"/>
      <c r="H192" s="461">
        <f t="shared" si="59"/>
        <v>1</v>
      </c>
      <c r="I192" s="462">
        <f t="shared" si="57"/>
        <v>0</v>
      </c>
      <c r="J192" s="449"/>
      <c r="K192" s="314">
        <f t="shared" si="58"/>
        <v>0</v>
      </c>
      <c r="L192" s="94"/>
    </row>
    <row r="193" spans="1:12" ht="30" x14ac:dyDescent="0.25">
      <c r="A193" s="587"/>
      <c r="B193" s="587"/>
      <c r="C193" s="587"/>
      <c r="D193" s="586"/>
      <c r="E193" s="586"/>
      <c r="F193" s="6" t="s">
        <v>155</v>
      </c>
      <c r="G193" s="309"/>
      <c r="H193" s="461">
        <f t="shared" si="59"/>
        <v>1</v>
      </c>
      <c r="I193" s="462">
        <f t="shared" si="57"/>
        <v>0</v>
      </c>
      <c r="J193" s="449"/>
      <c r="K193" s="314">
        <f t="shared" si="58"/>
        <v>0</v>
      </c>
      <c r="L193" s="94"/>
    </row>
    <row r="194" spans="1:12" ht="30" x14ac:dyDescent="0.25">
      <c r="A194" s="587"/>
      <c r="B194" s="587"/>
      <c r="C194" s="587"/>
      <c r="D194" s="586"/>
      <c r="E194" s="586"/>
      <c r="F194" s="6" t="s">
        <v>55</v>
      </c>
      <c r="G194" s="309"/>
      <c r="H194" s="461">
        <f t="shared" si="59"/>
        <v>1</v>
      </c>
      <c r="I194" s="462">
        <f t="shared" si="57"/>
        <v>0</v>
      </c>
      <c r="J194" s="449"/>
      <c r="K194" s="314">
        <f t="shared" si="58"/>
        <v>0</v>
      </c>
      <c r="L194" s="94"/>
    </row>
    <row r="195" spans="1:12" x14ac:dyDescent="0.25">
      <c r="A195" s="587"/>
      <c r="B195" s="587"/>
      <c r="C195" s="587"/>
      <c r="D195" s="586"/>
      <c r="E195" s="586"/>
      <c r="F195" s="6" t="s">
        <v>156</v>
      </c>
      <c r="G195" s="309"/>
      <c r="H195" s="461">
        <f t="shared" si="59"/>
        <v>1</v>
      </c>
      <c r="I195" s="462">
        <f t="shared" si="57"/>
        <v>0</v>
      </c>
      <c r="J195" s="449"/>
      <c r="K195" s="314">
        <f t="shared" si="58"/>
        <v>0</v>
      </c>
      <c r="L195" s="94"/>
    </row>
    <row r="196" spans="1:12" x14ac:dyDescent="0.25">
      <c r="A196" s="587"/>
      <c r="B196" s="587"/>
      <c r="C196" s="587"/>
      <c r="D196" s="586"/>
      <c r="E196" s="586"/>
      <c r="F196" s="6" t="s">
        <v>56</v>
      </c>
      <c r="G196" s="309"/>
      <c r="H196" s="461">
        <f t="shared" si="59"/>
        <v>1</v>
      </c>
      <c r="I196" s="462">
        <f t="shared" si="57"/>
        <v>0</v>
      </c>
      <c r="J196" s="449"/>
      <c r="K196" s="314">
        <f t="shared" si="58"/>
        <v>0</v>
      </c>
      <c r="L196" s="94"/>
    </row>
    <row r="197" spans="1:12" x14ac:dyDescent="0.25">
      <c r="A197" s="587"/>
      <c r="B197" s="587"/>
      <c r="C197" s="587"/>
      <c r="D197" s="586"/>
      <c r="E197" s="586"/>
      <c r="F197" s="6" t="s">
        <v>157</v>
      </c>
      <c r="G197" s="309"/>
      <c r="H197" s="461">
        <f t="shared" si="59"/>
        <v>1</v>
      </c>
      <c r="I197" s="462">
        <f t="shared" si="57"/>
        <v>0</v>
      </c>
      <c r="J197" s="449"/>
      <c r="K197" s="314">
        <f t="shared" si="58"/>
        <v>0</v>
      </c>
      <c r="L197" s="94"/>
    </row>
    <row r="198" spans="1:12" x14ac:dyDescent="0.25">
      <c r="A198" s="587"/>
      <c r="B198" s="587"/>
      <c r="C198" s="587"/>
      <c r="D198" s="586"/>
      <c r="E198" s="586"/>
      <c r="F198" s="6" t="s">
        <v>17</v>
      </c>
      <c r="G198" s="309"/>
      <c r="H198" s="461">
        <f t="shared" si="59"/>
        <v>1</v>
      </c>
      <c r="I198" s="462">
        <f t="shared" si="57"/>
        <v>0</v>
      </c>
      <c r="J198" s="449"/>
      <c r="K198" s="314">
        <f t="shared" si="58"/>
        <v>0</v>
      </c>
      <c r="L198" s="94"/>
    </row>
    <row r="199" spans="1:12" ht="16.5" thickBot="1" x14ac:dyDescent="0.3">
      <c r="A199" s="254"/>
      <c r="B199" s="254"/>
      <c r="C199" s="254"/>
      <c r="D199" s="300"/>
      <c r="E199" s="300"/>
      <c r="F199" s="254"/>
      <c r="G199" s="311"/>
      <c r="H199" s="258"/>
      <c r="I199" s="313">
        <f t="shared" ref="I199" si="60">SUM(I188:I198)</f>
        <v>0</v>
      </c>
      <c r="J199" s="258"/>
      <c r="K199" s="315">
        <f>SUM(K188:K198)</f>
        <v>0</v>
      </c>
      <c r="L199" s="12"/>
    </row>
    <row r="200" spans="1:12" x14ac:dyDescent="0.25">
      <c r="A200" s="587" t="s">
        <v>134</v>
      </c>
      <c r="B200" s="587"/>
      <c r="C200" s="587"/>
      <c r="D200" s="586"/>
      <c r="E200" s="586"/>
      <c r="F200" s="6" t="s">
        <v>153</v>
      </c>
      <c r="G200" s="309"/>
      <c r="H200" s="461">
        <f>1-J200</f>
        <v>1</v>
      </c>
      <c r="I200" s="462">
        <f>G200*(1-J200)</f>
        <v>0</v>
      </c>
      <c r="J200" s="449"/>
      <c r="K200" s="314">
        <f>G200*J200</f>
        <v>0</v>
      </c>
      <c r="L200" s="94"/>
    </row>
    <row r="201" spans="1:12" x14ac:dyDescent="0.25">
      <c r="A201" s="587"/>
      <c r="B201" s="587"/>
      <c r="C201" s="587"/>
      <c r="D201" s="586"/>
      <c r="E201" s="586"/>
      <c r="F201" s="6" t="s">
        <v>154</v>
      </c>
      <c r="G201" s="460">
        <f>K200*H201</f>
        <v>0</v>
      </c>
      <c r="H201" s="298"/>
      <c r="I201" s="312"/>
      <c r="J201" s="296">
        <f>J200</f>
        <v>0</v>
      </c>
      <c r="K201" s="314">
        <f>G201</f>
        <v>0</v>
      </c>
      <c r="L201" s="94"/>
    </row>
    <row r="202" spans="1:12" x14ac:dyDescent="0.25">
      <c r="A202" s="587"/>
      <c r="B202" s="587"/>
      <c r="C202" s="587"/>
      <c r="D202" s="586"/>
      <c r="E202" s="586"/>
      <c r="F202" s="6" t="s">
        <v>52</v>
      </c>
      <c r="G202" s="309"/>
      <c r="H202" s="461">
        <f>1-J202</f>
        <v>1</v>
      </c>
      <c r="I202" s="462">
        <f t="shared" ref="I202:I210" si="61">G202*(1-H202)</f>
        <v>0</v>
      </c>
      <c r="J202" s="449"/>
      <c r="K202" s="314">
        <f t="shared" ref="K202:K210" si="62">G202*J202</f>
        <v>0</v>
      </c>
      <c r="L202" s="94"/>
    </row>
    <row r="203" spans="1:12" x14ac:dyDescent="0.25">
      <c r="A203" s="587"/>
      <c r="B203" s="587"/>
      <c r="C203" s="587"/>
      <c r="D203" s="586"/>
      <c r="E203" s="586"/>
      <c r="F203" s="6" t="s">
        <v>53</v>
      </c>
      <c r="G203" s="309"/>
      <c r="H203" s="461">
        <f t="shared" ref="H203:H210" si="63">1-J203</f>
        <v>1</v>
      </c>
      <c r="I203" s="462">
        <f t="shared" si="61"/>
        <v>0</v>
      </c>
      <c r="J203" s="449"/>
      <c r="K203" s="314">
        <f t="shared" si="62"/>
        <v>0</v>
      </c>
      <c r="L203" s="94"/>
    </row>
    <row r="204" spans="1:12" ht="30" x14ac:dyDescent="0.25">
      <c r="A204" s="587"/>
      <c r="B204" s="587"/>
      <c r="C204" s="587"/>
      <c r="D204" s="586"/>
      <c r="E204" s="586"/>
      <c r="F204" s="6" t="s">
        <v>21</v>
      </c>
      <c r="G204" s="309"/>
      <c r="H204" s="461">
        <f t="shared" si="63"/>
        <v>1</v>
      </c>
      <c r="I204" s="462">
        <f t="shared" si="61"/>
        <v>0</v>
      </c>
      <c r="J204" s="449"/>
      <c r="K204" s="314">
        <f t="shared" si="62"/>
        <v>0</v>
      </c>
      <c r="L204" s="94"/>
    </row>
    <row r="205" spans="1:12" ht="30" x14ac:dyDescent="0.25">
      <c r="A205" s="587"/>
      <c r="B205" s="587"/>
      <c r="C205" s="587"/>
      <c r="D205" s="586"/>
      <c r="E205" s="586"/>
      <c r="F205" s="6" t="s">
        <v>155</v>
      </c>
      <c r="G205" s="309"/>
      <c r="H205" s="461">
        <f t="shared" si="63"/>
        <v>1</v>
      </c>
      <c r="I205" s="462">
        <f t="shared" si="61"/>
        <v>0</v>
      </c>
      <c r="J205" s="449"/>
      <c r="K205" s="314">
        <f t="shared" si="62"/>
        <v>0</v>
      </c>
      <c r="L205" s="94"/>
    </row>
    <row r="206" spans="1:12" ht="30" x14ac:dyDescent="0.25">
      <c r="A206" s="587"/>
      <c r="B206" s="587"/>
      <c r="C206" s="587"/>
      <c r="D206" s="586"/>
      <c r="E206" s="586"/>
      <c r="F206" s="6" t="s">
        <v>55</v>
      </c>
      <c r="G206" s="309"/>
      <c r="H206" s="461">
        <f t="shared" si="63"/>
        <v>1</v>
      </c>
      <c r="I206" s="462">
        <f t="shared" si="61"/>
        <v>0</v>
      </c>
      <c r="J206" s="449"/>
      <c r="K206" s="314">
        <f t="shared" si="62"/>
        <v>0</v>
      </c>
      <c r="L206" s="94"/>
    </row>
    <row r="207" spans="1:12" x14ac:dyDescent="0.25">
      <c r="A207" s="587"/>
      <c r="B207" s="587"/>
      <c r="C207" s="587"/>
      <c r="D207" s="586"/>
      <c r="E207" s="586"/>
      <c r="F207" s="6" t="s">
        <v>156</v>
      </c>
      <c r="G207" s="309"/>
      <c r="H207" s="461">
        <f t="shared" si="63"/>
        <v>1</v>
      </c>
      <c r="I207" s="462">
        <f t="shared" si="61"/>
        <v>0</v>
      </c>
      <c r="J207" s="449"/>
      <c r="K207" s="314">
        <f t="shared" si="62"/>
        <v>0</v>
      </c>
      <c r="L207" s="94"/>
    </row>
    <row r="208" spans="1:12" x14ac:dyDescent="0.25">
      <c r="A208" s="587"/>
      <c r="B208" s="587"/>
      <c r="C208" s="587"/>
      <c r="D208" s="586"/>
      <c r="E208" s="586"/>
      <c r="F208" s="6" t="s">
        <v>56</v>
      </c>
      <c r="G208" s="309"/>
      <c r="H208" s="461">
        <f t="shared" si="63"/>
        <v>1</v>
      </c>
      <c r="I208" s="462">
        <f t="shared" si="61"/>
        <v>0</v>
      </c>
      <c r="J208" s="449"/>
      <c r="K208" s="314">
        <f t="shared" si="62"/>
        <v>0</v>
      </c>
      <c r="L208" s="94"/>
    </row>
    <row r="209" spans="1:12" x14ac:dyDescent="0.25">
      <c r="A209" s="587"/>
      <c r="B209" s="587"/>
      <c r="C209" s="587"/>
      <c r="D209" s="586"/>
      <c r="E209" s="586"/>
      <c r="F209" s="6" t="s">
        <v>157</v>
      </c>
      <c r="G209" s="309"/>
      <c r="H209" s="461">
        <f t="shared" si="63"/>
        <v>1</v>
      </c>
      <c r="I209" s="462">
        <f t="shared" si="61"/>
        <v>0</v>
      </c>
      <c r="J209" s="449"/>
      <c r="K209" s="314">
        <f t="shared" si="62"/>
        <v>0</v>
      </c>
      <c r="L209" s="94"/>
    </row>
    <row r="210" spans="1:12" x14ac:dyDescent="0.25">
      <c r="A210" s="587"/>
      <c r="B210" s="587"/>
      <c r="C210" s="587"/>
      <c r="D210" s="586"/>
      <c r="E210" s="586"/>
      <c r="F210" s="6" t="s">
        <v>17</v>
      </c>
      <c r="G210" s="309"/>
      <c r="H210" s="461">
        <f t="shared" si="63"/>
        <v>1</v>
      </c>
      <c r="I210" s="462">
        <f t="shared" si="61"/>
        <v>0</v>
      </c>
      <c r="J210" s="449"/>
      <c r="K210" s="314">
        <f t="shared" si="62"/>
        <v>0</v>
      </c>
      <c r="L210" s="94"/>
    </row>
    <row r="211" spans="1:12" ht="16.5" thickBot="1" x14ac:dyDescent="0.3">
      <c r="A211" s="254"/>
      <c r="B211" s="254"/>
      <c r="C211" s="254"/>
      <c r="D211" s="300"/>
      <c r="E211" s="300"/>
      <c r="F211" s="254"/>
      <c r="G211" s="311"/>
      <c r="H211" s="258"/>
      <c r="I211" s="313">
        <f t="shared" ref="I211" si="64">SUM(I200:I210)</f>
        <v>0</v>
      </c>
      <c r="J211" s="258"/>
      <c r="K211" s="315">
        <f>SUM(K200:K210)</f>
        <v>0</v>
      </c>
      <c r="L211" s="12"/>
    </row>
    <row r="212" spans="1:12" x14ac:dyDescent="0.25">
      <c r="A212" s="587" t="s">
        <v>134</v>
      </c>
      <c r="B212" s="587"/>
      <c r="C212" s="587"/>
      <c r="D212" s="586"/>
      <c r="E212" s="586"/>
      <c r="F212" s="6" t="s">
        <v>153</v>
      </c>
      <c r="G212" s="309"/>
      <c r="H212" s="461">
        <f>1-J212</f>
        <v>1</v>
      </c>
      <c r="I212" s="462">
        <f>G212*(1-J212)</f>
        <v>0</v>
      </c>
      <c r="J212" s="449"/>
      <c r="K212" s="314">
        <f>G212*J212</f>
        <v>0</v>
      </c>
      <c r="L212" s="94"/>
    </row>
    <row r="213" spans="1:12" x14ac:dyDescent="0.25">
      <c r="A213" s="587"/>
      <c r="B213" s="587"/>
      <c r="C213" s="587"/>
      <c r="D213" s="586"/>
      <c r="E213" s="586"/>
      <c r="F213" s="6" t="s">
        <v>154</v>
      </c>
      <c r="G213" s="460">
        <f>K212*H213</f>
        <v>0</v>
      </c>
      <c r="H213" s="298"/>
      <c r="I213" s="312"/>
      <c r="J213" s="296">
        <f>J212</f>
        <v>0</v>
      </c>
      <c r="K213" s="314">
        <f>G213</f>
        <v>0</v>
      </c>
      <c r="L213" s="94"/>
    </row>
    <row r="214" spans="1:12" x14ac:dyDescent="0.25">
      <c r="A214" s="587"/>
      <c r="B214" s="587"/>
      <c r="C214" s="587"/>
      <c r="D214" s="586"/>
      <c r="E214" s="586"/>
      <c r="F214" s="6" t="s">
        <v>52</v>
      </c>
      <c r="G214" s="309"/>
      <c r="H214" s="461">
        <f>1-J214</f>
        <v>1</v>
      </c>
      <c r="I214" s="462">
        <f t="shared" ref="I214:I222" si="65">G214*(1-H214)</f>
        <v>0</v>
      </c>
      <c r="J214" s="449"/>
      <c r="K214" s="314">
        <f t="shared" ref="K214:K222" si="66">G214*J214</f>
        <v>0</v>
      </c>
      <c r="L214" s="94"/>
    </row>
    <row r="215" spans="1:12" x14ac:dyDescent="0.25">
      <c r="A215" s="587"/>
      <c r="B215" s="587"/>
      <c r="C215" s="587"/>
      <c r="D215" s="586"/>
      <c r="E215" s="586"/>
      <c r="F215" s="6" t="s">
        <v>53</v>
      </c>
      <c r="G215" s="309"/>
      <c r="H215" s="461">
        <f t="shared" ref="H215:H222" si="67">1-J215</f>
        <v>1</v>
      </c>
      <c r="I215" s="462">
        <f t="shared" si="65"/>
        <v>0</v>
      </c>
      <c r="J215" s="449"/>
      <c r="K215" s="314">
        <f t="shared" si="66"/>
        <v>0</v>
      </c>
      <c r="L215" s="94"/>
    </row>
    <row r="216" spans="1:12" ht="30" x14ac:dyDescent="0.25">
      <c r="A216" s="587"/>
      <c r="B216" s="587"/>
      <c r="C216" s="587"/>
      <c r="D216" s="586"/>
      <c r="E216" s="586"/>
      <c r="F216" s="6" t="s">
        <v>21</v>
      </c>
      <c r="G216" s="309"/>
      <c r="H216" s="461">
        <f t="shared" si="67"/>
        <v>1</v>
      </c>
      <c r="I216" s="462">
        <f t="shared" si="65"/>
        <v>0</v>
      </c>
      <c r="J216" s="449"/>
      <c r="K216" s="314">
        <f t="shared" si="66"/>
        <v>0</v>
      </c>
      <c r="L216" s="94"/>
    </row>
    <row r="217" spans="1:12" ht="30" x14ac:dyDescent="0.25">
      <c r="A217" s="587"/>
      <c r="B217" s="587"/>
      <c r="C217" s="587"/>
      <c r="D217" s="586"/>
      <c r="E217" s="586"/>
      <c r="F217" s="6" t="s">
        <v>155</v>
      </c>
      <c r="G217" s="309"/>
      <c r="H217" s="461">
        <f t="shared" si="67"/>
        <v>1</v>
      </c>
      <c r="I217" s="462">
        <f t="shared" si="65"/>
        <v>0</v>
      </c>
      <c r="J217" s="449"/>
      <c r="K217" s="314">
        <f t="shared" si="66"/>
        <v>0</v>
      </c>
      <c r="L217" s="94"/>
    </row>
    <row r="218" spans="1:12" ht="30" x14ac:dyDescent="0.25">
      <c r="A218" s="587"/>
      <c r="B218" s="587"/>
      <c r="C218" s="587"/>
      <c r="D218" s="586"/>
      <c r="E218" s="586"/>
      <c r="F218" s="6" t="s">
        <v>55</v>
      </c>
      <c r="G218" s="309"/>
      <c r="H218" s="461">
        <f t="shared" si="67"/>
        <v>1</v>
      </c>
      <c r="I218" s="462">
        <f t="shared" si="65"/>
        <v>0</v>
      </c>
      <c r="J218" s="449"/>
      <c r="K218" s="314">
        <f t="shared" si="66"/>
        <v>0</v>
      </c>
      <c r="L218" s="94"/>
    </row>
    <row r="219" spans="1:12" x14ac:dyDescent="0.25">
      <c r="A219" s="587"/>
      <c r="B219" s="587"/>
      <c r="C219" s="587"/>
      <c r="D219" s="586"/>
      <c r="E219" s="586"/>
      <c r="F219" s="6" t="s">
        <v>156</v>
      </c>
      <c r="G219" s="309"/>
      <c r="H219" s="461">
        <f t="shared" si="67"/>
        <v>1</v>
      </c>
      <c r="I219" s="462">
        <f t="shared" si="65"/>
        <v>0</v>
      </c>
      <c r="J219" s="449"/>
      <c r="K219" s="314">
        <f t="shared" si="66"/>
        <v>0</v>
      </c>
      <c r="L219" s="94"/>
    </row>
    <row r="220" spans="1:12" x14ac:dyDescent="0.25">
      <c r="A220" s="587"/>
      <c r="B220" s="587"/>
      <c r="C220" s="587"/>
      <c r="D220" s="586"/>
      <c r="E220" s="586"/>
      <c r="F220" s="6" t="s">
        <v>56</v>
      </c>
      <c r="G220" s="309"/>
      <c r="H220" s="461">
        <f t="shared" si="67"/>
        <v>1</v>
      </c>
      <c r="I220" s="462">
        <f t="shared" si="65"/>
        <v>0</v>
      </c>
      <c r="J220" s="449"/>
      <c r="K220" s="314">
        <f t="shared" si="66"/>
        <v>0</v>
      </c>
      <c r="L220" s="94"/>
    </row>
    <row r="221" spans="1:12" x14ac:dyDescent="0.25">
      <c r="A221" s="587"/>
      <c r="B221" s="587"/>
      <c r="C221" s="587"/>
      <c r="D221" s="586"/>
      <c r="E221" s="586"/>
      <c r="F221" s="6" t="s">
        <v>157</v>
      </c>
      <c r="G221" s="309"/>
      <c r="H221" s="461">
        <f t="shared" si="67"/>
        <v>1</v>
      </c>
      <c r="I221" s="462">
        <f t="shared" si="65"/>
        <v>0</v>
      </c>
      <c r="J221" s="449"/>
      <c r="K221" s="314">
        <f t="shared" si="66"/>
        <v>0</v>
      </c>
      <c r="L221" s="94"/>
    </row>
    <row r="222" spans="1:12" x14ac:dyDescent="0.25">
      <c r="A222" s="587"/>
      <c r="B222" s="587"/>
      <c r="C222" s="587"/>
      <c r="D222" s="586"/>
      <c r="E222" s="586"/>
      <c r="F222" s="6" t="s">
        <v>17</v>
      </c>
      <c r="G222" s="309"/>
      <c r="H222" s="461">
        <f t="shared" si="67"/>
        <v>1</v>
      </c>
      <c r="I222" s="462">
        <f t="shared" si="65"/>
        <v>0</v>
      </c>
      <c r="J222" s="449"/>
      <c r="K222" s="314">
        <f t="shared" si="66"/>
        <v>0</v>
      </c>
      <c r="L222" s="94"/>
    </row>
    <row r="223" spans="1:12" ht="16.5" thickBot="1" x14ac:dyDescent="0.3">
      <c r="A223" s="254"/>
      <c r="B223" s="254"/>
      <c r="C223" s="254"/>
      <c r="D223" s="300"/>
      <c r="E223" s="300"/>
      <c r="F223" s="254"/>
      <c r="G223" s="311"/>
      <c r="H223" s="258"/>
      <c r="I223" s="313">
        <f t="shared" ref="I223" si="68">SUM(I212:I222)</f>
        <v>0</v>
      </c>
      <c r="J223" s="258"/>
      <c r="K223" s="315">
        <f>SUM(K212:K222)</f>
        <v>0</v>
      </c>
      <c r="L223" s="12"/>
    </row>
  </sheetData>
  <sheetProtection algorithmName="SHA-512" hashValue="zFOVK9VY8MphPvLPdyRxdkdQq1bHuiIE6M1Lj16E/o6DJMKWKs5ZbqpT0sBRKc+jkQzUETMLdtanyAeK5dkP+g==" saltValue="QNV0BsEp0L4CXRh8NCr9aw==" spinCount="100000" sheet="1" formatCells="0" formatColumns="0" formatRows="0" selectLockedCells="1"/>
  <mergeCells count="89">
    <mergeCell ref="J18:K18"/>
    <mergeCell ref="H18:I18"/>
    <mergeCell ref="C12:F12"/>
    <mergeCell ref="D15:E15"/>
    <mergeCell ref="A20:A30"/>
    <mergeCell ref="B20:B30"/>
    <mergeCell ref="D20:D30"/>
    <mergeCell ref="C20:C30"/>
    <mergeCell ref="E20:E30"/>
    <mergeCell ref="E32:E42"/>
    <mergeCell ref="E44:E54"/>
    <mergeCell ref="D32:D42"/>
    <mergeCell ref="A44:A54"/>
    <mergeCell ref="B44:B54"/>
    <mergeCell ref="D44:D54"/>
    <mergeCell ref="A32:A42"/>
    <mergeCell ref="B32:B42"/>
    <mergeCell ref="C32:C42"/>
    <mergeCell ref="C44:C54"/>
    <mergeCell ref="A68:A78"/>
    <mergeCell ref="B68:B78"/>
    <mergeCell ref="D68:D78"/>
    <mergeCell ref="A56:A66"/>
    <mergeCell ref="B56:B66"/>
    <mergeCell ref="D56:D66"/>
    <mergeCell ref="C56:C66"/>
    <mergeCell ref="C68:C78"/>
    <mergeCell ref="A92:A102"/>
    <mergeCell ref="B92:B102"/>
    <mergeCell ref="D92:D102"/>
    <mergeCell ref="A80:A90"/>
    <mergeCell ref="B80:B90"/>
    <mergeCell ref="D80:D90"/>
    <mergeCell ref="C80:C90"/>
    <mergeCell ref="C92:C102"/>
    <mergeCell ref="A116:A126"/>
    <mergeCell ref="B116:B126"/>
    <mergeCell ref="D116:D126"/>
    <mergeCell ref="A104:A114"/>
    <mergeCell ref="B104:B114"/>
    <mergeCell ref="D104:D114"/>
    <mergeCell ref="C104:C114"/>
    <mergeCell ref="C116:C126"/>
    <mergeCell ref="A140:A150"/>
    <mergeCell ref="B140:B150"/>
    <mergeCell ref="D140:D150"/>
    <mergeCell ref="A128:A138"/>
    <mergeCell ref="B128:B138"/>
    <mergeCell ref="D128:D138"/>
    <mergeCell ref="C128:C138"/>
    <mergeCell ref="C140:C150"/>
    <mergeCell ref="A152:A162"/>
    <mergeCell ref="B152:B162"/>
    <mergeCell ref="D152:D162"/>
    <mergeCell ref="C152:C162"/>
    <mergeCell ref="C164:C174"/>
    <mergeCell ref="B176:B186"/>
    <mergeCell ref="D176:D186"/>
    <mergeCell ref="C176:C186"/>
    <mergeCell ref="C188:C198"/>
    <mergeCell ref="A164:A174"/>
    <mergeCell ref="B164:B174"/>
    <mergeCell ref="D164:D174"/>
    <mergeCell ref="E116:E126"/>
    <mergeCell ref="E128:E138"/>
    <mergeCell ref="E140:E150"/>
    <mergeCell ref="E152:E162"/>
    <mergeCell ref="A212:A222"/>
    <mergeCell ref="B212:B222"/>
    <mergeCell ref="D212:D222"/>
    <mergeCell ref="A200:A210"/>
    <mergeCell ref="B200:B210"/>
    <mergeCell ref="D200:D210"/>
    <mergeCell ref="C200:C210"/>
    <mergeCell ref="C212:C222"/>
    <mergeCell ref="A188:A198"/>
    <mergeCell ref="B188:B198"/>
    <mergeCell ref="D188:D198"/>
    <mergeCell ref="A176:A186"/>
    <mergeCell ref="E56:E66"/>
    <mergeCell ref="E68:E78"/>
    <mergeCell ref="E80:E90"/>
    <mergeCell ref="E92:E102"/>
    <mergeCell ref="E104:E114"/>
    <mergeCell ref="E164:E174"/>
    <mergeCell ref="E176:E186"/>
    <mergeCell ref="E188:E198"/>
    <mergeCell ref="E200:E210"/>
    <mergeCell ref="E212:E222"/>
  </mergeCells>
  <conditionalFormatting sqref="H21">
    <cfRule type="cellIs" dxfId="96" priority="284" operator="greaterThan">
      <formula>26</formula>
    </cfRule>
  </conditionalFormatting>
  <conditionalFormatting sqref="K20:K30 K32:K42 K44:K54 K56:K66 K68:K78 K80:K90 K92:K102 K104:K114 K116:K126 K128:K138 K140:K150 K152:K162 K164:K174 K176:K186 K188:K198 K200:K210 K212:K222">
    <cfRule type="cellIs" dxfId="95" priority="283" operator="notEqual">
      <formula>$G20*J20</formula>
    </cfRule>
  </conditionalFormatting>
  <conditionalFormatting sqref="H20">
    <cfRule type="cellIs" dxfId="94" priority="277" operator="greaterThan">
      <formula>1</formula>
    </cfRule>
  </conditionalFormatting>
  <conditionalFormatting sqref="I20">
    <cfRule type="cellIs" dxfId="93" priority="276" operator="lessThan">
      <formula>0</formula>
    </cfRule>
  </conditionalFormatting>
  <conditionalFormatting sqref="I22:I30">
    <cfRule type="cellIs" dxfId="92" priority="274" operator="lessThan">
      <formula>0</formula>
    </cfRule>
  </conditionalFormatting>
  <conditionalFormatting sqref="H22:H30">
    <cfRule type="cellIs" dxfId="91" priority="81" operator="greaterThan">
      <formula>1</formula>
    </cfRule>
  </conditionalFormatting>
  <conditionalFormatting sqref="H33">
    <cfRule type="cellIs" dxfId="90" priority="80" operator="greaterThan">
      <formula>26</formula>
    </cfRule>
  </conditionalFormatting>
  <conditionalFormatting sqref="H32">
    <cfRule type="cellIs" dxfId="89" priority="79" operator="greaterThan">
      <formula>1</formula>
    </cfRule>
  </conditionalFormatting>
  <conditionalFormatting sqref="I32">
    <cfRule type="cellIs" dxfId="88" priority="78" operator="lessThan">
      <formula>0</formula>
    </cfRule>
  </conditionalFormatting>
  <conditionalFormatting sqref="I34:I42">
    <cfRule type="cellIs" dxfId="87" priority="77" operator="lessThan">
      <formula>0</formula>
    </cfRule>
  </conditionalFormatting>
  <conditionalFormatting sqref="H34:H42">
    <cfRule type="cellIs" dxfId="86" priority="76" operator="greaterThan">
      <formula>1</formula>
    </cfRule>
  </conditionalFormatting>
  <conditionalFormatting sqref="H45">
    <cfRule type="cellIs" dxfId="85" priority="75" operator="greaterThan">
      <formula>26</formula>
    </cfRule>
  </conditionalFormatting>
  <conditionalFormatting sqref="H44">
    <cfRule type="cellIs" dxfId="84" priority="74" operator="greaterThan">
      <formula>1</formula>
    </cfRule>
  </conditionalFormatting>
  <conditionalFormatting sqref="I44">
    <cfRule type="cellIs" dxfId="83" priority="73" operator="lessThan">
      <formula>0</formula>
    </cfRule>
  </conditionalFormatting>
  <conditionalFormatting sqref="I46:I54">
    <cfRule type="cellIs" dxfId="82" priority="72" operator="lessThan">
      <formula>0</formula>
    </cfRule>
  </conditionalFormatting>
  <conditionalFormatting sqref="H46:H54">
    <cfRule type="cellIs" dxfId="81" priority="71" operator="greaterThan">
      <formula>1</formula>
    </cfRule>
  </conditionalFormatting>
  <conditionalFormatting sqref="H57">
    <cfRule type="cellIs" dxfId="80" priority="70" operator="greaterThan">
      <formula>26</formula>
    </cfRule>
  </conditionalFormatting>
  <conditionalFormatting sqref="H56">
    <cfRule type="cellIs" dxfId="79" priority="69" operator="greaterThan">
      <formula>1</formula>
    </cfRule>
  </conditionalFormatting>
  <conditionalFormatting sqref="I56">
    <cfRule type="cellIs" dxfId="78" priority="68" operator="lessThan">
      <formula>0</formula>
    </cfRule>
  </conditionalFormatting>
  <conditionalFormatting sqref="I58:I66">
    <cfRule type="cellIs" dxfId="77" priority="67" operator="lessThan">
      <formula>0</formula>
    </cfRule>
  </conditionalFormatting>
  <conditionalFormatting sqref="H58:H66">
    <cfRule type="cellIs" dxfId="76" priority="66" operator="greaterThan">
      <formula>1</formula>
    </cfRule>
  </conditionalFormatting>
  <conditionalFormatting sqref="H69">
    <cfRule type="cellIs" dxfId="75" priority="65" operator="greaterThan">
      <formula>26</formula>
    </cfRule>
  </conditionalFormatting>
  <conditionalFormatting sqref="H68">
    <cfRule type="cellIs" dxfId="74" priority="64" operator="greaterThan">
      <formula>1</formula>
    </cfRule>
  </conditionalFormatting>
  <conditionalFormatting sqref="I68">
    <cfRule type="cellIs" dxfId="73" priority="63" operator="lessThan">
      <formula>0</formula>
    </cfRule>
  </conditionalFormatting>
  <conditionalFormatting sqref="I70:I78">
    <cfRule type="cellIs" dxfId="72" priority="62" operator="lessThan">
      <formula>0</formula>
    </cfRule>
  </conditionalFormatting>
  <conditionalFormatting sqref="H70:H78">
    <cfRule type="cellIs" dxfId="71" priority="61" operator="greaterThan">
      <formula>1</formula>
    </cfRule>
  </conditionalFormatting>
  <conditionalFormatting sqref="H81">
    <cfRule type="cellIs" dxfId="70" priority="60" operator="greaterThan">
      <formula>26</formula>
    </cfRule>
  </conditionalFormatting>
  <conditionalFormatting sqref="H80">
    <cfRule type="cellIs" dxfId="69" priority="59" operator="greaterThan">
      <formula>1</formula>
    </cfRule>
  </conditionalFormatting>
  <conditionalFormatting sqref="I80">
    <cfRule type="cellIs" dxfId="68" priority="58" operator="lessThan">
      <formula>0</formula>
    </cfRule>
  </conditionalFormatting>
  <conditionalFormatting sqref="I82:I90">
    <cfRule type="cellIs" dxfId="67" priority="57" operator="lessThan">
      <formula>0</formula>
    </cfRule>
  </conditionalFormatting>
  <conditionalFormatting sqref="H82:H90">
    <cfRule type="cellIs" dxfId="66" priority="56" operator="greaterThan">
      <formula>1</formula>
    </cfRule>
  </conditionalFormatting>
  <conditionalFormatting sqref="H93">
    <cfRule type="cellIs" dxfId="65" priority="55" operator="greaterThan">
      <formula>26</formula>
    </cfRule>
  </conditionalFormatting>
  <conditionalFormatting sqref="H92">
    <cfRule type="cellIs" dxfId="64" priority="54" operator="greaterThan">
      <formula>1</formula>
    </cfRule>
  </conditionalFormatting>
  <conditionalFormatting sqref="I92">
    <cfRule type="cellIs" dxfId="63" priority="53" operator="lessThan">
      <formula>0</formula>
    </cfRule>
  </conditionalFormatting>
  <conditionalFormatting sqref="I94:I102">
    <cfRule type="cellIs" dxfId="62" priority="52" operator="lessThan">
      <formula>0</formula>
    </cfRule>
  </conditionalFormatting>
  <conditionalFormatting sqref="H94:H102">
    <cfRule type="cellIs" dxfId="61" priority="51" operator="greaterThan">
      <formula>1</formula>
    </cfRule>
  </conditionalFormatting>
  <conditionalFormatting sqref="H105">
    <cfRule type="cellIs" dxfId="60" priority="50" operator="greaterThan">
      <formula>26</formula>
    </cfRule>
  </conditionalFormatting>
  <conditionalFormatting sqref="H104">
    <cfRule type="cellIs" dxfId="59" priority="49" operator="greaterThan">
      <formula>1</formula>
    </cfRule>
  </conditionalFormatting>
  <conditionalFormatting sqref="I104">
    <cfRule type="cellIs" dxfId="58" priority="48" operator="lessThan">
      <formula>0</formula>
    </cfRule>
  </conditionalFormatting>
  <conditionalFormatting sqref="I106:I114">
    <cfRule type="cellIs" dxfId="57" priority="47" operator="lessThan">
      <formula>0</formula>
    </cfRule>
  </conditionalFormatting>
  <conditionalFormatting sqref="H106:H114">
    <cfRule type="cellIs" dxfId="56" priority="46" operator="greaterThan">
      <formula>1</formula>
    </cfRule>
  </conditionalFormatting>
  <conditionalFormatting sqref="H117">
    <cfRule type="cellIs" dxfId="55" priority="45" operator="greaterThan">
      <formula>26</formula>
    </cfRule>
  </conditionalFormatting>
  <conditionalFormatting sqref="H116">
    <cfRule type="cellIs" dxfId="54" priority="44" operator="greaterThan">
      <formula>1</formula>
    </cfRule>
  </conditionalFormatting>
  <conditionalFormatting sqref="I116">
    <cfRule type="cellIs" dxfId="53" priority="43" operator="lessThan">
      <formula>0</formula>
    </cfRule>
  </conditionalFormatting>
  <conditionalFormatting sqref="I118:I126">
    <cfRule type="cellIs" dxfId="52" priority="42" operator="lessThan">
      <formula>0</formula>
    </cfRule>
  </conditionalFormatting>
  <conditionalFormatting sqref="H118:H126">
    <cfRule type="cellIs" dxfId="51" priority="41" operator="greaterThan">
      <formula>1</formula>
    </cfRule>
  </conditionalFormatting>
  <conditionalFormatting sqref="H129">
    <cfRule type="cellIs" dxfId="50" priority="40" operator="greaterThan">
      <formula>26</formula>
    </cfRule>
  </conditionalFormatting>
  <conditionalFormatting sqref="H128">
    <cfRule type="cellIs" dxfId="49" priority="39" operator="greaterThan">
      <formula>1</formula>
    </cfRule>
  </conditionalFormatting>
  <conditionalFormatting sqref="I128">
    <cfRule type="cellIs" dxfId="48" priority="38" operator="lessThan">
      <formula>0</formula>
    </cfRule>
  </conditionalFormatting>
  <conditionalFormatting sqref="I130:I138">
    <cfRule type="cellIs" dxfId="47" priority="37" operator="lessThan">
      <formula>0</formula>
    </cfRule>
  </conditionalFormatting>
  <conditionalFormatting sqref="H130:H138">
    <cfRule type="cellIs" dxfId="46" priority="36" operator="greaterThan">
      <formula>1</formula>
    </cfRule>
  </conditionalFormatting>
  <conditionalFormatting sqref="H141">
    <cfRule type="cellIs" dxfId="45" priority="35" operator="greaterThan">
      <formula>26</formula>
    </cfRule>
  </conditionalFormatting>
  <conditionalFormatting sqref="H140">
    <cfRule type="cellIs" dxfId="44" priority="34" operator="greaterThan">
      <formula>1</formula>
    </cfRule>
  </conditionalFormatting>
  <conditionalFormatting sqref="I140">
    <cfRule type="cellIs" dxfId="43" priority="33" operator="lessThan">
      <formula>0</formula>
    </cfRule>
  </conditionalFormatting>
  <conditionalFormatting sqref="I142:I150">
    <cfRule type="cellIs" dxfId="42" priority="32" operator="lessThan">
      <formula>0</formula>
    </cfRule>
  </conditionalFormatting>
  <conditionalFormatting sqref="H142:H150">
    <cfRule type="cellIs" dxfId="41" priority="31" operator="greaterThan">
      <formula>1</formula>
    </cfRule>
  </conditionalFormatting>
  <conditionalFormatting sqref="H153">
    <cfRule type="cellIs" dxfId="40" priority="30" operator="greaterThan">
      <formula>26</formula>
    </cfRule>
  </conditionalFormatting>
  <conditionalFormatting sqref="H152">
    <cfRule type="cellIs" dxfId="39" priority="29" operator="greaterThan">
      <formula>1</formula>
    </cfRule>
  </conditionalFormatting>
  <conditionalFormatting sqref="I152">
    <cfRule type="cellIs" dxfId="38" priority="28" operator="lessThan">
      <formula>0</formula>
    </cfRule>
  </conditionalFormatting>
  <conditionalFormatting sqref="I154:I162">
    <cfRule type="cellIs" dxfId="37" priority="27" operator="lessThan">
      <formula>0</formula>
    </cfRule>
  </conditionalFormatting>
  <conditionalFormatting sqref="H154:H162">
    <cfRule type="cellIs" dxfId="36" priority="26" operator="greaterThan">
      <formula>1</formula>
    </cfRule>
  </conditionalFormatting>
  <conditionalFormatting sqref="H165">
    <cfRule type="cellIs" dxfId="35" priority="25" operator="greaterThan">
      <formula>26</formula>
    </cfRule>
  </conditionalFormatting>
  <conditionalFormatting sqref="H164">
    <cfRule type="cellIs" dxfId="34" priority="24" operator="greaterThan">
      <formula>1</formula>
    </cfRule>
  </conditionalFormatting>
  <conditionalFormatting sqref="I164">
    <cfRule type="cellIs" dxfId="33" priority="23" operator="lessThan">
      <formula>0</formula>
    </cfRule>
  </conditionalFormatting>
  <conditionalFormatting sqref="I166:I174">
    <cfRule type="cellIs" dxfId="32" priority="22" operator="lessThan">
      <formula>0</formula>
    </cfRule>
  </conditionalFormatting>
  <conditionalFormatting sqref="H166:H174">
    <cfRule type="cellIs" dxfId="31" priority="21" operator="greaterThan">
      <formula>1</formula>
    </cfRule>
  </conditionalFormatting>
  <conditionalFormatting sqref="H177">
    <cfRule type="cellIs" dxfId="30" priority="20" operator="greaterThan">
      <formula>26</formula>
    </cfRule>
  </conditionalFormatting>
  <conditionalFormatting sqref="H176">
    <cfRule type="cellIs" dxfId="29" priority="19" operator="greaterThan">
      <formula>1</formula>
    </cfRule>
  </conditionalFormatting>
  <conditionalFormatting sqref="I176">
    <cfRule type="cellIs" dxfId="28" priority="18" operator="lessThan">
      <formula>0</formula>
    </cfRule>
  </conditionalFormatting>
  <conditionalFormatting sqref="I178:I186">
    <cfRule type="cellIs" dxfId="27" priority="17" operator="lessThan">
      <formula>0</formula>
    </cfRule>
  </conditionalFormatting>
  <conditionalFormatting sqref="H178:H186">
    <cfRule type="cellIs" dxfId="26" priority="16" operator="greaterThan">
      <formula>1</formula>
    </cfRule>
  </conditionalFormatting>
  <conditionalFormatting sqref="H189">
    <cfRule type="cellIs" dxfId="25" priority="15" operator="greaterThan">
      <formula>26</formula>
    </cfRule>
  </conditionalFormatting>
  <conditionalFormatting sqref="H188">
    <cfRule type="cellIs" dxfId="24" priority="14" operator="greaterThan">
      <formula>1</formula>
    </cfRule>
  </conditionalFormatting>
  <conditionalFormatting sqref="I188">
    <cfRule type="cellIs" dxfId="23" priority="13" operator="lessThan">
      <formula>0</formula>
    </cfRule>
  </conditionalFormatting>
  <conditionalFormatting sqref="I190:I198">
    <cfRule type="cellIs" dxfId="22" priority="12" operator="lessThan">
      <formula>0</formula>
    </cfRule>
  </conditionalFormatting>
  <conditionalFormatting sqref="H190:H198">
    <cfRule type="cellIs" dxfId="21" priority="11" operator="greaterThan">
      <formula>1</formula>
    </cfRule>
  </conditionalFormatting>
  <conditionalFormatting sqref="H201">
    <cfRule type="cellIs" dxfId="20" priority="10" operator="greaterThan">
      <formula>26</formula>
    </cfRule>
  </conditionalFormatting>
  <conditionalFormatting sqref="H200">
    <cfRule type="cellIs" dxfId="19" priority="9" operator="greaterThan">
      <formula>1</formula>
    </cfRule>
  </conditionalFormatting>
  <conditionalFormatting sqref="I200">
    <cfRule type="cellIs" dxfId="18" priority="8" operator="lessThan">
      <formula>0</formula>
    </cfRule>
  </conditionalFormatting>
  <conditionalFormatting sqref="I202:I210">
    <cfRule type="cellIs" dxfId="17" priority="7" operator="lessThan">
      <formula>0</formula>
    </cfRule>
  </conditionalFormatting>
  <conditionalFormatting sqref="H202:H210">
    <cfRule type="cellIs" dxfId="16" priority="6" operator="greaterThan">
      <formula>1</formula>
    </cfRule>
  </conditionalFormatting>
  <conditionalFormatting sqref="H213">
    <cfRule type="cellIs" dxfId="15" priority="5" operator="greaterThan">
      <formula>26</formula>
    </cfRule>
  </conditionalFormatting>
  <conditionalFormatting sqref="H212">
    <cfRule type="cellIs" dxfId="14" priority="4" operator="greaterThan">
      <formula>1</formula>
    </cfRule>
  </conditionalFormatting>
  <conditionalFormatting sqref="I212">
    <cfRule type="cellIs" dxfId="13" priority="3" operator="lessThan">
      <formula>0</formula>
    </cfRule>
  </conditionalFormatting>
  <conditionalFormatting sqref="I214:I222">
    <cfRule type="cellIs" dxfId="12" priority="2" operator="lessThan">
      <formula>0</formula>
    </cfRule>
  </conditionalFormatting>
  <conditionalFormatting sqref="H214:H222">
    <cfRule type="cellIs" dxfId="11" priority="1" operator="greaterThan">
      <formula>1</formula>
    </cfRule>
  </conditionalFormatting>
  <pageMargins left="0.5" right="0.5" top="0.5" bottom="0.5" header="0.5" footer="0.5"/>
  <pageSetup scale="10" orientation="landscape" r:id="rId1"/>
  <headerFooter alignWithMargins="0">
    <oddFooter>&amp;RRevised: 7/6/2009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F26A8AC-A863-4CD0-A365-BDCEB25CF6C8}">
          <x14:formula1>
            <xm:f>'Data Validation List'!$D$2:$D$4</xm:f>
          </x14:formula1>
          <xm:sqref>B20 B68 B212 B32 B44 B56 B92 B104 B116 B128 B140 B152 B164 B176 B188 B200 B80</xm:sqref>
        </x14:dataValidation>
        <x14:dataValidation type="list" allowBlank="1" showInputMessage="1" showErrorMessage="1" xr:uid="{7EE7B20B-9E81-4E9A-BAB5-727EB6112866}">
          <x14:formula1>
            <xm:f>'Data Validation List'!$E$2:$E$7</xm:f>
          </x14:formula1>
          <xm:sqref>C20 C200 C188 C32 C44 C56 C68 C92 C212 C104 C116 C128 C140 C152 C164 C176 C80</xm:sqref>
        </x14:dataValidation>
        <x14:dataValidation type="list" allowBlank="1" showInputMessage="1" showErrorMessage="1" xr:uid="{F38054EC-BCDF-40A7-9452-7C9EB3D720B6}">
          <x14:formula1>
            <xm:f>'Data Validation List'!$F$2:$F$16</xm:f>
          </x14:formula1>
          <xm:sqref>F20:F30 N2:N13 F104:F114 F212:F222 F200:F210 F188:F198 F164:F174 F176:F186 F140:F150 F152:F162 F128:F138 F116:F126 F92:F102 F80:F90 F68:F78 F56:F66 F44:F54 F32:F42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E2565-EED7-4F82-B260-17AFA2A580F0}">
  <sheetPr codeName="Sheet16">
    <tabColor theme="0"/>
    <pageSetUpPr fitToPage="1"/>
  </sheetPr>
  <dimension ref="A1:Q171"/>
  <sheetViews>
    <sheetView showGridLines="0" zoomScaleNormal="100" workbookViewId="0">
      <selection activeCell="A14" sqref="A14:E14"/>
    </sheetView>
  </sheetViews>
  <sheetFormatPr defaultColWidth="9.140625" defaultRowHeight="15" x14ac:dyDescent="0.25"/>
  <cols>
    <col min="1" max="1" width="36.7109375" style="94" bestFit="1" customWidth="1"/>
    <col min="2" max="2" width="11.5703125" style="94" bestFit="1" customWidth="1"/>
    <col min="3" max="3" width="19.5703125" style="94" bestFit="1" customWidth="1"/>
    <col min="4" max="4" width="17.42578125" style="94" bestFit="1" customWidth="1"/>
    <col min="5" max="5" width="10.7109375" style="94" bestFit="1" customWidth="1"/>
    <col min="6" max="6" width="19.28515625" style="94" bestFit="1" customWidth="1"/>
    <col min="7" max="7" width="8.85546875" style="94" bestFit="1" customWidth="1"/>
    <col min="8" max="8" width="16.140625" style="94" bestFit="1" customWidth="1"/>
    <col min="9" max="10" width="14.5703125" style="94" customWidth="1"/>
    <col min="11" max="11" width="14.140625" style="94" customWidth="1"/>
    <col min="12" max="12" width="23.5703125" style="94" bestFit="1" customWidth="1"/>
    <col min="13" max="13" width="16.42578125" style="94" bestFit="1" customWidth="1"/>
    <col min="14" max="15" width="14.140625" style="94" customWidth="1"/>
    <col min="16" max="16" width="23.5703125" style="94" bestFit="1" customWidth="1"/>
    <col min="17" max="17" width="16.42578125" style="94" customWidth="1"/>
    <col min="18" max="16384" width="9.140625" style="94"/>
  </cols>
  <sheetData>
    <row r="1" spans="1:17" ht="16.5" thickBot="1" x14ac:dyDescent="0.3">
      <c r="A1" s="89" t="str">
        <f>'BUDGET SUMMARY 1'!$A$1</f>
        <v>RFA HHS0015831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367"/>
    </row>
    <row r="2" spans="1:17" ht="32.25" thickBot="1" x14ac:dyDescent="0.3">
      <c r="A2" s="92" t="str">
        <f>'BUDGET SUMMARY 1'!$A$2</f>
        <v>Attachment 2 to Addendum 5 - Revised Exhibit E, Expenditure Proposal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236" t="s">
        <v>110</v>
      </c>
      <c r="M2" s="352" t="s">
        <v>111</v>
      </c>
      <c r="N2" s="99"/>
      <c r="O2" s="99"/>
    </row>
    <row r="3" spans="1:17" ht="15.75" x14ac:dyDescent="0.25">
      <c r="A3" s="561" t="s">
        <v>168</v>
      </c>
      <c r="B3" s="562"/>
      <c r="C3" s="562"/>
      <c r="D3" s="562"/>
      <c r="E3" s="562"/>
      <c r="F3" s="99"/>
      <c r="G3" s="99"/>
      <c r="H3" s="99"/>
      <c r="I3" s="99"/>
      <c r="J3" s="99"/>
      <c r="K3" s="99"/>
      <c r="L3" s="243" t="s">
        <v>113</v>
      </c>
      <c r="M3" s="276">
        <f>SUM(I20,I36,I52,I68,I84,I100,I116,I132,I147,I163)</f>
        <v>0</v>
      </c>
      <c r="N3" s="99"/>
      <c r="O3" s="99"/>
    </row>
    <row r="4" spans="1:17" ht="15.75" x14ac:dyDescent="0.25">
      <c r="A4" s="561"/>
      <c r="B4" s="562"/>
      <c r="C4" s="562"/>
      <c r="D4" s="562"/>
      <c r="E4" s="562"/>
      <c r="F4" s="99"/>
      <c r="G4" s="99"/>
      <c r="H4" s="99"/>
      <c r="I4" s="99"/>
      <c r="J4" s="99"/>
      <c r="K4" s="99"/>
      <c r="L4" s="242" t="s">
        <v>114</v>
      </c>
      <c r="M4" s="276">
        <f>SUM(I21,I37,I53,I69,I85,I101,I117,I133,I148,I164)</f>
        <v>0</v>
      </c>
      <c r="N4" s="99"/>
      <c r="O4" s="99"/>
    </row>
    <row r="5" spans="1:17" ht="16.5" thickBot="1" x14ac:dyDescent="0.3">
      <c r="A5" s="136" t="s">
        <v>70</v>
      </c>
      <c r="B5" s="95">
        <f>'BUDGET SUMMARY 1'!D3</f>
        <v>0</v>
      </c>
      <c r="C5" s="95"/>
      <c r="D5" s="95"/>
      <c r="E5" s="95"/>
      <c r="F5" s="99"/>
      <c r="G5" s="99"/>
      <c r="H5" s="99"/>
      <c r="I5" s="99"/>
      <c r="J5" s="99"/>
      <c r="K5" s="99"/>
      <c r="L5" s="242" t="s">
        <v>115</v>
      </c>
      <c r="M5" s="276">
        <f>SUM(I22,I38,I54,I70,I86,I102,I118,I134,I149,I165)</f>
        <v>0</v>
      </c>
      <c r="N5" s="99"/>
      <c r="O5" s="99"/>
    </row>
    <row r="6" spans="1:17" ht="15.75" x14ac:dyDescent="0.25">
      <c r="A6" s="136"/>
      <c r="B6" s="12"/>
      <c r="C6" s="12"/>
      <c r="D6" s="12"/>
      <c r="E6" s="12"/>
      <c r="F6" s="99"/>
      <c r="G6" s="99"/>
      <c r="H6" s="99"/>
      <c r="I6" s="99"/>
      <c r="J6" s="99"/>
      <c r="K6" s="99"/>
      <c r="L6" s="242" t="s">
        <v>116</v>
      </c>
      <c r="M6" s="276">
        <f>SUM(I23,I39,I55,I71,I87,I103,I119,I136,I150,I166)</f>
        <v>0</v>
      </c>
      <c r="N6" s="99"/>
      <c r="O6" s="99"/>
    </row>
    <row r="7" spans="1:17" ht="15.75" x14ac:dyDescent="0.25">
      <c r="A7" s="136"/>
      <c r="B7" s="12"/>
      <c r="C7" s="12"/>
      <c r="D7" s="12"/>
      <c r="E7" s="12"/>
      <c r="F7" s="99"/>
      <c r="G7" s="99"/>
      <c r="H7" s="99"/>
      <c r="I7" s="99"/>
      <c r="J7" s="99"/>
      <c r="K7" s="99"/>
      <c r="L7" s="242" t="s">
        <v>117</v>
      </c>
      <c r="M7" s="276">
        <f t="shared" ref="M7:M9" si="0">SUM(I24,I40,I56,I72,I88,I104,I120,I137,I151,I167)</f>
        <v>0</v>
      </c>
      <c r="N7" s="99"/>
      <c r="O7" s="99"/>
    </row>
    <row r="8" spans="1:17" ht="15.75" x14ac:dyDescent="0.25">
      <c r="A8" s="136"/>
      <c r="B8" s="12"/>
      <c r="C8" s="12"/>
      <c r="D8" s="12"/>
      <c r="E8" s="12"/>
      <c r="F8" s="99"/>
      <c r="G8" s="99"/>
      <c r="H8" s="99"/>
      <c r="I8" s="99"/>
      <c r="J8" s="99"/>
      <c r="K8" s="99"/>
      <c r="L8" s="242" t="s">
        <v>281</v>
      </c>
      <c r="M8" s="276">
        <f t="shared" si="0"/>
        <v>0</v>
      </c>
      <c r="N8" s="99"/>
      <c r="O8" s="99"/>
    </row>
    <row r="9" spans="1:17" ht="15.75" x14ac:dyDescent="0.25">
      <c r="A9" s="136"/>
      <c r="B9" s="12"/>
      <c r="C9" s="12"/>
      <c r="D9" s="12"/>
      <c r="E9" s="12"/>
      <c r="F9" s="99"/>
      <c r="G9" s="99"/>
      <c r="H9" s="99"/>
      <c r="I9" s="99"/>
      <c r="J9" s="99"/>
      <c r="K9" s="99"/>
      <c r="L9" s="242" t="s">
        <v>282</v>
      </c>
      <c r="M9" s="276">
        <f t="shared" si="0"/>
        <v>0</v>
      </c>
      <c r="N9" s="99"/>
      <c r="O9" s="99"/>
    </row>
    <row r="10" spans="1:17" ht="15.75" x14ac:dyDescent="0.25">
      <c r="A10" s="137"/>
      <c r="B10" s="12"/>
      <c r="C10" s="12"/>
      <c r="D10" s="12"/>
      <c r="E10" s="12"/>
      <c r="F10" s="99"/>
      <c r="G10" s="99"/>
      <c r="H10" s="99"/>
      <c r="I10" s="99"/>
      <c r="J10" s="99"/>
      <c r="K10" s="99"/>
      <c r="L10" s="242" t="s">
        <v>276</v>
      </c>
      <c r="M10" s="276">
        <f>SUM(I27,I43,I59,I75,I91,I107,I123,I138,I154,I170)</f>
        <v>0</v>
      </c>
      <c r="N10" s="99"/>
      <c r="O10" s="99"/>
    </row>
    <row r="11" spans="1:17" ht="15.75" x14ac:dyDescent="0.25">
      <c r="A11" s="563"/>
      <c r="B11" s="564"/>
      <c r="C11" s="138"/>
      <c r="D11" s="12"/>
      <c r="E11" s="12"/>
      <c r="F11" s="99"/>
      <c r="G11" s="99"/>
      <c r="H11" s="99"/>
      <c r="I11" s="99"/>
      <c r="J11" s="99"/>
      <c r="K11" s="99"/>
      <c r="L11" s="219"/>
      <c r="M11" s="277"/>
      <c r="N11" s="99"/>
      <c r="O11" s="99"/>
    </row>
    <row r="12" spans="1:17" ht="16.5" thickBot="1" x14ac:dyDescent="0.3">
      <c r="A12" s="139"/>
      <c r="B12" s="99"/>
      <c r="C12" s="138"/>
      <c r="D12" s="12"/>
      <c r="E12" s="12"/>
      <c r="F12" s="99"/>
      <c r="G12" s="99"/>
      <c r="H12" s="99"/>
      <c r="I12" s="99"/>
      <c r="J12" s="99"/>
      <c r="K12" s="99"/>
      <c r="L12" s="253" t="s">
        <v>118</v>
      </c>
      <c r="M12" s="278">
        <f>SUM(M3:M10)</f>
        <v>0</v>
      </c>
      <c r="N12" s="99"/>
      <c r="O12" s="99"/>
    </row>
    <row r="13" spans="1:17" ht="16.5" thickBot="1" x14ac:dyDescent="0.3">
      <c r="A13" s="140"/>
      <c r="B13" s="141"/>
      <c r="C13" s="24"/>
      <c r="D13" s="25"/>
      <c r="E13" s="24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205"/>
    </row>
    <row r="14" spans="1:17" s="92" customFormat="1" ht="15.75" x14ac:dyDescent="0.25">
      <c r="A14" s="547" t="s">
        <v>119</v>
      </c>
      <c r="B14" s="548"/>
      <c r="C14" s="548"/>
      <c r="D14" s="548"/>
      <c r="E14" s="54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590"/>
    </row>
    <row r="15" spans="1:17" s="92" customFormat="1" ht="15.75" x14ac:dyDescent="0.25">
      <c r="A15" s="142" t="s">
        <v>169</v>
      </c>
      <c r="B15" s="550"/>
      <c r="C15" s="551"/>
      <c r="D15" s="551"/>
      <c r="E15" s="552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590"/>
    </row>
    <row r="16" spans="1:17" s="92" customFormat="1" ht="31.5" x14ac:dyDescent="0.25">
      <c r="A16" s="142" t="s">
        <v>170</v>
      </c>
      <c r="B16" s="550"/>
      <c r="C16" s="551"/>
      <c r="D16" s="551"/>
      <c r="E16" s="552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590"/>
    </row>
    <row r="17" spans="1:17" s="92" customFormat="1" ht="15.75" x14ac:dyDescent="0.25">
      <c r="A17" s="142" t="s">
        <v>121</v>
      </c>
      <c r="B17" s="553"/>
      <c r="C17" s="553"/>
      <c r="D17" s="553"/>
      <c r="E17" s="553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216"/>
    </row>
    <row r="18" spans="1:17" s="92" customFormat="1" ht="16.5" thickBot="1" x14ac:dyDescent="0.3">
      <c r="A18" s="246" t="s">
        <v>122</v>
      </c>
      <c r="B18" s="553"/>
      <c r="C18" s="553"/>
      <c r="D18" s="553"/>
      <c r="E18" s="553"/>
      <c r="F18" s="557" t="s">
        <v>171</v>
      </c>
      <c r="G18" s="558"/>
      <c r="H18" s="559" t="s">
        <v>136</v>
      </c>
      <c r="I18" s="560"/>
    </row>
    <row r="19" spans="1:17" s="92" customFormat="1" ht="63.75" thickBot="1" x14ac:dyDescent="0.3">
      <c r="A19" s="376" t="s">
        <v>110</v>
      </c>
      <c r="B19" s="377" t="s">
        <v>123</v>
      </c>
      <c r="C19" s="377" t="s">
        <v>124</v>
      </c>
      <c r="D19" s="377" t="s">
        <v>125</v>
      </c>
      <c r="E19" s="381" t="s">
        <v>126</v>
      </c>
      <c r="F19" s="378" t="s">
        <v>127</v>
      </c>
      <c r="G19" s="378" t="s">
        <v>128</v>
      </c>
      <c r="H19" s="379" t="s">
        <v>129</v>
      </c>
      <c r="I19" s="352" t="s">
        <v>111</v>
      </c>
    </row>
    <row r="20" spans="1:17" ht="15.75" x14ac:dyDescent="0.25">
      <c r="A20" s="247" t="s">
        <v>113</v>
      </c>
      <c r="B20" s="247"/>
      <c r="C20" s="248"/>
      <c r="D20" s="249"/>
      <c r="E20" s="217">
        <f>(B20*C20)</f>
        <v>0</v>
      </c>
      <c r="F20" s="287">
        <f>1-H20</f>
        <v>1</v>
      </c>
      <c r="G20" s="218">
        <f>E20-I20</f>
        <v>0</v>
      </c>
      <c r="H20" s="444"/>
      <c r="I20" s="276">
        <f>E20*H20</f>
        <v>0</v>
      </c>
      <c r="J20" s="443"/>
    </row>
    <row r="21" spans="1:17" ht="15.75" x14ac:dyDescent="0.25">
      <c r="A21" s="8" t="s">
        <v>114</v>
      </c>
      <c r="B21" s="8"/>
      <c r="C21" s="250"/>
      <c r="D21" s="251"/>
      <c r="E21" s="217">
        <f>(B21*C21*D21)</f>
        <v>0</v>
      </c>
      <c r="F21" s="287">
        <f t="shared" ref="F21:F27" si="1">1-H21</f>
        <v>1</v>
      </c>
      <c r="G21" s="218">
        <f t="shared" ref="G21:G27" si="2">E21-I21</f>
        <v>0</v>
      </c>
      <c r="H21" s="444"/>
      <c r="I21" s="276">
        <f t="shared" ref="I21:I27" si="3">E21*H21</f>
        <v>0</v>
      </c>
      <c r="J21" s="443"/>
    </row>
    <row r="22" spans="1:17" ht="15.75" x14ac:dyDescent="0.25">
      <c r="A22" s="8" t="s">
        <v>115</v>
      </c>
      <c r="B22" s="8"/>
      <c r="C22" s="252"/>
      <c r="D22" s="251"/>
      <c r="E22" s="217">
        <f>(B22*C22*D22)</f>
        <v>0</v>
      </c>
      <c r="F22" s="287">
        <f t="shared" si="1"/>
        <v>1</v>
      </c>
      <c r="G22" s="218">
        <f t="shared" si="2"/>
        <v>0</v>
      </c>
      <c r="H22" s="444"/>
      <c r="I22" s="276">
        <f t="shared" si="3"/>
        <v>0</v>
      </c>
      <c r="J22" s="443"/>
    </row>
    <row r="23" spans="1:17" ht="15.75" x14ac:dyDescent="0.25">
      <c r="A23" s="8" t="s">
        <v>116</v>
      </c>
      <c r="B23" s="8"/>
      <c r="C23" s="248"/>
      <c r="D23" s="251"/>
      <c r="E23" s="217">
        <f>(B23*C23*D23)</f>
        <v>0</v>
      </c>
      <c r="F23" s="287">
        <f t="shared" si="1"/>
        <v>1</v>
      </c>
      <c r="G23" s="218">
        <f t="shared" si="2"/>
        <v>0</v>
      </c>
      <c r="H23" s="444"/>
      <c r="I23" s="276">
        <f t="shared" si="3"/>
        <v>0</v>
      </c>
      <c r="J23" s="443"/>
    </row>
    <row r="24" spans="1:17" ht="15.75" x14ac:dyDescent="0.25">
      <c r="A24" s="8" t="s">
        <v>117</v>
      </c>
      <c r="B24" s="8"/>
      <c r="C24" s="248"/>
      <c r="D24" s="251"/>
      <c r="E24" s="217">
        <f t="shared" ref="E24:E26" si="4">(B24*C24*D24)</f>
        <v>0</v>
      </c>
      <c r="F24" s="287">
        <f t="shared" si="1"/>
        <v>1</v>
      </c>
      <c r="G24" s="218">
        <f t="shared" si="2"/>
        <v>0</v>
      </c>
      <c r="H24" s="444"/>
      <c r="I24" s="276">
        <f t="shared" si="3"/>
        <v>0</v>
      </c>
      <c r="J24" s="443"/>
    </row>
    <row r="25" spans="1:17" ht="15.75" x14ac:dyDescent="0.25">
      <c r="A25" s="8" t="s">
        <v>281</v>
      </c>
      <c r="B25" s="8"/>
      <c r="C25" s="248"/>
      <c r="D25" s="251"/>
      <c r="E25" s="217">
        <f t="shared" si="4"/>
        <v>0</v>
      </c>
      <c r="F25" s="287">
        <f t="shared" si="1"/>
        <v>1</v>
      </c>
      <c r="G25" s="218">
        <f t="shared" si="2"/>
        <v>0</v>
      </c>
      <c r="H25" s="444"/>
      <c r="I25" s="276">
        <f t="shared" si="3"/>
        <v>0</v>
      </c>
      <c r="J25" s="443"/>
    </row>
    <row r="26" spans="1:17" ht="15.75" x14ac:dyDescent="0.25">
      <c r="A26" s="8" t="s">
        <v>282</v>
      </c>
      <c r="B26" s="8"/>
      <c r="C26" s="248"/>
      <c r="D26" s="251"/>
      <c r="E26" s="217">
        <f t="shared" si="4"/>
        <v>0</v>
      </c>
      <c r="F26" s="287">
        <f t="shared" si="1"/>
        <v>1</v>
      </c>
      <c r="G26" s="218">
        <f t="shared" si="2"/>
        <v>0</v>
      </c>
      <c r="H26" s="444"/>
      <c r="I26" s="276">
        <f t="shared" si="3"/>
        <v>0</v>
      </c>
      <c r="J26" s="443"/>
    </row>
    <row r="27" spans="1:17" ht="15.75" x14ac:dyDescent="0.25">
      <c r="A27" s="8" t="s">
        <v>276</v>
      </c>
      <c r="B27" s="8"/>
      <c r="C27" s="248"/>
      <c r="D27" s="251"/>
      <c r="E27" s="217">
        <f>(B27*C27*D27)</f>
        <v>0</v>
      </c>
      <c r="F27" s="287">
        <f t="shared" si="1"/>
        <v>1</v>
      </c>
      <c r="G27" s="218">
        <f t="shared" si="2"/>
        <v>0</v>
      </c>
      <c r="H27" s="444"/>
      <c r="I27" s="276">
        <f t="shared" si="3"/>
        <v>0</v>
      </c>
      <c r="J27" s="443"/>
    </row>
    <row r="28" spans="1:17" s="92" customFormat="1" ht="16.5" thickBot="1" x14ac:dyDescent="0.3">
      <c r="A28" s="591" t="s">
        <v>131</v>
      </c>
      <c r="B28" s="591"/>
      <c r="C28" s="591"/>
      <c r="D28" s="591"/>
      <c r="E28" s="244">
        <f>ROUND(SUM(E20:E27),0)</f>
        <v>0</v>
      </c>
      <c r="F28" s="245"/>
      <c r="G28" s="244">
        <f>ROUND(SUM(G20:G27),0)</f>
        <v>0</v>
      </c>
      <c r="H28" s="245"/>
      <c r="I28" s="278">
        <f>SUM(I20:I27)</f>
        <v>0</v>
      </c>
      <c r="J28" s="443"/>
    </row>
    <row r="29" spans="1:17" ht="16.5" thickBot="1" x14ac:dyDescent="0.3">
      <c r="A29" s="215"/>
      <c r="B29" s="215"/>
      <c r="C29" s="215"/>
      <c r="D29" s="215"/>
      <c r="E29" s="215"/>
      <c r="F29" s="215"/>
      <c r="G29" s="215"/>
      <c r="H29" s="215"/>
      <c r="I29" s="205"/>
    </row>
    <row r="30" spans="1:17" s="92" customFormat="1" ht="15.75" x14ac:dyDescent="0.25">
      <c r="A30" s="547" t="s">
        <v>119</v>
      </c>
      <c r="B30" s="548"/>
      <c r="C30" s="548"/>
      <c r="D30" s="548"/>
      <c r="E30" s="549"/>
      <c r="F30" s="99"/>
      <c r="G30" s="99"/>
      <c r="H30" s="99"/>
      <c r="I30" s="590"/>
    </row>
    <row r="31" spans="1:17" s="92" customFormat="1" ht="15.75" x14ac:dyDescent="0.25">
      <c r="A31" s="142" t="s">
        <v>169</v>
      </c>
      <c r="B31" s="550"/>
      <c r="C31" s="551"/>
      <c r="D31" s="551"/>
      <c r="E31" s="552"/>
      <c r="F31" s="99"/>
      <c r="G31" s="99"/>
      <c r="H31" s="99"/>
      <c r="I31" s="590"/>
    </row>
    <row r="32" spans="1:17" s="92" customFormat="1" ht="31.5" x14ac:dyDescent="0.25">
      <c r="A32" s="142" t="s">
        <v>170</v>
      </c>
      <c r="B32" s="550"/>
      <c r="C32" s="551"/>
      <c r="D32" s="551"/>
      <c r="E32" s="552"/>
      <c r="F32" s="99"/>
      <c r="G32" s="99"/>
      <c r="H32" s="99"/>
      <c r="I32" s="590"/>
    </row>
    <row r="33" spans="1:10" s="92" customFormat="1" ht="15.75" x14ac:dyDescent="0.25">
      <c r="A33" s="142" t="s">
        <v>121</v>
      </c>
      <c r="B33" s="553"/>
      <c r="C33" s="553"/>
      <c r="D33" s="553"/>
      <c r="E33" s="553"/>
      <c r="F33" s="99"/>
      <c r="G33" s="99"/>
      <c r="H33" s="99"/>
      <c r="I33" s="216"/>
    </row>
    <row r="34" spans="1:10" s="92" customFormat="1" ht="15.75" x14ac:dyDescent="0.25">
      <c r="A34" s="246" t="s">
        <v>122</v>
      </c>
      <c r="B34" s="553"/>
      <c r="C34" s="553"/>
      <c r="D34" s="553"/>
      <c r="E34" s="553"/>
      <c r="F34" s="557" t="s">
        <v>171</v>
      </c>
      <c r="G34" s="558"/>
      <c r="H34" s="559" t="s">
        <v>136</v>
      </c>
      <c r="I34" s="560"/>
    </row>
    <row r="35" spans="1:10" s="92" customFormat="1" ht="63.75" thickBot="1" x14ac:dyDescent="0.3">
      <c r="A35" s="376" t="s">
        <v>110</v>
      </c>
      <c r="B35" s="377" t="s">
        <v>123</v>
      </c>
      <c r="C35" s="377" t="s">
        <v>124</v>
      </c>
      <c r="D35" s="377" t="s">
        <v>125</v>
      </c>
      <c r="E35" s="381" t="s">
        <v>126</v>
      </c>
      <c r="F35" s="378" t="s">
        <v>127</v>
      </c>
      <c r="G35" s="378" t="s">
        <v>128</v>
      </c>
      <c r="H35" s="379" t="s">
        <v>129</v>
      </c>
      <c r="I35" s="380" t="s">
        <v>133</v>
      </c>
    </row>
    <row r="36" spans="1:10" ht="15.75" x14ac:dyDescent="0.25">
      <c r="A36" s="247" t="s">
        <v>113</v>
      </c>
      <c r="B36" s="247"/>
      <c r="C36" s="248"/>
      <c r="D36" s="249"/>
      <c r="E36" s="217">
        <f>(B36*C36)</f>
        <v>0</v>
      </c>
      <c r="F36" s="287">
        <f>1-H36</f>
        <v>1</v>
      </c>
      <c r="G36" s="218">
        <f>E36-I36</f>
        <v>0</v>
      </c>
      <c r="H36" s="444"/>
      <c r="I36" s="276">
        <f>E36*H36</f>
        <v>0</v>
      </c>
      <c r="J36" s="443"/>
    </row>
    <row r="37" spans="1:10" ht="15.75" x14ac:dyDescent="0.25">
      <c r="A37" s="8" t="s">
        <v>114</v>
      </c>
      <c r="B37" s="8"/>
      <c r="C37" s="250"/>
      <c r="D37" s="251"/>
      <c r="E37" s="217">
        <f>(B37*C37*D37)</f>
        <v>0</v>
      </c>
      <c r="F37" s="287">
        <f t="shared" ref="F37:F43" si="5">1-H37</f>
        <v>1</v>
      </c>
      <c r="G37" s="218">
        <f t="shared" ref="G37:G43" si="6">E37-I37</f>
        <v>0</v>
      </c>
      <c r="H37" s="444"/>
      <c r="I37" s="276">
        <f t="shared" ref="I37:I43" si="7">E37*H37</f>
        <v>0</v>
      </c>
      <c r="J37" s="443"/>
    </row>
    <row r="38" spans="1:10" ht="15.75" x14ac:dyDescent="0.25">
      <c r="A38" s="8" t="s">
        <v>115</v>
      </c>
      <c r="B38" s="8"/>
      <c r="C38" s="252"/>
      <c r="D38" s="251"/>
      <c r="E38" s="217">
        <f>(B38*C38*D38)</f>
        <v>0</v>
      </c>
      <c r="F38" s="287">
        <f t="shared" si="5"/>
        <v>1</v>
      </c>
      <c r="G38" s="218">
        <f t="shared" si="6"/>
        <v>0</v>
      </c>
      <c r="H38" s="444"/>
      <c r="I38" s="276">
        <f t="shared" si="7"/>
        <v>0</v>
      </c>
      <c r="J38" s="443"/>
    </row>
    <row r="39" spans="1:10" ht="15.75" x14ac:dyDescent="0.25">
      <c r="A39" s="8" t="s">
        <v>116</v>
      </c>
      <c r="B39" s="8"/>
      <c r="C39" s="248"/>
      <c r="D39" s="251"/>
      <c r="E39" s="217">
        <f>(B39*C39*D39)</f>
        <v>0</v>
      </c>
      <c r="F39" s="287">
        <f t="shared" si="5"/>
        <v>1</v>
      </c>
      <c r="G39" s="218">
        <f t="shared" si="6"/>
        <v>0</v>
      </c>
      <c r="H39" s="444"/>
      <c r="I39" s="276">
        <f t="shared" si="7"/>
        <v>0</v>
      </c>
      <c r="J39" s="443"/>
    </row>
    <row r="40" spans="1:10" ht="15.75" x14ac:dyDescent="0.25">
      <c r="A40" s="8" t="s">
        <v>117</v>
      </c>
      <c r="B40" s="8"/>
      <c r="C40" s="248"/>
      <c r="D40" s="251"/>
      <c r="E40" s="217">
        <f t="shared" ref="E40:E42" si="8">(B40*C40*D40)</f>
        <v>0</v>
      </c>
      <c r="F40" s="287">
        <f t="shared" si="5"/>
        <v>1</v>
      </c>
      <c r="G40" s="218">
        <f t="shared" si="6"/>
        <v>0</v>
      </c>
      <c r="H40" s="444"/>
      <c r="I40" s="276">
        <f t="shared" si="7"/>
        <v>0</v>
      </c>
      <c r="J40" s="443"/>
    </row>
    <row r="41" spans="1:10" ht="15.75" x14ac:dyDescent="0.25">
      <c r="A41" s="8" t="s">
        <v>281</v>
      </c>
      <c r="B41" s="8"/>
      <c r="C41" s="248"/>
      <c r="D41" s="251"/>
      <c r="E41" s="217">
        <f t="shared" si="8"/>
        <v>0</v>
      </c>
      <c r="F41" s="287">
        <f t="shared" si="5"/>
        <v>1</v>
      </c>
      <c r="G41" s="218">
        <f t="shared" si="6"/>
        <v>0</v>
      </c>
      <c r="H41" s="444"/>
      <c r="I41" s="276">
        <f t="shared" si="7"/>
        <v>0</v>
      </c>
      <c r="J41" s="443"/>
    </row>
    <row r="42" spans="1:10" ht="15.75" x14ac:dyDescent="0.25">
      <c r="A42" s="8" t="s">
        <v>282</v>
      </c>
      <c r="B42" s="8"/>
      <c r="C42" s="248"/>
      <c r="D42" s="251"/>
      <c r="E42" s="217">
        <f t="shared" si="8"/>
        <v>0</v>
      </c>
      <c r="F42" s="287">
        <f t="shared" si="5"/>
        <v>1</v>
      </c>
      <c r="G42" s="218">
        <f t="shared" si="6"/>
        <v>0</v>
      </c>
      <c r="H42" s="444"/>
      <c r="I42" s="276">
        <f t="shared" si="7"/>
        <v>0</v>
      </c>
      <c r="J42" s="443"/>
    </row>
    <row r="43" spans="1:10" ht="15.75" x14ac:dyDescent="0.25">
      <c r="A43" s="8" t="s">
        <v>276</v>
      </c>
      <c r="B43" s="8"/>
      <c r="C43" s="248"/>
      <c r="D43" s="251"/>
      <c r="E43" s="217">
        <f>(B43*C43*D43)</f>
        <v>0</v>
      </c>
      <c r="F43" s="287">
        <f t="shared" si="5"/>
        <v>1</v>
      </c>
      <c r="G43" s="218">
        <f t="shared" si="6"/>
        <v>0</v>
      </c>
      <c r="H43" s="444"/>
      <c r="I43" s="276">
        <f t="shared" si="7"/>
        <v>0</v>
      </c>
      <c r="J43" s="443"/>
    </row>
    <row r="44" spans="1:10" ht="16.5" thickBot="1" x14ac:dyDescent="0.3">
      <c r="A44" s="591" t="s">
        <v>131</v>
      </c>
      <c r="B44" s="591"/>
      <c r="C44" s="591"/>
      <c r="D44" s="591"/>
      <c r="E44" s="244">
        <f>ROUND(SUM(E36:E43),0)</f>
        <v>0</v>
      </c>
      <c r="F44" s="245"/>
      <c r="G44" s="244">
        <f>ROUND(SUM(G36:G43),0)</f>
        <v>0</v>
      </c>
      <c r="H44" s="245"/>
      <c r="I44" s="278">
        <f>SUM(I36:I43)</f>
        <v>0</v>
      </c>
      <c r="J44" s="443"/>
    </row>
    <row r="45" spans="1:10" ht="16.5" thickBot="1" x14ac:dyDescent="0.3">
      <c r="I45" s="205"/>
    </row>
    <row r="46" spans="1:10" s="92" customFormat="1" ht="15.75" x14ac:dyDescent="0.25">
      <c r="A46" s="547" t="s">
        <v>119</v>
      </c>
      <c r="B46" s="548"/>
      <c r="C46" s="548"/>
      <c r="D46" s="548"/>
      <c r="E46" s="549"/>
      <c r="F46" s="99"/>
      <c r="G46" s="99"/>
      <c r="H46" s="99"/>
      <c r="I46" s="590"/>
    </row>
    <row r="47" spans="1:10" s="92" customFormat="1" ht="15.75" x14ac:dyDescent="0.25">
      <c r="A47" s="142" t="s">
        <v>169</v>
      </c>
      <c r="B47" s="550"/>
      <c r="C47" s="551"/>
      <c r="D47" s="551"/>
      <c r="E47" s="552"/>
      <c r="F47" s="99"/>
      <c r="G47" s="99"/>
      <c r="H47" s="99"/>
      <c r="I47" s="590"/>
    </row>
    <row r="48" spans="1:10" s="92" customFormat="1" ht="31.5" x14ac:dyDescent="0.25">
      <c r="A48" s="142" t="s">
        <v>170</v>
      </c>
      <c r="B48" s="550"/>
      <c r="C48" s="551"/>
      <c r="D48" s="551"/>
      <c r="E48" s="552"/>
      <c r="F48" s="99"/>
      <c r="G48" s="99"/>
      <c r="H48" s="99"/>
      <c r="I48" s="590"/>
    </row>
    <row r="49" spans="1:10" s="92" customFormat="1" ht="15.75" x14ac:dyDescent="0.25">
      <c r="A49" s="142" t="s">
        <v>121</v>
      </c>
      <c r="B49" s="553"/>
      <c r="C49" s="553"/>
      <c r="D49" s="553"/>
      <c r="E49" s="553"/>
      <c r="F49" s="99"/>
      <c r="G49" s="99"/>
      <c r="H49" s="99"/>
      <c r="I49" s="216"/>
    </row>
    <row r="50" spans="1:10" s="92" customFormat="1" ht="15.75" x14ac:dyDescent="0.25">
      <c r="A50" s="246" t="s">
        <v>122</v>
      </c>
      <c r="B50" s="553"/>
      <c r="C50" s="553"/>
      <c r="D50" s="553"/>
      <c r="E50" s="553"/>
      <c r="F50" s="557" t="s">
        <v>171</v>
      </c>
      <c r="G50" s="558"/>
      <c r="H50" s="559" t="s">
        <v>136</v>
      </c>
      <c r="I50" s="560"/>
    </row>
    <row r="51" spans="1:10" s="92" customFormat="1" ht="63.75" thickBot="1" x14ac:dyDescent="0.3">
      <c r="A51" s="376" t="s">
        <v>110</v>
      </c>
      <c r="B51" s="377" t="s">
        <v>123</v>
      </c>
      <c r="C51" s="377" t="s">
        <v>124</v>
      </c>
      <c r="D51" s="377" t="s">
        <v>125</v>
      </c>
      <c r="E51" s="381" t="s">
        <v>126</v>
      </c>
      <c r="F51" s="378" t="s">
        <v>127</v>
      </c>
      <c r="G51" s="378" t="s">
        <v>128</v>
      </c>
      <c r="H51" s="379" t="s">
        <v>129</v>
      </c>
      <c r="I51" s="380" t="s">
        <v>133</v>
      </c>
    </row>
    <row r="52" spans="1:10" ht="15.75" x14ac:dyDescent="0.25">
      <c r="A52" s="247" t="s">
        <v>113</v>
      </c>
      <c r="B52" s="247"/>
      <c r="C52" s="248"/>
      <c r="D52" s="249"/>
      <c r="E52" s="217">
        <f>(B52*C52)</f>
        <v>0</v>
      </c>
      <c r="F52" s="287">
        <f>1-H52</f>
        <v>1</v>
      </c>
      <c r="G52" s="218">
        <f>E52-I52</f>
        <v>0</v>
      </c>
      <c r="H52" s="444"/>
      <c r="I52" s="276">
        <f>E52*H52</f>
        <v>0</v>
      </c>
      <c r="J52" s="443"/>
    </row>
    <row r="53" spans="1:10" ht="15.75" x14ac:dyDescent="0.25">
      <c r="A53" s="8" t="s">
        <v>114</v>
      </c>
      <c r="B53" s="8"/>
      <c r="C53" s="250"/>
      <c r="D53" s="251"/>
      <c r="E53" s="217">
        <f>(B53*C53*D53)</f>
        <v>0</v>
      </c>
      <c r="F53" s="287">
        <f t="shared" ref="F53:F59" si="9">1-H53</f>
        <v>1</v>
      </c>
      <c r="G53" s="218">
        <f t="shared" ref="G53:G59" si="10">E53-I53</f>
        <v>0</v>
      </c>
      <c r="H53" s="444"/>
      <c r="I53" s="276">
        <f t="shared" ref="I53:I59" si="11">E53*H53</f>
        <v>0</v>
      </c>
      <c r="J53" s="443"/>
    </row>
    <row r="54" spans="1:10" ht="15.75" x14ac:dyDescent="0.25">
      <c r="A54" s="8" t="s">
        <v>115</v>
      </c>
      <c r="B54" s="8"/>
      <c r="C54" s="252"/>
      <c r="D54" s="251"/>
      <c r="E54" s="217">
        <f>(B54*C54*D54)</f>
        <v>0</v>
      </c>
      <c r="F54" s="287">
        <f t="shared" si="9"/>
        <v>1</v>
      </c>
      <c r="G54" s="218">
        <f t="shared" si="10"/>
        <v>0</v>
      </c>
      <c r="H54" s="444"/>
      <c r="I54" s="276">
        <f t="shared" si="11"/>
        <v>0</v>
      </c>
      <c r="J54" s="443"/>
    </row>
    <row r="55" spans="1:10" ht="15.75" x14ac:dyDescent="0.25">
      <c r="A55" s="8" t="s">
        <v>116</v>
      </c>
      <c r="B55" s="8"/>
      <c r="C55" s="248"/>
      <c r="D55" s="251"/>
      <c r="E55" s="217">
        <f>(B55*C55*D55)</f>
        <v>0</v>
      </c>
      <c r="F55" s="287">
        <f t="shared" si="9"/>
        <v>1</v>
      </c>
      <c r="G55" s="218">
        <f t="shared" si="10"/>
        <v>0</v>
      </c>
      <c r="H55" s="444"/>
      <c r="I55" s="276">
        <f t="shared" si="11"/>
        <v>0</v>
      </c>
      <c r="J55" s="443"/>
    </row>
    <row r="56" spans="1:10" ht="15.75" x14ac:dyDescent="0.25">
      <c r="A56" s="8" t="s">
        <v>117</v>
      </c>
      <c r="B56" s="8"/>
      <c r="C56" s="248"/>
      <c r="D56" s="251"/>
      <c r="E56" s="217">
        <f t="shared" ref="E56:E58" si="12">(B56*C56*D56)</f>
        <v>0</v>
      </c>
      <c r="F56" s="287">
        <f t="shared" si="9"/>
        <v>1</v>
      </c>
      <c r="G56" s="218">
        <f t="shared" si="10"/>
        <v>0</v>
      </c>
      <c r="H56" s="444"/>
      <c r="I56" s="276">
        <f t="shared" si="11"/>
        <v>0</v>
      </c>
      <c r="J56" s="443"/>
    </row>
    <row r="57" spans="1:10" ht="15.75" x14ac:dyDescent="0.25">
      <c r="A57" s="8" t="s">
        <v>281</v>
      </c>
      <c r="B57" s="8"/>
      <c r="C57" s="248"/>
      <c r="D57" s="251"/>
      <c r="E57" s="217">
        <f t="shared" si="12"/>
        <v>0</v>
      </c>
      <c r="F57" s="287">
        <f t="shared" si="9"/>
        <v>1</v>
      </c>
      <c r="G57" s="218">
        <f t="shared" si="10"/>
        <v>0</v>
      </c>
      <c r="H57" s="444"/>
      <c r="I57" s="276">
        <f t="shared" si="11"/>
        <v>0</v>
      </c>
      <c r="J57" s="443"/>
    </row>
    <row r="58" spans="1:10" ht="15.75" x14ac:dyDescent="0.25">
      <c r="A58" s="8" t="s">
        <v>282</v>
      </c>
      <c r="B58" s="8"/>
      <c r="C58" s="248"/>
      <c r="D58" s="251"/>
      <c r="E58" s="217">
        <f t="shared" si="12"/>
        <v>0</v>
      </c>
      <c r="F58" s="287">
        <f t="shared" si="9"/>
        <v>1</v>
      </c>
      <c r="G58" s="218">
        <f t="shared" si="10"/>
        <v>0</v>
      </c>
      <c r="H58" s="444"/>
      <c r="I58" s="276">
        <f t="shared" si="11"/>
        <v>0</v>
      </c>
      <c r="J58" s="443"/>
    </row>
    <row r="59" spans="1:10" ht="15.75" x14ac:dyDescent="0.25">
      <c r="A59" s="8" t="s">
        <v>276</v>
      </c>
      <c r="B59" s="8"/>
      <c r="C59" s="248"/>
      <c r="D59" s="251"/>
      <c r="E59" s="217">
        <f>(B59*C59*D59)</f>
        <v>0</v>
      </c>
      <c r="F59" s="287">
        <f t="shared" si="9"/>
        <v>1</v>
      </c>
      <c r="G59" s="218">
        <f t="shared" si="10"/>
        <v>0</v>
      </c>
      <c r="H59" s="444"/>
      <c r="I59" s="276">
        <f t="shared" si="11"/>
        <v>0</v>
      </c>
      <c r="J59" s="443"/>
    </row>
    <row r="60" spans="1:10" ht="16.5" thickBot="1" x14ac:dyDescent="0.3">
      <c r="A60" s="592"/>
      <c r="B60" s="592"/>
      <c r="C60" s="592"/>
      <c r="D60" s="592"/>
      <c r="E60" s="244">
        <f>ROUND(SUM(E52:E59),0)</f>
        <v>0</v>
      </c>
      <c r="F60" s="245"/>
      <c r="G60" s="244">
        <f>ROUND(SUM(G52:G59),0)</f>
        <v>0</v>
      </c>
      <c r="H60" s="245"/>
      <c r="I60" s="278">
        <f>SUM(I52:I59)</f>
        <v>0</v>
      </c>
      <c r="J60" s="443"/>
    </row>
    <row r="61" spans="1:10" ht="16.5" thickBot="1" x14ac:dyDescent="0.3">
      <c r="I61" s="205"/>
    </row>
    <row r="62" spans="1:10" s="92" customFormat="1" ht="15.75" x14ac:dyDescent="0.25">
      <c r="A62" s="547" t="s">
        <v>119</v>
      </c>
      <c r="B62" s="548"/>
      <c r="C62" s="548"/>
      <c r="D62" s="548"/>
      <c r="E62" s="549"/>
      <c r="F62" s="99"/>
      <c r="G62" s="99"/>
      <c r="H62" s="99"/>
      <c r="I62" s="590"/>
    </row>
    <row r="63" spans="1:10" s="92" customFormat="1" ht="15.75" x14ac:dyDescent="0.25">
      <c r="A63" s="142" t="s">
        <v>169</v>
      </c>
      <c r="B63" s="550"/>
      <c r="C63" s="551"/>
      <c r="D63" s="551"/>
      <c r="E63" s="552"/>
      <c r="F63" s="99"/>
      <c r="G63" s="99"/>
      <c r="H63" s="99"/>
      <c r="I63" s="590"/>
    </row>
    <row r="64" spans="1:10" s="92" customFormat="1" ht="31.5" x14ac:dyDescent="0.25">
      <c r="A64" s="142" t="s">
        <v>170</v>
      </c>
      <c r="B64" s="550"/>
      <c r="C64" s="551"/>
      <c r="D64" s="551"/>
      <c r="E64" s="552"/>
      <c r="F64" s="99"/>
      <c r="G64" s="99"/>
      <c r="H64" s="99"/>
      <c r="I64" s="590"/>
    </row>
    <row r="65" spans="1:10" s="92" customFormat="1" ht="15.75" x14ac:dyDescent="0.25">
      <c r="A65" s="142" t="s">
        <v>121</v>
      </c>
      <c r="B65" s="553"/>
      <c r="C65" s="553"/>
      <c r="D65" s="553"/>
      <c r="E65" s="553"/>
      <c r="F65" s="99"/>
      <c r="G65" s="99"/>
      <c r="H65" s="99"/>
      <c r="I65" s="216"/>
    </row>
    <row r="66" spans="1:10" s="92" customFormat="1" ht="15.75" x14ac:dyDescent="0.25">
      <c r="A66" s="246" t="s">
        <v>122</v>
      </c>
      <c r="B66" s="553"/>
      <c r="C66" s="553"/>
      <c r="D66" s="553"/>
      <c r="E66" s="553"/>
      <c r="F66" s="557" t="s">
        <v>171</v>
      </c>
      <c r="G66" s="558"/>
      <c r="H66" s="559" t="s">
        <v>136</v>
      </c>
      <c r="I66" s="560"/>
    </row>
    <row r="67" spans="1:10" s="92" customFormat="1" ht="63.75" thickBot="1" x14ac:dyDescent="0.3">
      <c r="A67" s="376" t="s">
        <v>110</v>
      </c>
      <c r="B67" s="377" t="s">
        <v>123</v>
      </c>
      <c r="C67" s="377" t="s">
        <v>124</v>
      </c>
      <c r="D67" s="377" t="s">
        <v>125</v>
      </c>
      <c r="E67" s="381" t="s">
        <v>126</v>
      </c>
      <c r="F67" s="378" t="s">
        <v>127</v>
      </c>
      <c r="G67" s="378" t="s">
        <v>128</v>
      </c>
      <c r="H67" s="379" t="s">
        <v>129</v>
      </c>
      <c r="I67" s="380" t="s">
        <v>133</v>
      </c>
    </row>
    <row r="68" spans="1:10" ht="15.75" x14ac:dyDescent="0.25">
      <c r="A68" s="247" t="s">
        <v>113</v>
      </c>
      <c r="B68" s="247"/>
      <c r="C68" s="248"/>
      <c r="D68" s="249"/>
      <c r="E68" s="217">
        <f>(B68*C68)</f>
        <v>0</v>
      </c>
      <c r="F68" s="287">
        <f>1-H68</f>
        <v>1</v>
      </c>
      <c r="G68" s="218">
        <f>E68-I68</f>
        <v>0</v>
      </c>
      <c r="H68" s="444"/>
      <c r="I68" s="276">
        <f>E68*H68</f>
        <v>0</v>
      </c>
      <c r="J68" s="443"/>
    </row>
    <row r="69" spans="1:10" ht="15.75" x14ac:dyDescent="0.25">
      <c r="A69" s="8" t="s">
        <v>114</v>
      </c>
      <c r="B69" s="8"/>
      <c r="C69" s="250"/>
      <c r="D69" s="251"/>
      <c r="E69" s="217">
        <f>(B69*C69*D69)</f>
        <v>0</v>
      </c>
      <c r="F69" s="287">
        <f t="shared" ref="F69:F75" si="13">1-H69</f>
        <v>1</v>
      </c>
      <c r="G69" s="218">
        <f t="shared" ref="G69:G75" si="14">E69-I69</f>
        <v>0</v>
      </c>
      <c r="H69" s="444"/>
      <c r="I69" s="276">
        <f t="shared" ref="I69:I75" si="15">E69*H69</f>
        <v>0</v>
      </c>
      <c r="J69" s="443"/>
    </row>
    <row r="70" spans="1:10" ht="15.75" x14ac:dyDescent="0.25">
      <c r="A70" s="8" t="s">
        <v>115</v>
      </c>
      <c r="B70" s="8"/>
      <c r="C70" s="252"/>
      <c r="D70" s="251"/>
      <c r="E70" s="217">
        <f>(B70*C70*D70)</f>
        <v>0</v>
      </c>
      <c r="F70" s="287">
        <f t="shared" si="13"/>
        <v>1</v>
      </c>
      <c r="G70" s="218">
        <f t="shared" si="14"/>
        <v>0</v>
      </c>
      <c r="H70" s="444"/>
      <c r="I70" s="276">
        <f t="shared" si="15"/>
        <v>0</v>
      </c>
      <c r="J70" s="443"/>
    </row>
    <row r="71" spans="1:10" ht="15.75" x14ac:dyDescent="0.25">
      <c r="A71" s="8" t="s">
        <v>116</v>
      </c>
      <c r="B71" s="8"/>
      <c r="C71" s="248"/>
      <c r="D71" s="251"/>
      <c r="E71" s="217">
        <f>(B71*C71*D71)</f>
        <v>0</v>
      </c>
      <c r="F71" s="287">
        <f t="shared" si="13"/>
        <v>1</v>
      </c>
      <c r="G71" s="218">
        <f t="shared" si="14"/>
        <v>0</v>
      </c>
      <c r="H71" s="444"/>
      <c r="I71" s="276">
        <f t="shared" si="15"/>
        <v>0</v>
      </c>
      <c r="J71" s="443"/>
    </row>
    <row r="72" spans="1:10" ht="15.75" x14ac:dyDescent="0.25">
      <c r="A72" s="8" t="s">
        <v>117</v>
      </c>
      <c r="B72" s="8"/>
      <c r="C72" s="248"/>
      <c r="D72" s="251"/>
      <c r="E72" s="217">
        <f t="shared" ref="E72:E74" si="16">(B72*C72*D72)</f>
        <v>0</v>
      </c>
      <c r="F72" s="287">
        <f t="shared" si="13"/>
        <v>1</v>
      </c>
      <c r="G72" s="218">
        <f t="shared" si="14"/>
        <v>0</v>
      </c>
      <c r="H72" s="444"/>
      <c r="I72" s="276">
        <f t="shared" si="15"/>
        <v>0</v>
      </c>
      <c r="J72" s="443"/>
    </row>
    <row r="73" spans="1:10" ht="15.75" x14ac:dyDescent="0.25">
      <c r="A73" s="8" t="s">
        <v>281</v>
      </c>
      <c r="B73" s="8"/>
      <c r="C73" s="248"/>
      <c r="D73" s="251"/>
      <c r="E73" s="217">
        <f t="shared" si="16"/>
        <v>0</v>
      </c>
      <c r="F73" s="287">
        <f t="shared" si="13"/>
        <v>1</v>
      </c>
      <c r="G73" s="218">
        <f t="shared" si="14"/>
        <v>0</v>
      </c>
      <c r="H73" s="444"/>
      <c r="I73" s="276">
        <f t="shared" si="15"/>
        <v>0</v>
      </c>
      <c r="J73" s="443"/>
    </row>
    <row r="74" spans="1:10" ht="15.75" x14ac:dyDescent="0.25">
      <c r="A74" s="8" t="s">
        <v>282</v>
      </c>
      <c r="B74" s="8"/>
      <c r="C74" s="248"/>
      <c r="D74" s="251"/>
      <c r="E74" s="217">
        <f t="shared" si="16"/>
        <v>0</v>
      </c>
      <c r="F74" s="287">
        <f t="shared" si="13"/>
        <v>1</v>
      </c>
      <c r="G74" s="218">
        <f t="shared" si="14"/>
        <v>0</v>
      </c>
      <c r="H74" s="444"/>
      <c r="I74" s="276">
        <f t="shared" si="15"/>
        <v>0</v>
      </c>
      <c r="J74" s="443"/>
    </row>
    <row r="75" spans="1:10" ht="15.75" x14ac:dyDescent="0.25">
      <c r="A75" s="8" t="s">
        <v>276</v>
      </c>
      <c r="B75" s="8"/>
      <c r="C75" s="248"/>
      <c r="D75" s="251"/>
      <c r="E75" s="217">
        <f>(B75*C75*D75)</f>
        <v>0</v>
      </c>
      <c r="F75" s="287">
        <f t="shared" si="13"/>
        <v>1</v>
      </c>
      <c r="G75" s="218">
        <f t="shared" si="14"/>
        <v>0</v>
      </c>
      <c r="H75" s="444"/>
      <c r="I75" s="276">
        <f t="shared" si="15"/>
        <v>0</v>
      </c>
      <c r="J75" s="443"/>
    </row>
    <row r="76" spans="1:10" ht="16.5" thickBot="1" x14ac:dyDescent="0.3">
      <c r="A76" s="591" t="s">
        <v>131</v>
      </c>
      <c r="B76" s="591"/>
      <c r="C76" s="591"/>
      <c r="D76" s="591"/>
      <c r="E76" s="244">
        <f>ROUND(SUM(E68:E75),0)</f>
        <v>0</v>
      </c>
      <c r="F76" s="245"/>
      <c r="G76" s="244">
        <f>ROUND(SUM(G68:G75),0)</f>
        <v>0</v>
      </c>
      <c r="H76" s="245"/>
      <c r="I76" s="278">
        <f>SUM(I68:I75)</f>
        <v>0</v>
      </c>
      <c r="J76" s="443"/>
    </row>
    <row r="77" spans="1:10" ht="16.5" thickBot="1" x14ac:dyDescent="0.3">
      <c r="I77" s="205"/>
    </row>
    <row r="78" spans="1:10" s="92" customFormat="1" ht="15.75" x14ac:dyDescent="0.25">
      <c r="A78" s="547" t="s">
        <v>119</v>
      </c>
      <c r="B78" s="548"/>
      <c r="C78" s="548"/>
      <c r="D78" s="548"/>
      <c r="E78" s="549"/>
      <c r="F78" s="99"/>
      <c r="G78" s="99"/>
      <c r="H78" s="99"/>
      <c r="I78" s="590"/>
    </row>
    <row r="79" spans="1:10" s="92" customFormat="1" ht="15.75" x14ac:dyDescent="0.25">
      <c r="A79" s="142" t="s">
        <v>169</v>
      </c>
      <c r="B79" s="550"/>
      <c r="C79" s="551"/>
      <c r="D79" s="551"/>
      <c r="E79" s="552"/>
      <c r="F79" s="99"/>
      <c r="G79" s="99"/>
      <c r="H79" s="99"/>
      <c r="I79" s="590"/>
    </row>
    <row r="80" spans="1:10" s="92" customFormat="1" ht="31.5" x14ac:dyDescent="0.25">
      <c r="A80" s="142" t="s">
        <v>170</v>
      </c>
      <c r="B80" s="550"/>
      <c r="C80" s="551"/>
      <c r="D80" s="551"/>
      <c r="E80" s="552"/>
      <c r="F80" s="99"/>
      <c r="G80" s="99"/>
      <c r="H80" s="99"/>
      <c r="I80" s="590"/>
    </row>
    <row r="81" spans="1:10" s="92" customFormat="1" ht="15.75" x14ac:dyDescent="0.25">
      <c r="A81" s="142" t="s">
        <v>121</v>
      </c>
      <c r="B81" s="553"/>
      <c r="C81" s="553"/>
      <c r="D81" s="553"/>
      <c r="E81" s="553"/>
      <c r="F81" s="99"/>
      <c r="G81" s="99"/>
      <c r="H81" s="99"/>
      <c r="I81" s="216"/>
    </row>
    <row r="82" spans="1:10" s="92" customFormat="1" ht="15.75" x14ac:dyDescent="0.25">
      <c r="A82" s="246" t="s">
        <v>122</v>
      </c>
      <c r="B82" s="553"/>
      <c r="C82" s="553"/>
      <c r="D82" s="553"/>
      <c r="E82" s="553"/>
      <c r="F82" s="557" t="s">
        <v>171</v>
      </c>
      <c r="G82" s="558"/>
      <c r="H82" s="559" t="s">
        <v>136</v>
      </c>
      <c r="I82" s="560"/>
    </row>
    <row r="83" spans="1:10" s="92" customFormat="1" ht="63.75" thickBot="1" x14ac:dyDescent="0.3">
      <c r="A83" s="376" t="s">
        <v>110</v>
      </c>
      <c r="B83" s="377" t="s">
        <v>123</v>
      </c>
      <c r="C83" s="377" t="s">
        <v>124</v>
      </c>
      <c r="D83" s="377" t="s">
        <v>125</v>
      </c>
      <c r="E83" s="381" t="s">
        <v>126</v>
      </c>
      <c r="F83" s="378" t="s">
        <v>127</v>
      </c>
      <c r="G83" s="378" t="s">
        <v>128</v>
      </c>
      <c r="H83" s="379" t="s">
        <v>129</v>
      </c>
      <c r="I83" s="380" t="s">
        <v>133</v>
      </c>
    </row>
    <row r="84" spans="1:10" ht="15.75" x14ac:dyDescent="0.25">
      <c r="A84" s="247" t="s">
        <v>113</v>
      </c>
      <c r="B84" s="247"/>
      <c r="C84" s="248"/>
      <c r="D84" s="249"/>
      <c r="E84" s="217">
        <f>(B84*C84)</f>
        <v>0</v>
      </c>
      <c r="F84" s="287">
        <f>1-H84</f>
        <v>1</v>
      </c>
      <c r="G84" s="218">
        <f>E84-I84</f>
        <v>0</v>
      </c>
      <c r="H84" s="444"/>
      <c r="I84" s="276">
        <f>E84*H84</f>
        <v>0</v>
      </c>
      <c r="J84" s="443"/>
    </row>
    <row r="85" spans="1:10" ht="15.75" x14ac:dyDescent="0.25">
      <c r="A85" s="8" t="s">
        <v>114</v>
      </c>
      <c r="B85" s="8"/>
      <c r="C85" s="250"/>
      <c r="D85" s="251"/>
      <c r="E85" s="217">
        <f>(B85*C85*D85)</f>
        <v>0</v>
      </c>
      <c r="F85" s="287">
        <f t="shared" ref="F85:F91" si="17">1-H85</f>
        <v>1</v>
      </c>
      <c r="G85" s="218">
        <f t="shared" ref="G85:G91" si="18">E85-I85</f>
        <v>0</v>
      </c>
      <c r="H85" s="444"/>
      <c r="I85" s="276">
        <f t="shared" ref="I85:I91" si="19">E85*H85</f>
        <v>0</v>
      </c>
      <c r="J85" s="443"/>
    </row>
    <row r="86" spans="1:10" ht="15.75" x14ac:dyDescent="0.25">
      <c r="A86" s="8" t="s">
        <v>115</v>
      </c>
      <c r="B86" s="8"/>
      <c r="C86" s="252"/>
      <c r="D86" s="251"/>
      <c r="E86" s="217">
        <f>(B86*C86*D86)</f>
        <v>0</v>
      </c>
      <c r="F86" s="287">
        <f t="shared" si="17"/>
        <v>1</v>
      </c>
      <c r="G86" s="218">
        <f t="shared" si="18"/>
        <v>0</v>
      </c>
      <c r="H86" s="444"/>
      <c r="I86" s="276">
        <f t="shared" si="19"/>
        <v>0</v>
      </c>
      <c r="J86" s="443"/>
    </row>
    <row r="87" spans="1:10" ht="15.75" x14ac:dyDescent="0.25">
      <c r="A87" s="8" t="s">
        <v>116</v>
      </c>
      <c r="B87" s="8"/>
      <c r="C87" s="248"/>
      <c r="D87" s="251"/>
      <c r="E87" s="217">
        <f>(B87*C87*D87)</f>
        <v>0</v>
      </c>
      <c r="F87" s="287">
        <f t="shared" si="17"/>
        <v>1</v>
      </c>
      <c r="G87" s="218">
        <f t="shared" si="18"/>
        <v>0</v>
      </c>
      <c r="H87" s="444"/>
      <c r="I87" s="276">
        <f t="shared" si="19"/>
        <v>0</v>
      </c>
      <c r="J87" s="443"/>
    </row>
    <row r="88" spans="1:10" ht="15.75" x14ac:dyDescent="0.25">
      <c r="A88" s="8" t="s">
        <v>117</v>
      </c>
      <c r="B88" s="8"/>
      <c r="C88" s="248"/>
      <c r="D88" s="251"/>
      <c r="E88" s="217">
        <f t="shared" ref="E88:E90" si="20">(B88*C88*D88)</f>
        <v>0</v>
      </c>
      <c r="F88" s="287">
        <f t="shared" si="17"/>
        <v>1</v>
      </c>
      <c r="G88" s="218">
        <f t="shared" si="18"/>
        <v>0</v>
      </c>
      <c r="H88" s="444"/>
      <c r="I88" s="276">
        <f t="shared" si="19"/>
        <v>0</v>
      </c>
      <c r="J88" s="443"/>
    </row>
    <row r="89" spans="1:10" ht="15.75" x14ac:dyDescent="0.25">
      <c r="A89" s="8" t="s">
        <v>281</v>
      </c>
      <c r="B89" s="8"/>
      <c r="C89" s="248"/>
      <c r="D89" s="251"/>
      <c r="E89" s="217">
        <f t="shared" si="20"/>
        <v>0</v>
      </c>
      <c r="F89" s="287">
        <f t="shared" si="17"/>
        <v>1</v>
      </c>
      <c r="G89" s="218">
        <f t="shared" si="18"/>
        <v>0</v>
      </c>
      <c r="H89" s="444"/>
      <c r="I89" s="276">
        <f t="shared" si="19"/>
        <v>0</v>
      </c>
      <c r="J89" s="443"/>
    </row>
    <row r="90" spans="1:10" ht="15.75" x14ac:dyDescent="0.25">
      <c r="A90" s="8" t="s">
        <v>282</v>
      </c>
      <c r="B90" s="8"/>
      <c r="C90" s="248"/>
      <c r="D90" s="251"/>
      <c r="E90" s="217">
        <f t="shared" si="20"/>
        <v>0</v>
      </c>
      <c r="F90" s="287">
        <f t="shared" si="17"/>
        <v>1</v>
      </c>
      <c r="G90" s="218">
        <f t="shared" si="18"/>
        <v>0</v>
      </c>
      <c r="H90" s="444"/>
      <c r="I90" s="276">
        <f t="shared" si="19"/>
        <v>0</v>
      </c>
      <c r="J90" s="443"/>
    </row>
    <row r="91" spans="1:10" ht="15.75" x14ac:dyDescent="0.25">
      <c r="A91" s="8" t="s">
        <v>276</v>
      </c>
      <c r="B91" s="8"/>
      <c r="C91" s="248"/>
      <c r="D91" s="251"/>
      <c r="E91" s="217">
        <f>(B91*C91*D91)</f>
        <v>0</v>
      </c>
      <c r="F91" s="287">
        <f t="shared" si="17"/>
        <v>1</v>
      </c>
      <c r="G91" s="218">
        <f t="shared" si="18"/>
        <v>0</v>
      </c>
      <c r="H91" s="444"/>
      <c r="I91" s="276">
        <f t="shared" si="19"/>
        <v>0</v>
      </c>
      <c r="J91" s="443"/>
    </row>
    <row r="92" spans="1:10" ht="16.5" thickBot="1" x14ac:dyDescent="0.3">
      <c r="A92" s="591" t="s">
        <v>131</v>
      </c>
      <c r="B92" s="591"/>
      <c r="C92" s="591"/>
      <c r="D92" s="591"/>
      <c r="E92" s="244">
        <f>ROUND(SUM(E84:E91),0)</f>
        <v>0</v>
      </c>
      <c r="F92" s="245"/>
      <c r="G92" s="244">
        <f>ROUND(SUM(G84:G91),0)</f>
        <v>0</v>
      </c>
      <c r="H92" s="245"/>
      <c r="I92" s="278">
        <f>SUM(I84:I91)</f>
        <v>0</v>
      </c>
      <c r="J92" s="443"/>
    </row>
    <row r="93" spans="1:10" ht="16.5" thickBot="1" x14ac:dyDescent="0.3">
      <c r="I93" s="205"/>
    </row>
    <row r="94" spans="1:10" s="92" customFormat="1" ht="15.75" x14ac:dyDescent="0.25">
      <c r="A94" s="547" t="s">
        <v>119</v>
      </c>
      <c r="B94" s="548"/>
      <c r="C94" s="548"/>
      <c r="D94" s="548"/>
      <c r="E94" s="549"/>
      <c r="F94" s="99"/>
      <c r="G94" s="99"/>
      <c r="H94" s="99"/>
      <c r="I94" s="590"/>
    </row>
    <row r="95" spans="1:10" s="92" customFormat="1" ht="15.75" x14ac:dyDescent="0.25">
      <c r="A95" s="142" t="s">
        <v>169</v>
      </c>
      <c r="B95" s="550"/>
      <c r="C95" s="551"/>
      <c r="D95" s="551"/>
      <c r="E95" s="552"/>
      <c r="F95" s="99"/>
      <c r="G95" s="99"/>
      <c r="H95" s="99"/>
      <c r="I95" s="590"/>
    </row>
    <row r="96" spans="1:10" s="92" customFormat="1" ht="31.5" x14ac:dyDescent="0.25">
      <c r="A96" s="142" t="s">
        <v>170</v>
      </c>
      <c r="B96" s="550"/>
      <c r="C96" s="551"/>
      <c r="D96" s="551"/>
      <c r="E96" s="552"/>
      <c r="F96" s="99"/>
      <c r="G96" s="99"/>
      <c r="H96" s="99"/>
      <c r="I96" s="590"/>
    </row>
    <row r="97" spans="1:10" s="92" customFormat="1" ht="15.75" x14ac:dyDescent="0.25">
      <c r="A97" s="142" t="s">
        <v>121</v>
      </c>
      <c r="B97" s="553"/>
      <c r="C97" s="553"/>
      <c r="D97" s="553"/>
      <c r="E97" s="553"/>
      <c r="F97" s="99"/>
      <c r="G97" s="99"/>
      <c r="H97" s="99"/>
      <c r="I97" s="216"/>
    </row>
    <row r="98" spans="1:10" s="92" customFormat="1" ht="15.75" x14ac:dyDescent="0.25">
      <c r="A98" s="246" t="s">
        <v>122</v>
      </c>
      <c r="B98" s="553"/>
      <c r="C98" s="553"/>
      <c r="D98" s="553"/>
      <c r="E98" s="553"/>
      <c r="F98" s="557" t="s">
        <v>171</v>
      </c>
      <c r="G98" s="558"/>
      <c r="H98" s="559" t="s">
        <v>136</v>
      </c>
      <c r="I98" s="560"/>
    </row>
    <row r="99" spans="1:10" s="92" customFormat="1" ht="63.75" thickBot="1" x14ac:dyDescent="0.3">
      <c r="A99" s="376" t="s">
        <v>110</v>
      </c>
      <c r="B99" s="377" t="s">
        <v>123</v>
      </c>
      <c r="C99" s="377" t="s">
        <v>124</v>
      </c>
      <c r="D99" s="377" t="s">
        <v>125</v>
      </c>
      <c r="E99" s="381" t="s">
        <v>126</v>
      </c>
      <c r="F99" s="378" t="s">
        <v>127</v>
      </c>
      <c r="G99" s="378" t="s">
        <v>128</v>
      </c>
      <c r="H99" s="379" t="s">
        <v>129</v>
      </c>
      <c r="I99" s="380" t="s">
        <v>133</v>
      </c>
    </row>
    <row r="100" spans="1:10" ht="15.75" x14ac:dyDescent="0.25">
      <c r="A100" s="247" t="s">
        <v>113</v>
      </c>
      <c r="B100" s="247"/>
      <c r="C100" s="248"/>
      <c r="D100" s="249"/>
      <c r="E100" s="217">
        <f>(B100*C100)</f>
        <v>0</v>
      </c>
      <c r="F100" s="287">
        <f>1-H100</f>
        <v>1</v>
      </c>
      <c r="G100" s="218">
        <f>E100-I100</f>
        <v>0</v>
      </c>
      <c r="H100" s="444"/>
      <c r="I100" s="276">
        <f>E100*H100</f>
        <v>0</v>
      </c>
      <c r="J100" s="443"/>
    </row>
    <row r="101" spans="1:10" ht="15.75" x14ac:dyDescent="0.25">
      <c r="A101" s="8" t="s">
        <v>114</v>
      </c>
      <c r="B101" s="8"/>
      <c r="C101" s="250"/>
      <c r="D101" s="251"/>
      <c r="E101" s="217">
        <f>(B101*C101*D101)</f>
        <v>0</v>
      </c>
      <c r="F101" s="287">
        <f t="shared" ref="F101:F107" si="21">1-H101</f>
        <v>1</v>
      </c>
      <c r="G101" s="218">
        <f t="shared" ref="G101:G107" si="22">E101-I101</f>
        <v>0</v>
      </c>
      <c r="H101" s="444"/>
      <c r="I101" s="276">
        <f t="shared" ref="I101:I107" si="23">E101*H101</f>
        <v>0</v>
      </c>
      <c r="J101" s="443"/>
    </row>
    <row r="102" spans="1:10" ht="15.75" x14ac:dyDescent="0.25">
      <c r="A102" s="8" t="s">
        <v>115</v>
      </c>
      <c r="B102" s="8"/>
      <c r="C102" s="252"/>
      <c r="D102" s="251"/>
      <c r="E102" s="217">
        <f>(B102*C102*D102)</f>
        <v>0</v>
      </c>
      <c r="F102" s="287">
        <f t="shared" si="21"/>
        <v>1</v>
      </c>
      <c r="G102" s="218">
        <f t="shared" si="22"/>
        <v>0</v>
      </c>
      <c r="H102" s="444"/>
      <c r="I102" s="276">
        <f t="shared" si="23"/>
        <v>0</v>
      </c>
      <c r="J102" s="443"/>
    </row>
    <row r="103" spans="1:10" ht="15.75" x14ac:dyDescent="0.25">
      <c r="A103" s="8" t="s">
        <v>116</v>
      </c>
      <c r="B103" s="8"/>
      <c r="C103" s="248"/>
      <c r="D103" s="251"/>
      <c r="E103" s="217">
        <f>(B103*C103*D103)</f>
        <v>0</v>
      </c>
      <c r="F103" s="287">
        <f t="shared" si="21"/>
        <v>1</v>
      </c>
      <c r="G103" s="218">
        <f t="shared" si="22"/>
        <v>0</v>
      </c>
      <c r="H103" s="444"/>
      <c r="I103" s="276">
        <f t="shared" si="23"/>
        <v>0</v>
      </c>
      <c r="J103" s="443"/>
    </row>
    <row r="104" spans="1:10" ht="15.75" x14ac:dyDescent="0.25">
      <c r="A104" s="8" t="s">
        <v>117</v>
      </c>
      <c r="B104" s="8"/>
      <c r="C104" s="248"/>
      <c r="D104" s="251"/>
      <c r="E104" s="217">
        <f t="shared" ref="E104:E106" si="24">(B104*C104*D104)</f>
        <v>0</v>
      </c>
      <c r="F104" s="287">
        <f t="shared" si="21"/>
        <v>1</v>
      </c>
      <c r="G104" s="218">
        <f t="shared" si="22"/>
        <v>0</v>
      </c>
      <c r="H104" s="444"/>
      <c r="I104" s="276">
        <f t="shared" si="23"/>
        <v>0</v>
      </c>
      <c r="J104" s="443"/>
    </row>
    <row r="105" spans="1:10" ht="15.75" x14ac:dyDescent="0.25">
      <c r="A105" s="8" t="s">
        <v>281</v>
      </c>
      <c r="B105" s="8"/>
      <c r="C105" s="248"/>
      <c r="D105" s="251"/>
      <c r="E105" s="217">
        <f t="shared" si="24"/>
        <v>0</v>
      </c>
      <c r="F105" s="287">
        <f t="shared" si="21"/>
        <v>1</v>
      </c>
      <c r="G105" s="218">
        <f t="shared" si="22"/>
        <v>0</v>
      </c>
      <c r="H105" s="444"/>
      <c r="I105" s="276">
        <f t="shared" si="23"/>
        <v>0</v>
      </c>
      <c r="J105" s="443"/>
    </row>
    <row r="106" spans="1:10" ht="15.75" x14ac:dyDescent="0.25">
      <c r="A106" s="8" t="s">
        <v>282</v>
      </c>
      <c r="B106" s="8"/>
      <c r="C106" s="248"/>
      <c r="D106" s="251"/>
      <c r="E106" s="217">
        <f t="shared" si="24"/>
        <v>0</v>
      </c>
      <c r="F106" s="287">
        <f t="shared" si="21"/>
        <v>1</v>
      </c>
      <c r="G106" s="218">
        <f t="shared" si="22"/>
        <v>0</v>
      </c>
      <c r="H106" s="444"/>
      <c r="I106" s="276">
        <f t="shared" si="23"/>
        <v>0</v>
      </c>
      <c r="J106" s="443"/>
    </row>
    <row r="107" spans="1:10" ht="15.75" x14ac:dyDescent="0.25">
      <c r="A107" s="8" t="s">
        <v>276</v>
      </c>
      <c r="B107" s="8"/>
      <c r="C107" s="248"/>
      <c r="D107" s="251"/>
      <c r="E107" s="217">
        <f>(B107*C107*D107)</f>
        <v>0</v>
      </c>
      <c r="F107" s="287">
        <f t="shared" si="21"/>
        <v>1</v>
      </c>
      <c r="G107" s="218">
        <f t="shared" si="22"/>
        <v>0</v>
      </c>
      <c r="H107" s="444"/>
      <c r="I107" s="276">
        <f t="shared" si="23"/>
        <v>0</v>
      </c>
      <c r="J107" s="443"/>
    </row>
    <row r="108" spans="1:10" ht="16.5" thickBot="1" x14ac:dyDescent="0.3">
      <c r="A108" s="591" t="s">
        <v>131</v>
      </c>
      <c r="B108" s="591"/>
      <c r="C108" s="591"/>
      <c r="D108" s="591"/>
      <c r="E108" s="244">
        <f>ROUND(SUM(E100:E107),0)</f>
        <v>0</v>
      </c>
      <c r="F108" s="245"/>
      <c r="G108" s="244">
        <f>ROUND(SUM(G100:G107),0)</f>
        <v>0</v>
      </c>
      <c r="H108" s="245"/>
      <c r="I108" s="278">
        <f>SUM(I100:I107)</f>
        <v>0</v>
      </c>
      <c r="J108" s="443"/>
    </row>
    <row r="109" spans="1:10" ht="16.5" thickBot="1" x14ac:dyDescent="0.3">
      <c r="I109" s="205"/>
    </row>
    <row r="110" spans="1:10" s="92" customFormat="1" ht="15.75" x14ac:dyDescent="0.25">
      <c r="A110" s="547" t="s">
        <v>119</v>
      </c>
      <c r="B110" s="548"/>
      <c r="C110" s="548"/>
      <c r="D110" s="548"/>
      <c r="E110" s="549"/>
      <c r="F110" s="99"/>
      <c r="G110" s="99"/>
      <c r="H110" s="99"/>
      <c r="I110" s="590"/>
    </row>
    <row r="111" spans="1:10" s="92" customFormat="1" ht="15.75" x14ac:dyDescent="0.25">
      <c r="A111" s="142" t="s">
        <v>169</v>
      </c>
      <c r="B111" s="550"/>
      <c r="C111" s="551"/>
      <c r="D111" s="551"/>
      <c r="E111" s="552"/>
      <c r="F111" s="99"/>
      <c r="G111" s="99"/>
      <c r="H111" s="99"/>
      <c r="I111" s="590"/>
    </row>
    <row r="112" spans="1:10" s="92" customFormat="1" ht="31.5" x14ac:dyDescent="0.25">
      <c r="A112" s="142" t="s">
        <v>170</v>
      </c>
      <c r="B112" s="550"/>
      <c r="C112" s="551"/>
      <c r="D112" s="551"/>
      <c r="E112" s="552"/>
      <c r="F112" s="99"/>
      <c r="G112" s="99"/>
      <c r="H112" s="99"/>
      <c r="I112" s="590"/>
    </row>
    <row r="113" spans="1:10" s="92" customFormat="1" ht="15.75" x14ac:dyDescent="0.25">
      <c r="A113" s="142" t="s">
        <v>121</v>
      </c>
      <c r="B113" s="553"/>
      <c r="C113" s="553"/>
      <c r="D113" s="553"/>
      <c r="E113" s="553"/>
      <c r="F113" s="99"/>
      <c r="G113" s="99"/>
      <c r="H113" s="99"/>
      <c r="I113" s="216"/>
    </row>
    <row r="114" spans="1:10" s="92" customFormat="1" ht="15.75" x14ac:dyDescent="0.25">
      <c r="A114" s="246" t="s">
        <v>122</v>
      </c>
      <c r="B114" s="553"/>
      <c r="C114" s="553"/>
      <c r="D114" s="553"/>
      <c r="E114" s="553"/>
      <c r="F114" s="557" t="s">
        <v>171</v>
      </c>
      <c r="G114" s="558"/>
      <c r="H114" s="559" t="s">
        <v>136</v>
      </c>
      <c r="I114" s="560"/>
    </row>
    <row r="115" spans="1:10" s="92" customFormat="1" ht="63.75" thickBot="1" x14ac:dyDescent="0.3">
      <c r="A115" s="376" t="s">
        <v>110</v>
      </c>
      <c r="B115" s="377" t="s">
        <v>123</v>
      </c>
      <c r="C115" s="377" t="s">
        <v>124</v>
      </c>
      <c r="D115" s="377" t="s">
        <v>125</v>
      </c>
      <c r="E115" s="381" t="s">
        <v>126</v>
      </c>
      <c r="F115" s="378" t="s">
        <v>127</v>
      </c>
      <c r="G115" s="378" t="s">
        <v>128</v>
      </c>
      <c r="H115" s="379" t="s">
        <v>129</v>
      </c>
      <c r="I115" s="380" t="s">
        <v>133</v>
      </c>
    </row>
    <row r="116" spans="1:10" ht="15.75" x14ac:dyDescent="0.25">
      <c r="A116" s="247" t="s">
        <v>113</v>
      </c>
      <c r="B116" s="247"/>
      <c r="C116" s="248"/>
      <c r="D116" s="249"/>
      <c r="E116" s="217">
        <f>(B116*C116)</f>
        <v>0</v>
      </c>
      <c r="F116" s="287">
        <f>1-H116</f>
        <v>1</v>
      </c>
      <c r="G116" s="218">
        <f>E116-I116</f>
        <v>0</v>
      </c>
      <c r="H116" s="444"/>
      <c r="I116" s="276">
        <f>E116*H116</f>
        <v>0</v>
      </c>
      <c r="J116" s="443"/>
    </row>
    <row r="117" spans="1:10" ht="15.75" x14ac:dyDescent="0.25">
      <c r="A117" s="8" t="s">
        <v>114</v>
      </c>
      <c r="B117" s="8"/>
      <c r="C117" s="250"/>
      <c r="D117" s="251"/>
      <c r="E117" s="217">
        <f>(B117*C117*D117)</f>
        <v>0</v>
      </c>
      <c r="F117" s="287">
        <f t="shared" ref="F117:F123" si="25">1-H117</f>
        <v>1</v>
      </c>
      <c r="G117" s="218">
        <f t="shared" ref="G117:G123" si="26">E117-I117</f>
        <v>0</v>
      </c>
      <c r="H117" s="444"/>
      <c r="I117" s="276">
        <f t="shared" ref="I117:I123" si="27">E117*H117</f>
        <v>0</v>
      </c>
      <c r="J117" s="443"/>
    </row>
    <row r="118" spans="1:10" ht="15.75" x14ac:dyDescent="0.25">
      <c r="A118" s="8" t="s">
        <v>115</v>
      </c>
      <c r="B118" s="8"/>
      <c r="C118" s="252"/>
      <c r="D118" s="251"/>
      <c r="E118" s="217">
        <f>(B118*C118*D118)</f>
        <v>0</v>
      </c>
      <c r="F118" s="287">
        <f t="shared" si="25"/>
        <v>1</v>
      </c>
      <c r="G118" s="218">
        <f t="shared" si="26"/>
        <v>0</v>
      </c>
      <c r="H118" s="444"/>
      <c r="I118" s="276">
        <f t="shared" si="27"/>
        <v>0</v>
      </c>
      <c r="J118" s="443"/>
    </row>
    <row r="119" spans="1:10" ht="15.75" x14ac:dyDescent="0.25">
      <c r="A119" s="8" t="s">
        <v>116</v>
      </c>
      <c r="B119" s="8"/>
      <c r="C119" s="248"/>
      <c r="D119" s="251"/>
      <c r="E119" s="217">
        <f>(B119*C119*D119)</f>
        <v>0</v>
      </c>
      <c r="F119" s="287">
        <f t="shared" si="25"/>
        <v>1</v>
      </c>
      <c r="G119" s="218">
        <f t="shared" si="26"/>
        <v>0</v>
      </c>
      <c r="H119" s="444"/>
      <c r="I119" s="276">
        <f t="shared" si="27"/>
        <v>0</v>
      </c>
      <c r="J119" s="443"/>
    </row>
    <row r="120" spans="1:10" ht="15.75" x14ac:dyDescent="0.25">
      <c r="A120" s="8" t="s">
        <v>117</v>
      </c>
      <c r="B120" s="8"/>
      <c r="C120" s="248"/>
      <c r="D120" s="251"/>
      <c r="E120" s="217">
        <f t="shared" ref="E120:E122" si="28">(B120*C120*D120)</f>
        <v>0</v>
      </c>
      <c r="F120" s="287">
        <f t="shared" si="25"/>
        <v>1</v>
      </c>
      <c r="G120" s="218">
        <f t="shared" si="26"/>
        <v>0</v>
      </c>
      <c r="H120" s="444"/>
      <c r="I120" s="276">
        <f t="shared" si="27"/>
        <v>0</v>
      </c>
      <c r="J120" s="443"/>
    </row>
    <row r="121" spans="1:10" ht="15.75" x14ac:dyDescent="0.25">
      <c r="A121" s="8" t="s">
        <v>281</v>
      </c>
      <c r="B121" s="8"/>
      <c r="C121" s="248"/>
      <c r="D121" s="251"/>
      <c r="E121" s="217">
        <f t="shared" si="28"/>
        <v>0</v>
      </c>
      <c r="F121" s="287">
        <f t="shared" si="25"/>
        <v>1</v>
      </c>
      <c r="G121" s="218">
        <f t="shared" si="26"/>
        <v>0</v>
      </c>
      <c r="H121" s="444"/>
      <c r="I121" s="276">
        <f t="shared" si="27"/>
        <v>0</v>
      </c>
      <c r="J121" s="443"/>
    </row>
    <row r="122" spans="1:10" ht="15.75" x14ac:dyDescent="0.25">
      <c r="A122" s="8" t="s">
        <v>282</v>
      </c>
      <c r="B122" s="8"/>
      <c r="C122" s="248"/>
      <c r="D122" s="251"/>
      <c r="E122" s="217">
        <f t="shared" si="28"/>
        <v>0</v>
      </c>
      <c r="F122" s="287">
        <f t="shared" si="25"/>
        <v>1</v>
      </c>
      <c r="G122" s="218">
        <f t="shared" si="26"/>
        <v>0</v>
      </c>
      <c r="H122" s="444"/>
      <c r="I122" s="276">
        <f t="shared" si="27"/>
        <v>0</v>
      </c>
      <c r="J122" s="443"/>
    </row>
    <row r="123" spans="1:10" ht="15.75" x14ac:dyDescent="0.25">
      <c r="A123" s="8" t="s">
        <v>276</v>
      </c>
      <c r="B123" s="8"/>
      <c r="C123" s="248"/>
      <c r="D123" s="251"/>
      <c r="E123" s="217">
        <f>(B123*C123*D123)</f>
        <v>0</v>
      </c>
      <c r="F123" s="287">
        <f t="shared" si="25"/>
        <v>1</v>
      </c>
      <c r="G123" s="218">
        <f t="shared" si="26"/>
        <v>0</v>
      </c>
      <c r="H123" s="444"/>
      <c r="I123" s="276">
        <f t="shared" si="27"/>
        <v>0</v>
      </c>
      <c r="J123" s="443"/>
    </row>
    <row r="124" spans="1:10" ht="16.5" thickBot="1" x14ac:dyDescent="0.3">
      <c r="A124" s="591" t="s">
        <v>131</v>
      </c>
      <c r="B124" s="591"/>
      <c r="C124" s="591"/>
      <c r="D124" s="591"/>
      <c r="E124" s="244">
        <f>ROUND(SUM(E116:E123),0)</f>
        <v>0</v>
      </c>
      <c r="F124" s="245"/>
      <c r="G124" s="244">
        <f>ROUND(SUM(G116:G123),0)</f>
        <v>0</v>
      </c>
      <c r="H124" s="245"/>
      <c r="I124" s="278">
        <f>SUM(I116:I123)</f>
        <v>0</v>
      </c>
      <c r="J124" s="443"/>
    </row>
    <row r="125" spans="1:10" ht="16.5" thickBot="1" x14ac:dyDescent="0.3">
      <c r="I125" s="205"/>
    </row>
    <row r="126" spans="1:10" s="92" customFormat="1" ht="15.75" x14ac:dyDescent="0.25">
      <c r="A126" s="547" t="s">
        <v>119</v>
      </c>
      <c r="B126" s="548"/>
      <c r="C126" s="548"/>
      <c r="D126" s="548"/>
      <c r="E126" s="549"/>
      <c r="F126" s="99"/>
      <c r="G126" s="99"/>
      <c r="H126" s="99"/>
      <c r="I126" s="590"/>
    </row>
    <row r="127" spans="1:10" s="92" customFormat="1" ht="15.75" x14ac:dyDescent="0.25">
      <c r="A127" s="142" t="s">
        <v>169</v>
      </c>
      <c r="B127" s="550"/>
      <c r="C127" s="551"/>
      <c r="D127" s="551"/>
      <c r="E127" s="552"/>
      <c r="F127" s="99"/>
      <c r="G127" s="99"/>
      <c r="H127" s="99"/>
      <c r="I127" s="590"/>
    </row>
    <row r="128" spans="1:10" s="92" customFormat="1" ht="31.5" x14ac:dyDescent="0.25">
      <c r="A128" s="142" t="s">
        <v>170</v>
      </c>
      <c r="B128" s="550"/>
      <c r="C128" s="551"/>
      <c r="D128" s="551"/>
      <c r="E128" s="552"/>
      <c r="F128" s="99"/>
      <c r="G128" s="99"/>
      <c r="H128" s="99"/>
      <c r="I128" s="590"/>
    </row>
    <row r="129" spans="1:10" s="92" customFormat="1" ht="15.75" x14ac:dyDescent="0.25">
      <c r="A129" s="142" t="s">
        <v>121</v>
      </c>
      <c r="B129" s="553"/>
      <c r="C129" s="553"/>
      <c r="D129" s="553"/>
      <c r="E129" s="553"/>
      <c r="F129" s="99"/>
      <c r="G129" s="99"/>
      <c r="H129" s="99"/>
      <c r="I129" s="216"/>
    </row>
    <row r="130" spans="1:10" s="92" customFormat="1" ht="15.75" x14ac:dyDescent="0.25">
      <c r="A130" s="246" t="s">
        <v>122</v>
      </c>
      <c r="B130" s="553"/>
      <c r="C130" s="553"/>
      <c r="D130" s="553"/>
      <c r="E130" s="553"/>
      <c r="F130" s="557" t="s">
        <v>171</v>
      </c>
      <c r="G130" s="558"/>
      <c r="H130" s="559" t="s">
        <v>136</v>
      </c>
      <c r="I130" s="560"/>
    </row>
    <row r="131" spans="1:10" s="92" customFormat="1" ht="63.75" thickBot="1" x14ac:dyDescent="0.3">
      <c r="A131" s="376" t="s">
        <v>110</v>
      </c>
      <c r="B131" s="377" t="s">
        <v>123</v>
      </c>
      <c r="C131" s="377" t="s">
        <v>124</v>
      </c>
      <c r="D131" s="377" t="s">
        <v>125</v>
      </c>
      <c r="E131" s="381" t="s">
        <v>126</v>
      </c>
      <c r="F131" s="378" t="s">
        <v>127</v>
      </c>
      <c r="G131" s="378" t="s">
        <v>128</v>
      </c>
      <c r="H131" s="379" t="s">
        <v>129</v>
      </c>
      <c r="I131" s="380" t="s">
        <v>133</v>
      </c>
    </row>
    <row r="132" spans="1:10" ht="15.75" x14ac:dyDescent="0.25">
      <c r="A132" s="247" t="s">
        <v>113</v>
      </c>
      <c r="B132" s="247"/>
      <c r="C132" s="248"/>
      <c r="D132" s="249"/>
      <c r="E132" s="217">
        <f>(B132*C132)</f>
        <v>0</v>
      </c>
      <c r="F132" s="287">
        <f>1-H132</f>
        <v>1</v>
      </c>
      <c r="G132" s="218">
        <f>E132-I132</f>
        <v>0</v>
      </c>
      <c r="H132" s="444"/>
      <c r="I132" s="276">
        <f>E132*H132</f>
        <v>0</v>
      </c>
      <c r="J132" s="443"/>
    </row>
    <row r="133" spans="1:10" ht="15.75" x14ac:dyDescent="0.25">
      <c r="A133" s="8" t="s">
        <v>114</v>
      </c>
      <c r="B133" s="8"/>
      <c r="C133" s="250"/>
      <c r="D133" s="251"/>
      <c r="E133" s="217">
        <f>(B133*C133*D133)</f>
        <v>0</v>
      </c>
      <c r="F133" s="287">
        <f t="shared" ref="F133:F138" si="29">1-H133</f>
        <v>1</v>
      </c>
      <c r="G133" s="218">
        <f t="shared" ref="G133:G138" si="30">E133-I133</f>
        <v>0</v>
      </c>
      <c r="H133" s="444"/>
      <c r="I133" s="276">
        <f t="shared" ref="I133:I138" si="31">E133*H133</f>
        <v>0</v>
      </c>
      <c r="J133" s="443"/>
    </row>
    <row r="134" spans="1:10" ht="15.75" x14ac:dyDescent="0.25">
      <c r="A134" s="8" t="s">
        <v>115</v>
      </c>
      <c r="B134" s="8"/>
      <c r="C134" s="252"/>
      <c r="D134" s="251"/>
      <c r="E134" s="217">
        <f>(B134*C134*D134)</f>
        <v>0</v>
      </c>
      <c r="F134" s="287">
        <f t="shared" si="29"/>
        <v>1</v>
      </c>
      <c r="G134" s="218">
        <f t="shared" si="30"/>
        <v>0</v>
      </c>
      <c r="H134" s="444"/>
      <c r="I134" s="276">
        <f t="shared" si="31"/>
        <v>0</v>
      </c>
      <c r="J134" s="443"/>
    </row>
    <row r="135" spans="1:10" ht="15.75" x14ac:dyDescent="0.25">
      <c r="A135" s="8" t="s">
        <v>117</v>
      </c>
      <c r="B135" s="8"/>
      <c r="C135" s="252"/>
      <c r="D135" s="251"/>
      <c r="E135" s="217">
        <f t="shared" ref="E135:E137" si="32">(B135*C135*D135)</f>
        <v>0</v>
      </c>
      <c r="F135" s="287">
        <f t="shared" si="29"/>
        <v>1</v>
      </c>
      <c r="G135" s="218">
        <f t="shared" si="30"/>
        <v>0</v>
      </c>
      <c r="H135" s="444"/>
      <c r="I135" s="276">
        <f t="shared" si="31"/>
        <v>0</v>
      </c>
      <c r="J135" s="443"/>
    </row>
    <row r="136" spans="1:10" ht="15.75" x14ac:dyDescent="0.25">
      <c r="A136" s="8" t="s">
        <v>281</v>
      </c>
      <c r="B136" s="8"/>
      <c r="C136" s="248"/>
      <c r="D136" s="251"/>
      <c r="E136" s="217">
        <f t="shared" si="32"/>
        <v>0</v>
      </c>
      <c r="F136" s="287">
        <f t="shared" si="29"/>
        <v>1</v>
      </c>
      <c r="G136" s="218">
        <f t="shared" si="30"/>
        <v>0</v>
      </c>
      <c r="H136" s="444"/>
      <c r="I136" s="276">
        <f t="shared" si="31"/>
        <v>0</v>
      </c>
      <c r="J136" s="443"/>
    </row>
    <row r="137" spans="1:10" ht="15.75" x14ac:dyDescent="0.25">
      <c r="A137" s="8" t="s">
        <v>282</v>
      </c>
      <c r="B137" s="8"/>
      <c r="C137" s="248"/>
      <c r="D137" s="251"/>
      <c r="E137" s="217">
        <f t="shared" si="32"/>
        <v>0</v>
      </c>
      <c r="F137" s="287">
        <f t="shared" si="29"/>
        <v>1</v>
      </c>
      <c r="G137" s="218">
        <f t="shared" si="30"/>
        <v>0</v>
      </c>
      <c r="H137" s="444"/>
      <c r="I137" s="276">
        <f t="shared" si="31"/>
        <v>0</v>
      </c>
      <c r="J137" s="443"/>
    </row>
    <row r="138" spans="1:10" ht="15.75" x14ac:dyDescent="0.25">
      <c r="A138" s="8" t="s">
        <v>276</v>
      </c>
      <c r="B138" s="8"/>
      <c r="C138" s="248"/>
      <c r="D138" s="251"/>
      <c r="E138" s="217">
        <f>(B138*C138*D138)</f>
        <v>0</v>
      </c>
      <c r="F138" s="287">
        <f t="shared" si="29"/>
        <v>1</v>
      </c>
      <c r="G138" s="218">
        <f t="shared" si="30"/>
        <v>0</v>
      </c>
      <c r="H138" s="444"/>
      <c r="I138" s="276">
        <f t="shared" si="31"/>
        <v>0</v>
      </c>
      <c r="J138" s="443"/>
    </row>
    <row r="139" spans="1:10" ht="16.5" thickBot="1" x14ac:dyDescent="0.3">
      <c r="A139" s="591" t="s">
        <v>131</v>
      </c>
      <c r="B139" s="591"/>
      <c r="C139" s="591"/>
      <c r="D139" s="591"/>
      <c r="E139" s="244">
        <f>ROUND(SUM(E132:E138),0)</f>
        <v>0</v>
      </c>
      <c r="F139" s="245"/>
      <c r="G139" s="244">
        <f>ROUND(SUM(G132:G138),0)</f>
        <v>0</v>
      </c>
      <c r="H139" s="245"/>
      <c r="I139" s="278">
        <f>SUM(I132:I138)</f>
        <v>0</v>
      </c>
      <c r="J139" s="443"/>
    </row>
    <row r="140" spans="1:10" ht="16.5" thickBot="1" x14ac:dyDescent="0.3">
      <c r="I140" s="205"/>
    </row>
    <row r="141" spans="1:10" s="92" customFormat="1" ht="15.75" x14ac:dyDescent="0.25">
      <c r="A141" s="547" t="s">
        <v>119</v>
      </c>
      <c r="B141" s="548"/>
      <c r="C141" s="548"/>
      <c r="D141" s="548"/>
      <c r="E141" s="549"/>
      <c r="F141" s="99"/>
      <c r="G141" s="99"/>
      <c r="H141" s="99"/>
      <c r="I141" s="590"/>
    </row>
    <row r="142" spans="1:10" s="92" customFormat="1" ht="15.75" x14ac:dyDescent="0.25">
      <c r="A142" s="142" t="s">
        <v>169</v>
      </c>
      <c r="B142" s="550"/>
      <c r="C142" s="551"/>
      <c r="D142" s="551"/>
      <c r="E142" s="552"/>
      <c r="F142" s="99"/>
      <c r="G142" s="99"/>
      <c r="H142" s="99"/>
      <c r="I142" s="590"/>
    </row>
    <row r="143" spans="1:10" s="92" customFormat="1" ht="31.5" x14ac:dyDescent="0.25">
      <c r="A143" s="142" t="s">
        <v>170</v>
      </c>
      <c r="B143" s="550"/>
      <c r="C143" s="551"/>
      <c r="D143" s="551"/>
      <c r="E143" s="552"/>
      <c r="F143" s="99"/>
      <c r="G143" s="99"/>
      <c r="H143" s="99"/>
      <c r="I143" s="590"/>
    </row>
    <row r="144" spans="1:10" s="92" customFormat="1" ht="15.75" x14ac:dyDescent="0.25">
      <c r="A144" s="142" t="s">
        <v>121</v>
      </c>
      <c r="B144" s="553"/>
      <c r="C144" s="553"/>
      <c r="D144" s="553"/>
      <c r="E144" s="553"/>
      <c r="F144" s="99"/>
      <c r="G144" s="99"/>
      <c r="H144" s="99"/>
      <c r="I144" s="216"/>
    </row>
    <row r="145" spans="1:10" s="92" customFormat="1" ht="15.75" x14ac:dyDescent="0.25">
      <c r="A145" s="246" t="s">
        <v>122</v>
      </c>
      <c r="B145" s="553"/>
      <c r="C145" s="553"/>
      <c r="D145" s="553"/>
      <c r="E145" s="553"/>
      <c r="F145" s="557" t="s">
        <v>171</v>
      </c>
      <c r="G145" s="558"/>
      <c r="H145" s="559" t="s">
        <v>136</v>
      </c>
      <c r="I145" s="560"/>
    </row>
    <row r="146" spans="1:10" s="92" customFormat="1" ht="63.75" thickBot="1" x14ac:dyDescent="0.3">
      <c r="A146" s="376" t="s">
        <v>110</v>
      </c>
      <c r="B146" s="377" t="s">
        <v>123</v>
      </c>
      <c r="C146" s="377" t="s">
        <v>124</v>
      </c>
      <c r="D146" s="377" t="s">
        <v>125</v>
      </c>
      <c r="E146" s="381" t="s">
        <v>126</v>
      </c>
      <c r="F146" s="378" t="s">
        <v>127</v>
      </c>
      <c r="G146" s="378" t="s">
        <v>128</v>
      </c>
      <c r="H146" s="379" t="s">
        <v>129</v>
      </c>
      <c r="I146" s="380" t="s">
        <v>133</v>
      </c>
    </row>
    <row r="147" spans="1:10" ht="15.75" x14ac:dyDescent="0.25">
      <c r="A147" s="247" t="s">
        <v>113</v>
      </c>
      <c r="B147" s="247"/>
      <c r="C147" s="248"/>
      <c r="D147" s="249"/>
      <c r="E147" s="217">
        <f>(B147*C147)</f>
        <v>0</v>
      </c>
      <c r="F147" s="287">
        <f>1-H147</f>
        <v>1</v>
      </c>
      <c r="G147" s="218">
        <f>E147-I147</f>
        <v>0</v>
      </c>
      <c r="H147" s="444"/>
      <c r="I147" s="276">
        <f>E147*H147</f>
        <v>0</v>
      </c>
      <c r="J147" s="443"/>
    </row>
    <row r="148" spans="1:10" ht="15.75" x14ac:dyDescent="0.25">
      <c r="A148" s="8" t="s">
        <v>114</v>
      </c>
      <c r="B148" s="8"/>
      <c r="C148" s="250"/>
      <c r="D148" s="251"/>
      <c r="E148" s="217">
        <f>(B148*C148*D148)</f>
        <v>0</v>
      </c>
      <c r="F148" s="287">
        <f t="shared" ref="F148:F154" si="33">1-H148</f>
        <v>1</v>
      </c>
      <c r="G148" s="218">
        <f t="shared" ref="G148:G154" si="34">E148-I148</f>
        <v>0</v>
      </c>
      <c r="H148" s="444"/>
      <c r="I148" s="276">
        <f t="shared" ref="I148:I154" si="35">E148*H148</f>
        <v>0</v>
      </c>
      <c r="J148" s="443"/>
    </row>
    <row r="149" spans="1:10" ht="15.75" x14ac:dyDescent="0.25">
      <c r="A149" s="8" t="s">
        <v>115</v>
      </c>
      <c r="B149" s="8"/>
      <c r="C149" s="252"/>
      <c r="D149" s="251"/>
      <c r="E149" s="217">
        <f>(B149*C149*D149)</f>
        <v>0</v>
      </c>
      <c r="F149" s="287">
        <f t="shared" si="33"/>
        <v>1</v>
      </c>
      <c r="G149" s="218">
        <f t="shared" si="34"/>
        <v>0</v>
      </c>
      <c r="H149" s="444"/>
      <c r="I149" s="276">
        <f t="shared" si="35"/>
        <v>0</v>
      </c>
      <c r="J149" s="443"/>
    </row>
    <row r="150" spans="1:10" ht="15.75" x14ac:dyDescent="0.25">
      <c r="A150" s="8" t="s">
        <v>116</v>
      </c>
      <c r="B150" s="8"/>
      <c r="C150" s="248"/>
      <c r="D150" s="251"/>
      <c r="E150" s="217">
        <f>(B150*C150*D150)</f>
        <v>0</v>
      </c>
      <c r="F150" s="287">
        <f t="shared" si="33"/>
        <v>1</v>
      </c>
      <c r="G150" s="218">
        <f t="shared" si="34"/>
        <v>0</v>
      </c>
      <c r="H150" s="444"/>
      <c r="I150" s="276">
        <f t="shared" si="35"/>
        <v>0</v>
      </c>
      <c r="J150" s="443"/>
    </row>
    <row r="151" spans="1:10" ht="15.75" x14ac:dyDescent="0.25">
      <c r="A151" s="8" t="s">
        <v>117</v>
      </c>
      <c r="B151" s="8"/>
      <c r="C151" s="248"/>
      <c r="D151" s="251"/>
      <c r="E151" s="217">
        <f t="shared" ref="E151:E153" si="36">(B151*C151*D151)</f>
        <v>0</v>
      </c>
      <c r="F151" s="287">
        <f t="shared" si="33"/>
        <v>1</v>
      </c>
      <c r="G151" s="218">
        <f t="shared" si="34"/>
        <v>0</v>
      </c>
      <c r="H151" s="444"/>
      <c r="I151" s="276">
        <f t="shared" si="35"/>
        <v>0</v>
      </c>
      <c r="J151" s="443"/>
    </row>
    <row r="152" spans="1:10" ht="15.75" x14ac:dyDescent="0.25">
      <c r="A152" s="8" t="s">
        <v>281</v>
      </c>
      <c r="B152" s="8"/>
      <c r="C152" s="248"/>
      <c r="D152" s="251"/>
      <c r="E152" s="217">
        <f t="shared" si="36"/>
        <v>0</v>
      </c>
      <c r="F152" s="287">
        <f t="shared" si="33"/>
        <v>1</v>
      </c>
      <c r="G152" s="218">
        <f t="shared" si="34"/>
        <v>0</v>
      </c>
      <c r="H152" s="444"/>
      <c r="I152" s="276">
        <f t="shared" si="35"/>
        <v>0</v>
      </c>
      <c r="J152" s="443"/>
    </row>
    <row r="153" spans="1:10" ht="15.75" x14ac:dyDescent="0.25">
      <c r="A153" s="8" t="s">
        <v>282</v>
      </c>
      <c r="B153" s="8"/>
      <c r="C153" s="248"/>
      <c r="D153" s="251"/>
      <c r="E153" s="217">
        <f t="shared" si="36"/>
        <v>0</v>
      </c>
      <c r="F153" s="287">
        <f t="shared" si="33"/>
        <v>1</v>
      </c>
      <c r="G153" s="218">
        <f t="shared" si="34"/>
        <v>0</v>
      </c>
      <c r="H153" s="444"/>
      <c r="I153" s="276">
        <f t="shared" si="35"/>
        <v>0</v>
      </c>
      <c r="J153" s="443"/>
    </row>
    <row r="154" spans="1:10" ht="15.75" x14ac:dyDescent="0.25">
      <c r="A154" s="8" t="s">
        <v>276</v>
      </c>
      <c r="B154" s="8"/>
      <c r="C154" s="248"/>
      <c r="D154" s="251"/>
      <c r="E154" s="217">
        <f>(B154*C154*D154)</f>
        <v>0</v>
      </c>
      <c r="F154" s="287">
        <f t="shared" si="33"/>
        <v>1</v>
      </c>
      <c r="G154" s="218">
        <f t="shared" si="34"/>
        <v>0</v>
      </c>
      <c r="H154" s="444"/>
      <c r="I154" s="276">
        <f t="shared" si="35"/>
        <v>0</v>
      </c>
      <c r="J154" s="443"/>
    </row>
    <row r="155" spans="1:10" ht="16.5" thickBot="1" x14ac:dyDescent="0.3">
      <c r="A155" s="591" t="s">
        <v>131</v>
      </c>
      <c r="B155" s="591"/>
      <c r="C155" s="591"/>
      <c r="D155" s="591"/>
      <c r="E155" s="244">
        <f>ROUND(SUM(E147:E154),0)</f>
        <v>0</v>
      </c>
      <c r="F155" s="245"/>
      <c r="G155" s="244">
        <f>ROUND(SUM(G147:G154),0)</f>
        <v>0</v>
      </c>
      <c r="H155" s="245"/>
      <c r="I155" s="278">
        <f>SUM(I147:I154)</f>
        <v>0</v>
      </c>
      <c r="J155" s="443"/>
    </row>
    <row r="156" spans="1:10" ht="16.5" thickBot="1" x14ac:dyDescent="0.3">
      <c r="I156" s="205"/>
    </row>
    <row r="157" spans="1:10" s="92" customFormat="1" ht="15.75" x14ac:dyDescent="0.25">
      <c r="A157" s="547" t="s">
        <v>119</v>
      </c>
      <c r="B157" s="548"/>
      <c r="C157" s="548"/>
      <c r="D157" s="548"/>
      <c r="E157" s="549"/>
      <c r="F157" s="99"/>
      <c r="G157" s="99"/>
      <c r="H157" s="99"/>
      <c r="I157" s="590"/>
    </row>
    <row r="158" spans="1:10" s="92" customFormat="1" ht="15.75" x14ac:dyDescent="0.25">
      <c r="A158" s="142" t="s">
        <v>169</v>
      </c>
      <c r="B158" s="550"/>
      <c r="C158" s="551"/>
      <c r="D158" s="551"/>
      <c r="E158" s="552"/>
      <c r="F158" s="99"/>
      <c r="G158" s="99"/>
      <c r="H158" s="99"/>
      <c r="I158" s="590"/>
    </row>
    <row r="159" spans="1:10" s="92" customFormat="1" ht="31.5" x14ac:dyDescent="0.25">
      <c r="A159" s="142" t="s">
        <v>170</v>
      </c>
      <c r="B159" s="550"/>
      <c r="C159" s="551"/>
      <c r="D159" s="551"/>
      <c r="E159" s="552"/>
      <c r="F159" s="99"/>
      <c r="G159" s="99"/>
      <c r="H159" s="99"/>
      <c r="I159" s="590"/>
    </row>
    <row r="160" spans="1:10" s="92" customFormat="1" ht="15.75" x14ac:dyDescent="0.25">
      <c r="A160" s="142" t="s">
        <v>121</v>
      </c>
      <c r="B160" s="553"/>
      <c r="C160" s="553"/>
      <c r="D160" s="553"/>
      <c r="E160" s="553"/>
      <c r="F160" s="99"/>
      <c r="G160" s="99"/>
      <c r="H160" s="99"/>
      <c r="I160" s="216"/>
    </row>
    <row r="161" spans="1:10" s="92" customFormat="1" ht="15.75" x14ac:dyDescent="0.25">
      <c r="A161" s="246" t="s">
        <v>122</v>
      </c>
      <c r="B161" s="553"/>
      <c r="C161" s="553"/>
      <c r="D161" s="553"/>
      <c r="E161" s="553"/>
      <c r="F161" s="557" t="s">
        <v>171</v>
      </c>
      <c r="G161" s="558"/>
      <c r="H161" s="559" t="s">
        <v>136</v>
      </c>
      <c r="I161" s="560"/>
    </row>
    <row r="162" spans="1:10" s="92" customFormat="1" ht="63.75" thickBot="1" x14ac:dyDescent="0.3">
      <c r="A162" s="376" t="s">
        <v>110</v>
      </c>
      <c r="B162" s="377" t="s">
        <v>123</v>
      </c>
      <c r="C162" s="377" t="s">
        <v>124</v>
      </c>
      <c r="D162" s="377" t="s">
        <v>125</v>
      </c>
      <c r="E162" s="381" t="s">
        <v>126</v>
      </c>
      <c r="F162" s="378" t="s">
        <v>127</v>
      </c>
      <c r="G162" s="378" t="s">
        <v>128</v>
      </c>
      <c r="H162" s="379" t="s">
        <v>129</v>
      </c>
      <c r="I162" s="380" t="s">
        <v>133</v>
      </c>
    </row>
    <row r="163" spans="1:10" ht="15.75" x14ac:dyDescent="0.25">
      <c r="A163" s="247" t="s">
        <v>113</v>
      </c>
      <c r="B163" s="247"/>
      <c r="C163" s="248"/>
      <c r="D163" s="249"/>
      <c r="E163" s="217">
        <f>(B163*C163)</f>
        <v>0</v>
      </c>
      <c r="F163" s="287">
        <f>1-H163</f>
        <v>1</v>
      </c>
      <c r="G163" s="218">
        <f>E163-I163</f>
        <v>0</v>
      </c>
      <c r="H163" s="444"/>
      <c r="I163" s="276">
        <f>E163*H163</f>
        <v>0</v>
      </c>
      <c r="J163" s="443"/>
    </row>
    <row r="164" spans="1:10" ht="15.75" x14ac:dyDescent="0.25">
      <c r="A164" s="8" t="s">
        <v>114</v>
      </c>
      <c r="B164" s="8"/>
      <c r="C164" s="250"/>
      <c r="D164" s="251"/>
      <c r="E164" s="217">
        <f>(B164*C164*D164)</f>
        <v>0</v>
      </c>
      <c r="F164" s="287">
        <f t="shared" ref="F164:F170" si="37">1-H164</f>
        <v>1</v>
      </c>
      <c r="G164" s="218">
        <f t="shared" ref="G164:G170" si="38">E164-I164</f>
        <v>0</v>
      </c>
      <c r="H164" s="444"/>
      <c r="I164" s="276">
        <f t="shared" ref="I164:I170" si="39">E164*H164</f>
        <v>0</v>
      </c>
      <c r="J164" s="443"/>
    </row>
    <row r="165" spans="1:10" ht="15.75" x14ac:dyDescent="0.25">
      <c r="A165" s="8" t="s">
        <v>115</v>
      </c>
      <c r="B165" s="8"/>
      <c r="C165" s="252"/>
      <c r="D165" s="251"/>
      <c r="E165" s="217">
        <f>(B165*C165*D165)</f>
        <v>0</v>
      </c>
      <c r="F165" s="287">
        <f t="shared" si="37"/>
        <v>1</v>
      </c>
      <c r="G165" s="218">
        <f t="shared" si="38"/>
        <v>0</v>
      </c>
      <c r="H165" s="444"/>
      <c r="I165" s="276">
        <f t="shared" si="39"/>
        <v>0</v>
      </c>
      <c r="J165" s="443"/>
    </row>
    <row r="166" spans="1:10" ht="15.75" x14ac:dyDescent="0.25">
      <c r="A166" s="8" t="s">
        <v>116</v>
      </c>
      <c r="B166" s="8"/>
      <c r="C166" s="248"/>
      <c r="D166" s="251"/>
      <c r="E166" s="217">
        <f>(B166*C166*D166)</f>
        <v>0</v>
      </c>
      <c r="F166" s="287">
        <f t="shared" si="37"/>
        <v>1</v>
      </c>
      <c r="G166" s="218">
        <f t="shared" si="38"/>
        <v>0</v>
      </c>
      <c r="H166" s="444"/>
      <c r="I166" s="276">
        <f t="shared" si="39"/>
        <v>0</v>
      </c>
      <c r="J166" s="443"/>
    </row>
    <row r="167" spans="1:10" ht="15.75" x14ac:dyDescent="0.25">
      <c r="A167" s="8" t="s">
        <v>117</v>
      </c>
      <c r="B167" s="8"/>
      <c r="C167" s="248"/>
      <c r="D167" s="251"/>
      <c r="E167" s="217">
        <f t="shared" ref="E167:E169" si="40">(B167*C167*D167)</f>
        <v>0</v>
      </c>
      <c r="F167" s="287">
        <f t="shared" si="37"/>
        <v>1</v>
      </c>
      <c r="G167" s="218">
        <f t="shared" si="38"/>
        <v>0</v>
      </c>
      <c r="H167" s="444"/>
      <c r="I167" s="276">
        <f t="shared" si="39"/>
        <v>0</v>
      </c>
      <c r="J167" s="443"/>
    </row>
    <row r="168" spans="1:10" ht="15.75" x14ac:dyDescent="0.25">
      <c r="A168" s="8" t="s">
        <v>281</v>
      </c>
      <c r="B168" s="8"/>
      <c r="C168" s="248"/>
      <c r="D168" s="251"/>
      <c r="E168" s="217">
        <f t="shared" si="40"/>
        <v>0</v>
      </c>
      <c r="F168" s="287">
        <f t="shared" si="37"/>
        <v>1</v>
      </c>
      <c r="G168" s="218">
        <f t="shared" si="38"/>
        <v>0</v>
      </c>
      <c r="H168" s="444"/>
      <c r="I168" s="276">
        <f t="shared" si="39"/>
        <v>0</v>
      </c>
      <c r="J168" s="443"/>
    </row>
    <row r="169" spans="1:10" ht="15.75" x14ac:dyDescent="0.25">
      <c r="A169" s="8" t="s">
        <v>282</v>
      </c>
      <c r="B169" s="8"/>
      <c r="C169" s="248"/>
      <c r="D169" s="251"/>
      <c r="E169" s="217">
        <f t="shared" si="40"/>
        <v>0</v>
      </c>
      <c r="F169" s="287">
        <f t="shared" si="37"/>
        <v>1</v>
      </c>
      <c r="G169" s="218">
        <f t="shared" si="38"/>
        <v>0</v>
      </c>
      <c r="H169" s="444"/>
      <c r="I169" s="276">
        <f t="shared" si="39"/>
        <v>0</v>
      </c>
      <c r="J169" s="443"/>
    </row>
    <row r="170" spans="1:10" ht="15.75" x14ac:dyDescent="0.25">
      <c r="A170" s="8" t="s">
        <v>276</v>
      </c>
      <c r="B170" s="8"/>
      <c r="C170" s="248"/>
      <c r="D170" s="251"/>
      <c r="E170" s="217">
        <f>(B170*C170*D170)</f>
        <v>0</v>
      </c>
      <c r="F170" s="287">
        <f t="shared" si="37"/>
        <v>1</v>
      </c>
      <c r="G170" s="218">
        <f t="shared" si="38"/>
        <v>0</v>
      </c>
      <c r="H170" s="444"/>
      <c r="I170" s="276">
        <f t="shared" si="39"/>
        <v>0</v>
      </c>
      <c r="J170" s="443"/>
    </row>
    <row r="171" spans="1:10" ht="16.5" thickBot="1" x14ac:dyDescent="0.3">
      <c r="A171" s="591" t="s">
        <v>131</v>
      </c>
      <c r="B171" s="591"/>
      <c r="C171" s="591"/>
      <c r="D171" s="591"/>
      <c r="E171" s="244">
        <f>ROUND(SUM(E163:E170),0)</f>
        <v>0</v>
      </c>
      <c r="F171" s="245"/>
      <c r="G171" s="244">
        <f>ROUND(SUM(G163:G170),0)</f>
        <v>0</v>
      </c>
      <c r="H171" s="245"/>
      <c r="I171" s="278">
        <f>SUM(I163:I170)</f>
        <v>0</v>
      </c>
      <c r="J171" s="443"/>
    </row>
  </sheetData>
  <sheetProtection algorithmName="SHA-512" hashValue="EJNP48oCm9wMspOBLU4W/qgQy6Wk6LlQK4/ry560ZvSTX7qsB9xhKViv7l4gw9n0vI+kVERpV3xWR8O0PqmRQQ==" saltValue="fTd1IPb5SRoShFDQSKn4pQ==" spinCount="100000" sheet="1" formatCells="0" formatColumns="0" formatRows="0" selectLockedCells="1"/>
  <mergeCells count="92">
    <mergeCell ref="Q14:Q16"/>
    <mergeCell ref="F18:G18"/>
    <mergeCell ref="I30:I32"/>
    <mergeCell ref="A3:E4"/>
    <mergeCell ref="A11:B11"/>
    <mergeCell ref="A14:E14"/>
    <mergeCell ref="A28:D28"/>
    <mergeCell ref="A30:E30"/>
    <mergeCell ref="B16:E16"/>
    <mergeCell ref="B17:E17"/>
    <mergeCell ref="B18:E18"/>
    <mergeCell ref="H18:I18"/>
    <mergeCell ref="F50:G50"/>
    <mergeCell ref="A44:D44"/>
    <mergeCell ref="A46:E46"/>
    <mergeCell ref="B32:E32"/>
    <mergeCell ref="B33:E33"/>
    <mergeCell ref="B34:E34"/>
    <mergeCell ref="F34:G34"/>
    <mergeCell ref="A60:D60"/>
    <mergeCell ref="A62:E62"/>
    <mergeCell ref="B48:E48"/>
    <mergeCell ref="B49:E49"/>
    <mergeCell ref="B50:E50"/>
    <mergeCell ref="B95:E95"/>
    <mergeCell ref="I78:I80"/>
    <mergeCell ref="A76:D76"/>
    <mergeCell ref="A78:E78"/>
    <mergeCell ref="B64:E64"/>
    <mergeCell ref="B65:E65"/>
    <mergeCell ref="B66:E66"/>
    <mergeCell ref="F66:G66"/>
    <mergeCell ref="I62:I64"/>
    <mergeCell ref="B80:E80"/>
    <mergeCell ref="B81:E81"/>
    <mergeCell ref="A92:D92"/>
    <mergeCell ref="A94:E94"/>
    <mergeCell ref="B82:E82"/>
    <mergeCell ref="F82:G82"/>
    <mergeCell ref="A141:E141"/>
    <mergeCell ref="F130:G130"/>
    <mergeCell ref="B142:E142"/>
    <mergeCell ref="B112:E112"/>
    <mergeCell ref="B111:E111"/>
    <mergeCell ref="B127:E127"/>
    <mergeCell ref="A171:D171"/>
    <mergeCell ref="B15:E15"/>
    <mergeCell ref="B31:E31"/>
    <mergeCell ref="B47:E47"/>
    <mergeCell ref="B63:E63"/>
    <mergeCell ref="B79:E79"/>
    <mergeCell ref="B159:E159"/>
    <mergeCell ref="B160:E160"/>
    <mergeCell ref="B161:E161"/>
    <mergeCell ref="A155:D155"/>
    <mergeCell ref="A157:E157"/>
    <mergeCell ref="A139:D139"/>
    <mergeCell ref="B128:E128"/>
    <mergeCell ref="A124:D124"/>
    <mergeCell ref="A126:E126"/>
    <mergeCell ref="B114:E114"/>
    <mergeCell ref="B96:E96"/>
    <mergeCell ref="B97:E97"/>
    <mergeCell ref="B98:E98"/>
    <mergeCell ref="B158:E158"/>
    <mergeCell ref="F161:G161"/>
    <mergeCell ref="B143:E143"/>
    <mergeCell ref="B113:E113"/>
    <mergeCell ref="B129:E129"/>
    <mergeCell ref="B130:E130"/>
    <mergeCell ref="F114:G114"/>
    <mergeCell ref="F98:G98"/>
    <mergeCell ref="A108:D108"/>
    <mergeCell ref="A110:E110"/>
    <mergeCell ref="B144:E144"/>
    <mergeCell ref="B145:E145"/>
    <mergeCell ref="F145:G145"/>
    <mergeCell ref="H145:I145"/>
    <mergeCell ref="H161:I161"/>
    <mergeCell ref="H114:I114"/>
    <mergeCell ref="H130:I130"/>
    <mergeCell ref="I157:I159"/>
    <mergeCell ref="I141:I143"/>
    <mergeCell ref="I126:I128"/>
    <mergeCell ref="I110:I112"/>
    <mergeCell ref="I94:I96"/>
    <mergeCell ref="I46:I48"/>
    <mergeCell ref="H34:I34"/>
    <mergeCell ref="H50:I50"/>
    <mergeCell ref="H66:I66"/>
    <mergeCell ref="H82:I82"/>
    <mergeCell ref="H98:I98"/>
  </mergeCells>
  <conditionalFormatting sqref="G20:G27">
    <cfRule type="cellIs" dxfId="10" priority="78" operator="notEqual">
      <formula>E20*F20</formula>
    </cfRule>
  </conditionalFormatting>
  <conditionalFormatting sqref="G36:G43">
    <cfRule type="cellIs" dxfId="9" priority="18" operator="notEqual">
      <formula>E36*F36</formula>
    </cfRule>
  </conditionalFormatting>
  <conditionalFormatting sqref="G52:G59">
    <cfRule type="cellIs" dxfId="8" priority="16" operator="notEqual">
      <formula>E52*F52</formula>
    </cfRule>
  </conditionalFormatting>
  <conditionalFormatting sqref="G68:G75">
    <cfRule type="cellIs" dxfId="7" priority="14" operator="notEqual">
      <formula>E68*F68</formula>
    </cfRule>
  </conditionalFormatting>
  <conditionalFormatting sqref="G84:G91">
    <cfRule type="cellIs" dxfId="6" priority="12" operator="notEqual">
      <formula>E84*F84</formula>
    </cfRule>
  </conditionalFormatting>
  <conditionalFormatting sqref="G100:G107">
    <cfRule type="cellIs" dxfId="5" priority="10" operator="notEqual">
      <formula>E100*F100</formula>
    </cfRule>
  </conditionalFormatting>
  <conditionalFormatting sqref="G116:G123">
    <cfRule type="cellIs" dxfId="4" priority="8" operator="notEqual">
      <formula>E116*F116</formula>
    </cfRule>
  </conditionalFormatting>
  <conditionalFormatting sqref="G132:G138">
    <cfRule type="cellIs" dxfId="3" priority="6" operator="notEqual">
      <formula>E132*F132</formula>
    </cfRule>
  </conditionalFormatting>
  <conditionalFormatting sqref="G147:G154">
    <cfRule type="cellIs" dxfId="2" priority="4" operator="notEqual">
      <formula>E147*F147</formula>
    </cfRule>
  </conditionalFormatting>
  <conditionalFormatting sqref="G163:G170">
    <cfRule type="cellIs" dxfId="1" priority="2" operator="notEqual">
      <formula>E163*F163</formula>
    </cfRule>
  </conditionalFormatting>
  <conditionalFormatting sqref="H20:H27 H36:H43 H52:H59 H68:H75 H84:H91 H100:H107 H116:H123 H132:H138 H147:H154 H163:H170">
    <cfRule type="cellIs" dxfId="0" priority="1" operator="greaterThan">
      <formula>1</formula>
    </cfRule>
  </conditionalFormatting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AAE0-4B80-4598-B917-BD44320FC90F}">
  <sheetPr codeName="Sheet17">
    <tabColor theme="0"/>
    <pageSetUpPr fitToPage="1"/>
  </sheetPr>
  <dimension ref="A1:BN677"/>
  <sheetViews>
    <sheetView zoomScale="66" zoomScaleNormal="66" workbookViewId="0">
      <selection activeCell="E16" sqref="E16"/>
    </sheetView>
  </sheetViews>
  <sheetFormatPr defaultColWidth="9.140625" defaultRowHeight="15" x14ac:dyDescent="0.25"/>
  <cols>
    <col min="1" max="1" width="26.5703125" style="104" customWidth="1"/>
    <col min="2" max="2" width="44.140625" style="104" bestFit="1" customWidth="1"/>
    <col min="3" max="3" width="45.5703125" style="104" bestFit="1" customWidth="1"/>
    <col min="4" max="4" width="18.42578125" style="104" bestFit="1" customWidth="1"/>
    <col min="5" max="5" width="16" style="104" customWidth="1"/>
    <col min="6" max="6" width="21.42578125" style="104" bestFit="1" customWidth="1"/>
    <col min="7" max="7" width="15.85546875" style="104" customWidth="1"/>
    <col min="8" max="9" width="9.140625" style="145"/>
    <col min="10" max="10" width="45.85546875" style="145" customWidth="1"/>
    <col min="11" max="11" width="37.7109375" style="145" bestFit="1" customWidth="1"/>
    <col min="12" max="12" width="24.140625" style="145" bestFit="1" customWidth="1"/>
    <col min="13" max="13" width="21.7109375" style="145" customWidth="1"/>
    <col min="14" max="14" width="27.140625" style="145" customWidth="1"/>
    <col min="15" max="15" width="25.140625" style="145" customWidth="1"/>
    <col min="16" max="16" width="16.42578125" style="145" bestFit="1" customWidth="1"/>
    <col min="17" max="17" width="18.5703125" style="145" bestFit="1" customWidth="1"/>
    <col min="18" max="18" width="2.5703125" style="145" customWidth="1"/>
    <col min="19" max="19" width="16.42578125" style="145" bestFit="1" customWidth="1"/>
    <col min="20" max="20" width="35.28515625" style="145" customWidth="1"/>
    <col min="21" max="21" width="10.28515625" style="145" bestFit="1" customWidth="1"/>
    <col min="22" max="22" width="17.85546875" style="145" customWidth="1"/>
    <col min="23" max="23" width="20.28515625" style="145" customWidth="1"/>
    <col min="24" max="24" width="18.140625" style="145" customWidth="1"/>
    <col min="25" max="25" width="16.42578125" style="145" bestFit="1" customWidth="1"/>
    <col min="26" max="26" width="18.5703125" style="145" bestFit="1" customWidth="1"/>
    <col min="27" max="27" width="2.140625" style="145" customWidth="1"/>
    <col min="28" max="28" width="18.5703125" style="145" bestFit="1" customWidth="1"/>
    <col min="29" max="29" width="27.28515625" style="145" bestFit="1" customWidth="1"/>
    <col min="30" max="30" width="17.28515625" style="145" bestFit="1" customWidth="1"/>
    <col min="31" max="32" width="20.28515625" style="145" customWidth="1"/>
    <col min="33" max="33" width="18.140625" style="145" customWidth="1"/>
    <col min="34" max="35" width="18.5703125" style="145" bestFit="1" customWidth="1"/>
    <col min="36" max="36" width="2.7109375" style="145" customWidth="1"/>
    <col min="37" max="37" width="22.28515625" style="145" customWidth="1"/>
    <col min="38" max="64" width="9.140625" style="145"/>
    <col min="65" max="16384" width="9.140625" style="104"/>
  </cols>
  <sheetData>
    <row r="1" spans="1:64" x14ac:dyDescent="0.25">
      <c r="A1" s="145" t="str">
        <f>'BUDGET SUMMARY 1'!$A$1</f>
        <v>RFA HHS0015831</v>
      </c>
      <c r="B1" s="145"/>
      <c r="C1" s="145"/>
      <c r="D1" s="145"/>
      <c r="E1" s="145"/>
      <c r="F1" s="145"/>
      <c r="G1" s="145"/>
    </row>
    <row r="2" spans="1:64" x14ac:dyDescent="0.25">
      <c r="A2" s="145" t="str">
        <f>'BUDGET SUMMARY 1'!$A$2</f>
        <v>Attachment 2 to Addendum 5 - Revised Exhibit E, Expenditure Proposal</v>
      </c>
      <c r="B2" s="145"/>
      <c r="C2" s="145"/>
      <c r="D2" s="145"/>
      <c r="E2" s="145"/>
      <c r="F2" s="145"/>
      <c r="G2" s="145"/>
      <c r="AB2" s="270" t="s">
        <v>172</v>
      </c>
    </row>
    <row r="3" spans="1:64" ht="15.75" x14ac:dyDescent="0.25">
      <c r="A3" s="279" t="s">
        <v>173</v>
      </c>
      <c r="B3" s="279" t="s">
        <v>157</v>
      </c>
      <c r="C3" s="145"/>
      <c r="D3" s="145"/>
      <c r="E3" s="145"/>
      <c r="F3" s="145"/>
      <c r="G3" s="145"/>
    </row>
    <row r="4" spans="1:64" ht="16.5" thickBot="1" x14ac:dyDescent="0.3">
      <c r="A4" s="369" t="str">
        <f>IF(+'BUDGET SUMMARY 1'!D3="","LEGAL NAME",+'BUDGET SUMMARY 1'!D3)</f>
        <v>LEGAL NAME</v>
      </c>
      <c r="B4" s="370" t="str">
        <f>IF(+'BUDGET SUMMARY 1'!D8="","TIN",+'BUDGET SUMMARY 1'!D8)</f>
        <v>TIN</v>
      </c>
      <c r="C4" s="145"/>
      <c r="D4" s="145"/>
      <c r="E4" s="145"/>
      <c r="F4" s="145"/>
      <c r="G4" s="145"/>
      <c r="M4" s="146"/>
      <c r="R4" s="146"/>
    </row>
    <row r="5" spans="1:64" ht="32.25" customHeight="1" thickBot="1" x14ac:dyDescent="0.3">
      <c r="A5" s="598" t="s">
        <v>174</v>
      </c>
      <c r="B5" s="599"/>
      <c r="C5" s="599"/>
      <c r="D5" s="599"/>
      <c r="E5" s="599"/>
      <c r="F5" s="599"/>
      <c r="G5" s="600"/>
      <c r="L5" s="432" t="s">
        <v>111</v>
      </c>
      <c r="M5" s="146"/>
      <c r="BG5" s="104"/>
      <c r="BH5" s="104"/>
      <c r="BI5" s="104"/>
      <c r="BJ5" s="104"/>
      <c r="BK5" s="104"/>
      <c r="BL5" s="104"/>
    </row>
    <row r="6" spans="1:64" ht="15.75" x14ac:dyDescent="0.25">
      <c r="A6" s="147" t="s">
        <v>175</v>
      </c>
      <c r="B6" s="148"/>
      <c r="C6" s="148"/>
      <c r="D6" s="148"/>
      <c r="E6" s="148"/>
      <c r="F6" s="148"/>
      <c r="G6" s="149"/>
      <c r="J6" s="264" t="s">
        <v>11</v>
      </c>
      <c r="K6" s="265"/>
      <c r="L6" s="433">
        <f>Personnel_Salary_Benefits!S110</f>
        <v>0</v>
      </c>
      <c r="M6" s="150"/>
      <c r="BG6" s="104"/>
      <c r="BH6" s="104"/>
      <c r="BI6" s="104"/>
      <c r="BJ6" s="104"/>
      <c r="BK6" s="104"/>
      <c r="BL6" s="104"/>
    </row>
    <row r="7" spans="1:64" ht="15.75" x14ac:dyDescent="0.25">
      <c r="A7" s="151"/>
      <c r="B7" s="152"/>
      <c r="C7" s="153" t="s">
        <v>176</v>
      </c>
      <c r="D7" s="371">
        <f>L18</f>
        <v>0</v>
      </c>
      <c r="E7" s="152"/>
      <c r="F7" s="152"/>
      <c r="G7" s="154"/>
      <c r="J7" s="266" t="s">
        <v>13</v>
      </c>
      <c r="K7" s="267"/>
      <c r="L7" s="263">
        <f>L8+L9</f>
        <v>0</v>
      </c>
      <c r="M7" s="150"/>
      <c r="BG7" s="104"/>
      <c r="BH7" s="104"/>
      <c r="BI7" s="104"/>
      <c r="BJ7" s="104"/>
      <c r="BK7" s="104"/>
      <c r="BL7" s="104"/>
    </row>
    <row r="8" spans="1:64" ht="33" customHeight="1" x14ac:dyDescent="0.25">
      <c r="A8" s="151"/>
      <c r="B8" s="152"/>
      <c r="C8" s="155" t="s">
        <v>177</v>
      </c>
      <c r="D8" s="467">
        <v>0</v>
      </c>
      <c r="E8" s="152"/>
      <c r="F8" s="152"/>
      <c r="G8" s="154"/>
      <c r="J8" s="268" t="s">
        <v>58</v>
      </c>
      <c r="K8" s="267"/>
      <c r="L8" s="263">
        <f>Travel_Long_Distance!L12</f>
        <v>0</v>
      </c>
      <c r="M8" s="150"/>
      <c r="BG8" s="104"/>
      <c r="BH8" s="104"/>
      <c r="BI8" s="104"/>
      <c r="BJ8" s="104"/>
      <c r="BK8" s="104"/>
      <c r="BL8" s="104"/>
    </row>
    <row r="9" spans="1:64" ht="15.75" x14ac:dyDescent="0.25">
      <c r="A9" s="151"/>
      <c r="B9" s="152"/>
      <c r="C9" s="153" t="s">
        <v>178</v>
      </c>
      <c r="D9" s="371">
        <f>D7-D8</f>
        <v>0</v>
      </c>
      <c r="E9" s="152"/>
      <c r="F9" s="152"/>
      <c r="G9" s="154"/>
      <c r="J9" s="268" t="s">
        <v>179</v>
      </c>
      <c r="K9" s="267"/>
      <c r="L9" s="434">
        <f>Travel_Local!L12</f>
        <v>0</v>
      </c>
      <c r="M9" s="150"/>
      <c r="BG9" s="104"/>
      <c r="BH9" s="104"/>
      <c r="BI9" s="104"/>
      <c r="BJ9" s="104"/>
      <c r="BK9" s="104"/>
      <c r="BL9" s="104"/>
    </row>
    <row r="10" spans="1:64" ht="15.75" x14ac:dyDescent="0.25">
      <c r="A10" s="151"/>
      <c r="B10" s="152"/>
      <c r="C10" s="152"/>
      <c r="D10" s="152"/>
      <c r="E10" s="152"/>
      <c r="F10" s="152"/>
      <c r="G10" s="154"/>
      <c r="J10" s="266" t="s">
        <v>17</v>
      </c>
      <c r="K10" s="267"/>
      <c r="L10" s="263">
        <f>'Nutrition Education Materials'!L46</f>
        <v>0</v>
      </c>
      <c r="M10" s="150"/>
      <c r="BG10" s="104"/>
      <c r="BH10" s="104"/>
      <c r="BI10" s="104"/>
      <c r="BJ10" s="104"/>
      <c r="BK10" s="104"/>
      <c r="BL10" s="104"/>
    </row>
    <row r="11" spans="1:64" ht="15.75" x14ac:dyDescent="0.25">
      <c r="A11" s="151"/>
      <c r="B11" s="152"/>
      <c r="C11" s="152"/>
      <c r="D11" s="152"/>
      <c r="E11" s="152"/>
      <c r="F11" s="152"/>
      <c r="G11" s="154"/>
      <c r="J11" s="266" t="s">
        <v>180</v>
      </c>
      <c r="K11" s="267"/>
      <c r="L11" s="263">
        <f>'Noncap. Equip. &amp; Supplies'!L46</f>
        <v>0</v>
      </c>
      <c r="M11" s="150"/>
      <c r="BG11" s="104"/>
      <c r="BH11" s="104"/>
      <c r="BI11" s="104"/>
      <c r="BJ11" s="104"/>
      <c r="BK11" s="104"/>
      <c r="BL11" s="104"/>
    </row>
    <row r="12" spans="1:64" ht="15.75" x14ac:dyDescent="0.25">
      <c r="A12" s="151"/>
      <c r="B12" s="152"/>
      <c r="C12" s="152"/>
      <c r="D12" s="152"/>
      <c r="E12" s="152"/>
      <c r="F12" s="152"/>
      <c r="G12" s="154"/>
      <c r="J12" s="266" t="s">
        <v>21</v>
      </c>
      <c r="K12" s="267"/>
      <c r="L12" s="263">
        <f>'Equip. &amp; Other Capital Expenses'!L46</f>
        <v>0</v>
      </c>
      <c r="M12" s="150"/>
      <c r="BG12" s="104"/>
      <c r="BH12" s="104"/>
      <c r="BI12" s="104"/>
      <c r="BJ12" s="104"/>
      <c r="BK12" s="104"/>
      <c r="BL12" s="104"/>
    </row>
    <row r="13" spans="1:64" ht="15.75" x14ac:dyDescent="0.25">
      <c r="A13" s="151"/>
      <c r="B13" s="152"/>
      <c r="C13" s="152"/>
      <c r="D13" s="152"/>
      <c r="E13" s="152"/>
      <c r="F13" s="152"/>
      <c r="G13" s="154"/>
      <c r="J13" s="266" t="s">
        <v>23</v>
      </c>
      <c r="K13" s="267"/>
      <c r="L13" s="263">
        <f>'Building_Space Lease or Rental'!L46</f>
        <v>0</v>
      </c>
      <c r="M13" s="150"/>
      <c r="BG13" s="104"/>
      <c r="BH13" s="104"/>
      <c r="BI13" s="104"/>
      <c r="BJ13" s="104"/>
      <c r="BK13" s="104"/>
      <c r="BL13" s="104"/>
    </row>
    <row r="14" spans="1:64" ht="15.75" x14ac:dyDescent="0.25">
      <c r="A14" s="156" t="s">
        <v>181</v>
      </c>
      <c r="B14" s="152"/>
      <c r="C14" s="152"/>
      <c r="D14" s="152"/>
      <c r="E14" s="152"/>
      <c r="F14" s="152"/>
      <c r="G14" s="154"/>
      <c r="J14" s="266" t="s">
        <v>25</v>
      </c>
      <c r="K14" s="267"/>
      <c r="L14" s="263">
        <f>'Cost of Pub. Own Bldg. Space'!L46</f>
        <v>0</v>
      </c>
      <c r="M14" s="150"/>
      <c r="BG14" s="104"/>
      <c r="BH14" s="104"/>
      <c r="BI14" s="104"/>
      <c r="BJ14" s="104"/>
      <c r="BK14" s="104"/>
      <c r="BL14" s="104"/>
    </row>
    <row r="15" spans="1:64" ht="54" customHeight="1" thickBot="1" x14ac:dyDescent="0.3">
      <c r="A15" s="157"/>
      <c r="B15" s="153" t="s">
        <v>182</v>
      </c>
      <c r="C15" s="153" t="s">
        <v>183</v>
      </c>
      <c r="D15" s="155" t="s">
        <v>184</v>
      </c>
      <c r="E15" s="158" t="s">
        <v>126</v>
      </c>
      <c r="F15" s="152"/>
      <c r="G15" s="154"/>
      <c r="J15" s="266" t="s">
        <v>27</v>
      </c>
      <c r="K15" s="267"/>
      <c r="L15" s="263">
        <f>'Maintenance &amp; Repair'!L46</f>
        <v>0</v>
      </c>
      <c r="M15" s="150"/>
      <c r="BG15" s="104"/>
      <c r="BH15" s="104"/>
      <c r="BI15" s="104"/>
      <c r="BJ15" s="104"/>
      <c r="BK15" s="104"/>
      <c r="BL15" s="104"/>
    </row>
    <row r="16" spans="1:64" ht="15.75" x14ac:dyDescent="0.25">
      <c r="A16" s="157">
        <v>1</v>
      </c>
      <c r="B16" s="122" t="s">
        <v>185</v>
      </c>
      <c r="C16" s="123" t="s">
        <v>186</v>
      </c>
      <c r="D16" s="124">
        <v>0.15</v>
      </c>
      <c r="E16" s="454">
        <f>ROUND(SUM(D9*D16),0)</f>
        <v>0</v>
      </c>
      <c r="F16" s="152"/>
      <c r="G16" s="154"/>
      <c r="J16" s="266" t="s">
        <v>29</v>
      </c>
      <c r="K16" s="267"/>
      <c r="L16" s="263">
        <f>'Institut. Memb. &amp; Subscrip'!L46</f>
        <v>0</v>
      </c>
      <c r="M16" s="150"/>
      <c r="BF16" s="104"/>
      <c r="BG16" s="104"/>
      <c r="BH16" s="104"/>
      <c r="BI16" s="104"/>
      <c r="BJ16" s="104"/>
      <c r="BK16" s="104"/>
      <c r="BL16" s="104"/>
    </row>
    <row r="17" spans="1:66" ht="16.5" thickBot="1" x14ac:dyDescent="0.3">
      <c r="A17" s="157"/>
      <c r="B17" s="159"/>
      <c r="C17" s="160"/>
      <c r="D17" s="161"/>
      <c r="E17" s="162"/>
      <c r="F17" s="152"/>
      <c r="G17" s="154"/>
      <c r="J17" s="266" t="s">
        <v>31</v>
      </c>
      <c r="K17" s="267"/>
      <c r="L17" s="263">
        <f>Contracts_subgrants_agreements!O14+Travel_Subgrants!M12</f>
        <v>0</v>
      </c>
      <c r="M17" s="150"/>
      <c r="BF17" s="104"/>
      <c r="BG17" s="104"/>
      <c r="BH17" s="104"/>
      <c r="BI17" s="104"/>
      <c r="BJ17" s="104"/>
      <c r="BK17" s="104"/>
      <c r="BL17" s="104"/>
    </row>
    <row r="18" spans="1:66" ht="15.75" x14ac:dyDescent="0.25">
      <c r="A18" s="152"/>
      <c r="B18" s="152"/>
      <c r="C18" s="152"/>
      <c r="D18" s="152"/>
      <c r="E18" s="152"/>
      <c r="F18" s="152"/>
      <c r="G18" s="154"/>
      <c r="J18" s="266" t="s">
        <v>187</v>
      </c>
      <c r="K18" s="267"/>
      <c r="L18" s="263">
        <f>SUM(L8:L17)+L6</f>
        <v>0</v>
      </c>
      <c r="M18" s="150"/>
      <c r="BF18" s="104"/>
      <c r="BG18" s="104"/>
      <c r="BH18" s="104"/>
      <c r="BI18" s="104"/>
      <c r="BJ18" s="104"/>
      <c r="BK18" s="104"/>
      <c r="BL18" s="104"/>
    </row>
    <row r="19" spans="1:66" ht="16.5" thickBot="1" x14ac:dyDescent="0.3">
      <c r="A19" s="152"/>
      <c r="B19" s="152"/>
      <c r="C19" s="152"/>
      <c r="D19" s="152"/>
      <c r="E19" s="152"/>
      <c r="F19" s="152"/>
      <c r="G19" s="154"/>
      <c r="J19" s="427" t="s">
        <v>188</v>
      </c>
      <c r="K19" s="428"/>
      <c r="L19" s="429">
        <f>D8</f>
        <v>0</v>
      </c>
      <c r="M19" s="150"/>
      <c r="BF19" s="104"/>
      <c r="BG19" s="104"/>
      <c r="BH19" s="104"/>
      <c r="BI19" s="104"/>
      <c r="BJ19" s="104"/>
      <c r="BK19" s="104"/>
      <c r="BL19" s="104"/>
    </row>
    <row r="20" spans="1:66" ht="16.5" thickTop="1" x14ac:dyDescent="0.25">
      <c r="A20" s="152"/>
      <c r="B20" s="152"/>
      <c r="C20" s="152"/>
      <c r="D20" s="152"/>
      <c r="E20" s="152"/>
      <c r="F20" s="152"/>
      <c r="G20" s="154"/>
      <c r="J20" s="424" t="s">
        <v>189</v>
      </c>
      <c r="K20" s="425"/>
      <c r="L20" s="426">
        <f t="shared" ref="L20" si="0">L18-L19</f>
        <v>0</v>
      </c>
      <c r="M20" s="150"/>
      <c r="BF20" s="104"/>
      <c r="BG20" s="104"/>
      <c r="BH20" s="104"/>
      <c r="BI20" s="104"/>
      <c r="BJ20" s="104"/>
      <c r="BK20" s="104"/>
      <c r="BL20" s="104"/>
    </row>
    <row r="21" spans="1:66" ht="15.75" x14ac:dyDescent="0.25">
      <c r="A21" s="151"/>
      <c r="B21" s="157"/>
      <c r="C21" s="157"/>
      <c r="D21" s="163"/>
      <c r="E21" s="163"/>
      <c r="F21" s="152"/>
      <c r="G21" s="154"/>
      <c r="J21" s="266" t="s">
        <v>190</v>
      </c>
      <c r="K21" s="431">
        <f>D16</f>
        <v>0.15</v>
      </c>
      <c r="L21" s="263">
        <f>SUM($K21*L20)</f>
        <v>0</v>
      </c>
      <c r="M21" s="150"/>
      <c r="BG21" s="104"/>
      <c r="BH21" s="104"/>
      <c r="BI21" s="104"/>
      <c r="BJ21" s="104"/>
      <c r="BK21" s="104"/>
      <c r="BL21" s="104"/>
    </row>
    <row r="22" spans="1:66" ht="15.75" x14ac:dyDescent="0.25">
      <c r="A22" s="151"/>
      <c r="B22" s="157"/>
      <c r="C22" s="157"/>
      <c r="D22" s="163"/>
      <c r="E22" s="163"/>
      <c r="F22" s="164"/>
      <c r="G22" s="154"/>
      <c r="J22" s="266" t="s">
        <v>191</v>
      </c>
      <c r="K22" s="267"/>
      <c r="L22" s="435">
        <f>F26</f>
        <v>0</v>
      </c>
      <c r="M22" s="150"/>
      <c r="BG22" s="104"/>
      <c r="BH22" s="104"/>
      <c r="BI22" s="104"/>
      <c r="BJ22" s="104"/>
      <c r="BK22" s="104"/>
      <c r="BL22" s="104"/>
    </row>
    <row r="23" spans="1:66" ht="16.5" thickBot="1" x14ac:dyDescent="0.3">
      <c r="A23" s="165" t="s">
        <v>192</v>
      </c>
      <c r="B23" s="157"/>
      <c r="C23" s="157"/>
      <c r="D23" s="163"/>
      <c r="E23" s="163"/>
      <c r="F23" s="164"/>
      <c r="G23" s="154"/>
      <c r="J23" s="269" t="s">
        <v>193</v>
      </c>
      <c r="K23" s="267"/>
      <c r="L23" s="466">
        <f>SUM($L22+L21)</f>
        <v>0</v>
      </c>
    </row>
    <row r="24" spans="1:66" x14ac:dyDescent="0.25">
      <c r="A24" s="151"/>
      <c r="B24" s="166"/>
      <c r="C24" s="166"/>
      <c r="D24" s="603"/>
      <c r="E24" s="603"/>
      <c r="F24" s="167"/>
      <c r="G24" s="154"/>
      <c r="J24" s="436"/>
      <c r="K24" s="372"/>
      <c r="L24" s="437"/>
    </row>
    <row r="25" spans="1:66" ht="15.75" thickBot="1" x14ac:dyDescent="0.3">
      <c r="A25" s="151"/>
      <c r="B25" s="153" t="s">
        <v>194</v>
      </c>
      <c r="C25" s="607" t="s">
        <v>183</v>
      </c>
      <c r="D25" s="607"/>
      <c r="E25" s="607"/>
      <c r="F25" s="158" t="s">
        <v>195</v>
      </c>
      <c r="G25" s="154"/>
      <c r="J25" s="438"/>
      <c r="K25" s="305"/>
      <c r="L25" s="439"/>
    </row>
    <row r="26" spans="1:66" ht="15.75" thickBot="1" x14ac:dyDescent="0.3">
      <c r="A26" s="151">
        <v>2</v>
      </c>
      <c r="B26" s="125" t="s">
        <v>196</v>
      </c>
      <c r="C26" s="604" t="s">
        <v>197</v>
      </c>
      <c r="D26" s="605"/>
      <c r="E26" s="606"/>
      <c r="F26" s="126"/>
      <c r="G26" s="154"/>
      <c r="J26" s="440" t="s">
        <v>198</v>
      </c>
      <c r="K26" s="441"/>
      <c r="L26" s="442">
        <f>L21+L22</f>
        <v>0</v>
      </c>
      <c r="M26" s="430"/>
    </row>
    <row r="27" spans="1:66" ht="15.75" thickBot="1" x14ac:dyDescent="0.3">
      <c r="A27" s="151"/>
      <c r="B27" s="169"/>
      <c r="C27" s="170"/>
      <c r="D27" s="170"/>
      <c r="E27" s="170"/>
      <c r="F27" s="171"/>
      <c r="G27" s="154"/>
    </row>
    <row r="28" spans="1:66" s="152" customFormat="1" x14ac:dyDescent="0.25">
      <c r="A28" s="151"/>
      <c r="G28" s="154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72"/>
      <c r="BN28" s="172"/>
    </row>
    <row r="29" spans="1:66" x14ac:dyDescent="0.25">
      <c r="A29" s="601" t="s">
        <v>199</v>
      </c>
      <c r="B29" s="602"/>
      <c r="C29" s="127"/>
      <c r="D29" s="175"/>
      <c r="E29" s="175"/>
      <c r="F29" s="175"/>
      <c r="G29" s="176"/>
      <c r="BM29" s="172"/>
      <c r="BN29" s="172"/>
    </row>
    <row r="30" spans="1:66" x14ac:dyDescent="0.25">
      <c r="A30" s="173"/>
      <c r="B30" s="174" t="s">
        <v>200</v>
      </c>
      <c r="C30" s="127"/>
      <c r="D30" s="175"/>
      <c r="E30" s="175"/>
      <c r="F30" s="175"/>
      <c r="G30" s="176"/>
      <c r="BM30" s="172"/>
      <c r="BN30" s="172"/>
    </row>
    <row r="31" spans="1:66" x14ac:dyDescent="0.25">
      <c r="A31" s="173"/>
      <c r="B31" s="174" t="s">
        <v>201</v>
      </c>
      <c r="C31" s="127"/>
      <c r="D31" s="175"/>
      <c r="E31" s="175"/>
      <c r="F31" s="175"/>
      <c r="G31" s="176"/>
      <c r="BM31" s="172"/>
      <c r="BN31" s="172"/>
    </row>
    <row r="32" spans="1:66" x14ac:dyDescent="0.25">
      <c r="A32" s="173"/>
      <c r="B32" s="174" t="s">
        <v>202</v>
      </c>
      <c r="C32" s="127"/>
      <c r="D32" s="175"/>
      <c r="E32" s="175"/>
      <c r="F32" s="175"/>
      <c r="G32" s="176"/>
      <c r="BM32" s="172"/>
      <c r="BN32" s="172"/>
    </row>
    <row r="33" spans="1:66" x14ac:dyDescent="0.25">
      <c r="A33" s="173"/>
      <c r="B33" s="174"/>
      <c r="C33" s="175"/>
      <c r="D33" s="175"/>
      <c r="E33" s="175"/>
      <c r="F33" s="175"/>
      <c r="G33" s="176"/>
      <c r="BM33" s="172"/>
      <c r="BN33" s="172"/>
    </row>
    <row r="34" spans="1:66" x14ac:dyDescent="0.25">
      <c r="A34" s="151"/>
      <c r="B34" s="152"/>
      <c r="C34" s="175"/>
      <c r="D34" s="175"/>
      <c r="E34" s="175"/>
      <c r="F34" s="175"/>
      <c r="G34" s="176"/>
      <c r="BM34" s="172"/>
      <c r="BN34" s="172"/>
    </row>
    <row r="35" spans="1:66" ht="25.5" x14ac:dyDescent="0.25">
      <c r="A35" s="262" t="s">
        <v>203</v>
      </c>
      <c r="B35" s="128"/>
      <c r="C35" s="177"/>
      <c r="D35" s="152"/>
      <c r="E35" s="152"/>
      <c r="F35" s="152"/>
      <c r="G35" s="154"/>
      <c r="BM35" s="172"/>
      <c r="BN35" s="172"/>
    </row>
    <row r="36" spans="1:66" x14ac:dyDescent="0.25">
      <c r="A36" s="151"/>
      <c r="B36" s="178"/>
      <c r="C36" s="178"/>
      <c r="D36" s="175"/>
      <c r="E36" s="175"/>
      <c r="F36" s="175"/>
      <c r="G36" s="154"/>
    </row>
    <row r="37" spans="1:66" x14ac:dyDescent="0.25">
      <c r="A37" s="151"/>
      <c r="B37" s="178"/>
      <c r="C37" s="178"/>
      <c r="D37" s="175"/>
      <c r="E37" s="175"/>
      <c r="F37" s="175"/>
      <c r="G37" s="154"/>
    </row>
    <row r="38" spans="1:66" ht="38.25" x14ac:dyDescent="0.25">
      <c r="A38" s="262" t="s">
        <v>204</v>
      </c>
      <c r="B38" s="129"/>
      <c r="C38" s="152"/>
      <c r="D38" s="175"/>
      <c r="E38" s="175"/>
      <c r="F38" s="175"/>
      <c r="G38" s="154"/>
    </row>
    <row r="39" spans="1:66" x14ac:dyDescent="0.25">
      <c r="A39" s="179"/>
      <c r="B39" s="180"/>
      <c r="C39" s="152"/>
      <c r="D39" s="152"/>
      <c r="E39" s="152"/>
      <c r="F39" s="152"/>
      <c r="G39" s="154"/>
    </row>
    <row r="40" spans="1:66" x14ac:dyDescent="0.25">
      <c r="A40" s="179"/>
      <c r="B40" s="180"/>
      <c r="C40" s="152"/>
      <c r="D40" s="152"/>
      <c r="E40" s="152"/>
      <c r="F40" s="152"/>
      <c r="G40" s="154"/>
    </row>
    <row r="41" spans="1:66" x14ac:dyDescent="0.25">
      <c r="A41" s="151"/>
      <c r="B41" s="152"/>
      <c r="C41" s="168" t="s">
        <v>205</v>
      </c>
      <c r="D41" s="463">
        <f>E16</f>
        <v>0</v>
      </c>
      <c r="E41" s="152"/>
      <c r="F41" s="152"/>
      <c r="G41" s="154"/>
    </row>
    <row r="42" spans="1:66" x14ac:dyDescent="0.25">
      <c r="A42" s="151"/>
      <c r="B42" s="152"/>
      <c r="C42" s="168"/>
      <c r="D42" s="152"/>
      <c r="E42" s="152"/>
      <c r="F42" s="152"/>
      <c r="G42" s="154"/>
    </row>
    <row r="43" spans="1:66" x14ac:dyDescent="0.25">
      <c r="A43" s="151"/>
      <c r="B43" s="152"/>
      <c r="C43" s="168" t="s">
        <v>206</v>
      </c>
      <c r="D43" s="463">
        <f>SUM(D9+D41)</f>
        <v>0</v>
      </c>
      <c r="E43" s="152"/>
      <c r="F43" s="152"/>
      <c r="G43" s="154"/>
    </row>
    <row r="44" spans="1:66" x14ac:dyDescent="0.25">
      <c r="A44" s="151"/>
      <c r="B44" s="152"/>
      <c r="C44" s="181"/>
      <c r="D44" s="164"/>
      <c r="E44" s="152"/>
      <c r="F44" s="152"/>
      <c r="G44" s="154"/>
    </row>
    <row r="45" spans="1:66" x14ac:dyDescent="0.25">
      <c r="A45" s="151"/>
      <c r="B45" s="152"/>
      <c r="C45" s="152"/>
      <c r="D45" s="152"/>
      <c r="E45" s="152"/>
      <c r="F45" s="152"/>
      <c r="G45" s="154"/>
    </row>
    <row r="46" spans="1:66" x14ac:dyDescent="0.25">
      <c r="A46" s="165" t="s">
        <v>207</v>
      </c>
      <c r="B46" s="152"/>
      <c r="C46" s="152"/>
      <c r="D46" s="464">
        <f>ROUND((D43),0)</f>
        <v>0</v>
      </c>
      <c r="E46" s="152"/>
      <c r="F46" s="152"/>
      <c r="G46" s="154"/>
    </row>
    <row r="47" spans="1:66" x14ac:dyDescent="0.25">
      <c r="A47" s="165"/>
      <c r="B47" s="152"/>
      <c r="C47" s="152"/>
      <c r="D47" s="164"/>
      <c r="E47" s="152"/>
      <c r="F47" s="152"/>
      <c r="G47" s="154"/>
    </row>
    <row r="48" spans="1:66" x14ac:dyDescent="0.25">
      <c r="A48" s="165" t="s">
        <v>208</v>
      </c>
      <c r="B48" s="152"/>
      <c r="C48" s="182" t="s">
        <v>209</v>
      </c>
      <c r="D48" s="465">
        <f>F26</f>
        <v>0</v>
      </c>
      <c r="E48" s="152"/>
      <c r="F48" s="152"/>
      <c r="G48" s="154"/>
    </row>
    <row r="49" spans="1:7" x14ac:dyDescent="0.25">
      <c r="A49" s="165"/>
      <c r="B49" s="152"/>
      <c r="C49" s="182"/>
      <c r="D49" s="182"/>
      <c r="E49" s="152"/>
      <c r="F49" s="152"/>
      <c r="G49" s="154"/>
    </row>
    <row r="50" spans="1:7" x14ac:dyDescent="0.25">
      <c r="A50" s="165" t="s">
        <v>210</v>
      </c>
      <c r="B50" s="152"/>
      <c r="C50" s="182" t="s">
        <v>211</v>
      </c>
      <c r="D50" s="463">
        <f>ROUND((SUM(D7+E16+F26)),0)</f>
        <v>0</v>
      </c>
      <c r="E50" s="152"/>
      <c r="F50" s="152"/>
      <c r="G50" s="154"/>
    </row>
    <row r="51" spans="1:7" ht="15.75" thickBot="1" x14ac:dyDescent="0.3">
      <c r="A51" s="183"/>
      <c r="B51" s="152"/>
      <c r="C51" s="152"/>
      <c r="D51" s="164"/>
      <c r="E51" s="164"/>
      <c r="F51" s="152"/>
      <c r="G51" s="154"/>
    </row>
    <row r="52" spans="1:7" ht="15.75" thickBot="1" x14ac:dyDescent="0.3">
      <c r="A52" s="184" t="s">
        <v>212</v>
      </c>
      <c r="B52" s="185"/>
      <c r="C52" s="185"/>
      <c r="D52" s="185"/>
      <c r="E52" s="185"/>
      <c r="F52" s="185"/>
      <c r="G52" s="186"/>
    </row>
    <row r="53" spans="1:7" x14ac:dyDescent="0.25">
      <c r="A53" s="187" t="s">
        <v>213</v>
      </c>
      <c r="B53" s="593"/>
      <c r="C53" s="593"/>
      <c r="D53" s="593"/>
      <c r="E53" s="593"/>
      <c r="F53" s="593"/>
      <c r="G53" s="594"/>
    </row>
    <row r="54" spans="1:7" ht="15.75" thickBot="1" x14ac:dyDescent="0.3">
      <c r="A54" s="595" t="s">
        <v>214</v>
      </c>
      <c r="B54" s="596"/>
      <c r="C54" s="596"/>
      <c r="D54" s="596"/>
      <c r="E54" s="596"/>
      <c r="F54" s="596"/>
      <c r="G54" s="597"/>
    </row>
    <row r="55" spans="1:7" s="145" customFormat="1" x14ac:dyDescent="0.25"/>
    <row r="56" spans="1:7" s="145" customFormat="1" x14ac:dyDescent="0.25"/>
    <row r="57" spans="1:7" s="145" customFormat="1" x14ac:dyDescent="0.25"/>
    <row r="58" spans="1:7" s="145" customFormat="1" x14ac:dyDescent="0.25"/>
    <row r="59" spans="1:7" s="145" customFormat="1" x14ac:dyDescent="0.25"/>
    <row r="60" spans="1:7" s="145" customFormat="1" x14ac:dyDescent="0.25"/>
    <row r="61" spans="1:7" s="145" customFormat="1" x14ac:dyDescent="0.25"/>
    <row r="62" spans="1:7" s="145" customFormat="1" x14ac:dyDescent="0.25"/>
    <row r="63" spans="1:7" s="145" customFormat="1" x14ac:dyDescent="0.25"/>
    <row r="64" spans="1:7" s="145" customFormat="1" x14ac:dyDescent="0.25"/>
    <row r="65" s="145" customFormat="1" x14ac:dyDescent="0.25"/>
    <row r="66" s="145" customFormat="1" x14ac:dyDescent="0.25"/>
    <row r="67" s="145" customFormat="1" x14ac:dyDescent="0.25"/>
    <row r="68" s="145" customFormat="1" x14ac:dyDescent="0.25"/>
    <row r="69" s="145" customFormat="1" x14ac:dyDescent="0.25"/>
    <row r="70" s="145" customFormat="1" x14ac:dyDescent="0.25"/>
    <row r="71" s="145" customFormat="1" x14ac:dyDescent="0.25"/>
    <row r="72" s="145" customFormat="1" x14ac:dyDescent="0.25"/>
    <row r="73" s="145" customFormat="1" x14ac:dyDescent="0.25"/>
    <row r="74" s="145" customFormat="1" x14ac:dyDescent="0.25"/>
    <row r="75" s="145" customFormat="1" x14ac:dyDescent="0.25"/>
    <row r="76" s="145" customFormat="1" x14ac:dyDescent="0.25"/>
    <row r="77" s="145" customFormat="1" x14ac:dyDescent="0.25"/>
    <row r="78" s="145" customFormat="1" x14ac:dyDescent="0.25"/>
    <row r="79" s="145" customFormat="1" x14ac:dyDescent="0.25"/>
    <row r="80" s="145" customFormat="1" x14ac:dyDescent="0.25"/>
    <row r="81" s="145" customFormat="1" x14ac:dyDescent="0.25"/>
    <row r="82" s="145" customFormat="1" x14ac:dyDescent="0.25"/>
    <row r="83" s="145" customFormat="1" x14ac:dyDescent="0.25"/>
    <row r="84" s="145" customFormat="1" x14ac:dyDescent="0.25"/>
    <row r="85" s="145" customFormat="1" x14ac:dyDescent="0.25"/>
    <row r="86" s="145" customFormat="1" x14ac:dyDescent="0.25"/>
    <row r="87" s="145" customFormat="1" x14ac:dyDescent="0.25"/>
    <row r="88" s="145" customFormat="1" x14ac:dyDescent="0.25"/>
    <row r="89" s="145" customFormat="1" x14ac:dyDescent="0.25"/>
    <row r="90" s="145" customFormat="1" x14ac:dyDescent="0.25"/>
    <row r="91" s="145" customFormat="1" x14ac:dyDescent="0.25"/>
    <row r="92" s="145" customFormat="1" x14ac:dyDescent="0.25"/>
    <row r="93" s="145" customFormat="1" x14ac:dyDescent="0.25"/>
    <row r="94" s="145" customFormat="1" x14ac:dyDescent="0.25"/>
    <row r="95" s="145" customFormat="1" x14ac:dyDescent="0.25"/>
    <row r="96" s="145" customFormat="1" x14ac:dyDescent="0.25"/>
    <row r="97" s="145" customFormat="1" x14ac:dyDescent="0.25"/>
    <row r="98" s="145" customFormat="1" x14ac:dyDescent="0.25"/>
    <row r="99" s="145" customFormat="1" x14ac:dyDescent="0.25"/>
    <row r="100" s="145" customFormat="1" x14ac:dyDescent="0.25"/>
    <row r="101" s="145" customFormat="1" x14ac:dyDescent="0.25"/>
    <row r="102" s="145" customFormat="1" x14ac:dyDescent="0.25"/>
    <row r="103" s="145" customFormat="1" x14ac:dyDescent="0.25"/>
    <row r="104" s="145" customFormat="1" x14ac:dyDescent="0.25"/>
    <row r="105" s="145" customFormat="1" x14ac:dyDescent="0.25"/>
    <row r="106" s="145" customFormat="1" x14ac:dyDescent="0.25"/>
    <row r="107" s="145" customFormat="1" x14ac:dyDescent="0.25"/>
    <row r="108" s="145" customFormat="1" x14ac:dyDescent="0.25"/>
    <row r="109" s="145" customFormat="1" x14ac:dyDescent="0.25"/>
    <row r="110" s="145" customFormat="1" x14ac:dyDescent="0.25"/>
    <row r="111" s="145" customFormat="1" x14ac:dyDescent="0.25"/>
    <row r="112" s="145" customFormat="1" x14ac:dyDescent="0.25"/>
    <row r="113" s="145" customFormat="1" x14ac:dyDescent="0.25"/>
    <row r="114" s="145" customFormat="1" x14ac:dyDescent="0.25"/>
    <row r="115" s="145" customFormat="1" x14ac:dyDescent="0.25"/>
    <row r="116" s="145" customFormat="1" x14ac:dyDescent="0.25"/>
    <row r="117" s="145" customFormat="1" x14ac:dyDescent="0.25"/>
    <row r="118" s="145" customFormat="1" x14ac:dyDescent="0.25"/>
    <row r="119" s="145" customFormat="1" x14ac:dyDescent="0.25"/>
    <row r="120" s="145" customFormat="1" x14ac:dyDescent="0.25"/>
    <row r="121" s="145" customFormat="1" x14ac:dyDescent="0.25"/>
    <row r="122" s="145" customFormat="1" x14ac:dyDescent="0.25"/>
    <row r="123" s="145" customFormat="1" x14ac:dyDescent="0.25"/>
    <row r="124" s="145" customFormat="1" x14ac:dyDescent="0.25"/>
    <row r="125" s="145" customFormat="1" x14ac:dyDescent="0.25"/>
    <row r="126" s="145" customFormat="1" x14ac:dyDescent="0.25"/>
    <row r="127" s="145" customFormat="1" x14ac:dyDescent="0.25"/>
    <row r="128" s="145" customFormat="1" x14ac:dyDescent="0.25"/>
    <row r="129" s="145" customFormat="1" x14ac:dyDescent="0.25"/>
    <row r="130" s="145" customFormat="1" x14ac:dyDescent="0.25"/>
    <row r="131" s="145" customFormat="1" x14ac:dyDescent="0.25"/>
    <row r="132" s="145" customFormat="1" x14ac:dyDescent="0.25"/>
    <row r="133" s="145" customFormat="1" x14ac:dyDescent="0.25"/>
    <row r="134" s="145" customFormat="1" x14ac:dyDescent="0.25"/>
    <row r="135" s="145" customFormat="1" x14ac:dyDescent="0.25"/>
    <row r="136" s="145" customFormat="1" x14ac:dyDescent="0.25"/>
    <row r="137" s="145" customFormat="1" x14ac:dyDescent="0.25"/>
    <row r="138" s="145" customFormat="1" x14ac:dyDescent="0.25"/>
    <row r="139" s="145" customFormat="1" x14ac:dyDescent="0.25"/>
    <row r="140" s="145" customFormat="1" x14ac:dyDescent="0.25"/>
    <row r="141" s="145" customFormat="1" x14ac:dyDescent="0.25"/>
    <row r="142" s="145" customFormat="1" x14ac:dyDescent="0.25"/>
    <row r="143" s="145" customFormat="1" x14ac:dyDescent="0.25"/>
    <row r="144" s="145" customFormat="1" x14ac:dyDescent="0.25"/>
    <row r="145" s="145" customFormat="1" x14ac:dyDescent="0.25"/>
    <row r="146" s="145" customFormat="1" x14ac:dyDescent="0.25"/>
    <row r="147" s="145" customFormat="1" x14ac:dyDescent="0.25"/>
    <row r="148" s="145" customFormat="1" x14ac:dyDescent="0.25"/>
    <row r="149" s="145" customFormat="1" x14ac:dyDescent="0.25"/>
    <row r="150" s="145" customFormat="1" x14ac:dyDescent="0.25"/>
    <row r="151" s="145" customFormat="1" x14ac:dyDescent="0.25"/>
    <row r="152" s="145" customFormat="1" x14ac:dyDescent="0.25"/>
    <row r="153" s="145" customFormat="1" x14ac:dyDescent="0.25"/>
    <row r="154" s="145" customFormat="1" x14ac:dyDescent="0.25"/>
    <row r="155" s="145" customFormat="1" x14ac:dyDescent="0.25"/>
    <row r="156" s="145" customFormat="1" x14ac:dyDescent="0.25"/>
    <row r="157" s="145" customFormat="1" x14ac:dyDescent="0.25"/>
    <row r="158" s="145" customFormat="1" x14ac:dyDescent="0.25"/>
    <row r="159" s="145" customFormat="1" x14ac:dyDescent="0.25"/>
    <row r="160" s="145" customFormat="1" x14ac:dyDescent="0.25"/>
    <row r="161" s="145" customFormat="1" x14ac:dyDescent="0.25"/>
    <row r="162" s="145" customFormat="1" x14ac:dyDescent="0.25"/>
    <row r="163" s="145" customFormat="1" x14ac:dyDescent="0.25"/>
    <row r="164" s="145" customFormat="1" x14ac:dyDescent="0.25"/>
    <row r="165" s="145" customFormat="1" x14ac:dyDescent="0.25"/>
    <row r="166" s="145" customFormat="1" x14ac:dyDescent="0.25"/>
    <row r="167" s="145" customFormat="1" x14ac:dyDescent="0.25"/>
    <row r="168" s="145" customFormat="1" x14ac:dyDescent="0.25"/>
    <row r="169" s="145" customFormat="1" x14ac:dyDescent="0.25"/>
    <row r="170" s="145" customFormat="1" x14ac:dyDescent="0.25"/>
    <row r="171" s="145" customFormat="1" x14ac:dyDescent="0.25"/>
    <row r="172" s="145" customFormat="1" x14ac:dyDescent="0.25"/>
    <row r="173" s="145" customFormat="1" x14ac:dyDescent="0.25"/>
    <row r="174" s="145" customFormat="1" x14ac:dyDescent="0.25"/>
    <row r="175" s="145" customFormat="1" x14ac:dyDescent="0.25"/>
    <row r="176" s="145" customFormat="1" x14ac:dyDescent="0.25"/>
    <row r="177" s="145" customFormat="1" x14ac:dyDescent="0.25"/>
    <row r="178" s="145" customFormat="1" x14ac:dyDescent="0.25"/>
    <row r="179" s="145" customFormat="1" x14ac:dyDescent="0.25"/>
    <row r="180" s="145" customFormat="1" x14ac:dyDescent="0.25"/>
    <row r="181" s="145" customFormat="1" x14ac:dyDescent="0.25"/>
    <row r="182" s="145" customFormat="1" x14ac:dyDescent="0.25"/>
    <row r="183" s="145" customFormat="1" x14ac:dyDescent="0.25"/>
    <row r="184" s="145" customFormat="1" x14ac:dyDescent="0.25"/>
    <row r="185" s="145" customFormat="1" x14ac:dyDescent="0.25"/>
    <row r="186" s="145" customFormat="1" x14ac:dyDescent="0.25"/>
    <row r="187" s="145" customFormat="1" x14ac:dyDescent="0.25"/>
    <row r="188" s="145" customFormat="1" x14ac:dyDescent="0.25"/>
    <row r="189" s="145" customFormat="1" x14ac:dyDescent="0.25"/>
    <row r="190" s="145" customFormat="1" x14ac:dyDescent="0.25"/>
    <row r="191" s="145" customFormat="1" x14ac:dyDescent="0.25"/>
    <row r="192" s="145" customFormat="1" x14ac:dyDescent="0.25"/>
    <row r="193" s="145" customFormat="1" x14ac:dyDescent="0.25"/>
    <row r="194" s="145" customFormat="1" x14ac:dyDescent="0.25"/>
    <row r="195" s="145" customFormat="1" x14ac:dyDescent="0.25"/>
    <row r="196" s="145" customFormat="1" x14ac:dyDescent="0.25"/>
    <row r="197" s="145" customFormat="1" x14ac:dyDescent="0.25"/>
    <row r="198" s="145" customFormat="1" x14ac:dyDescent="0.25"/>
    <row r="199" s="145" customFormat="1" x14ac:dyDescent="0.25"/>
    <row r="200" s="145" customFormat="1" x14ac:dyDescent="0.25"/>
    <row r="201" s="145" customFormat="1" x14ac:dyDescent="0.25"/>
    <row r="202" s="145" customFormat="1" x14ac:dyDescent="0.25"/>
    <row r="203" s="145" customFormat="1" x14ac:dyDescent="0.25"/>
    <row r="204" s="145" customFormat="1" x14ac:dyDescent="0.25"/>
    <row r="205" s="145" customFormat="1" x14ac:dyDescent="0.25"/>
    <row r="206" s="145" customFormat="1" x14ac:dyDescent="0.25"/>
    <row r="207" s="145" customFormat="1" x14ac:dyDescent="0.25"/>
    <row r="208" s="145" customFormat="1" x14ac:dyDescent="0.25"/>
    <row r="209" s="145" customFormat="1" x14ac:dyDescent="0.25"/>
    <row r="210" s="145" customFormat="1" x14ac:dyDescent="0.25"/>
    <row r="211" s="145" customFormat="1" x14ac:dyDescent="0.25"/>
    <row r="212" s="145" customFormat="1" x14ac:dyDescent="0.25"/>
    <row r="213" s="145" customFormat="1" x14ac:dyDescent="0.25"/>
    <row r="214" s="145" customFormat="1" x14ac:dyDescent="0.25"/>
    <row r="215" s="145" customFormat="1" x14ac:dyDescent="0.25"/>
    <row r="216" s="145" customFormat="1" x14ac:dyDescent="0.25"/>
    <row r="217" s="145" customFormat="1" x14ac:dyDescent="0.25"/>
    <row r="218" s="145" customFormat="1" x14ac:dyDescent="0.25"/>
    <row r="219" s="145" customFormat="1" x14ac:dyDescent="0.25"/>
    <row r="220" s="145" customFormat="1" x14ac:dyDescent="0.25"/>
    <row r="221" s="145" customFormat="1" x14ac:dyDescent="0.25"/>
    <row r="222" s="145" customFormat="1" x14ac:dyDescent="0.25"/>
    <row r="223" s="145" customFormat="1" x14ac:dyDescent="0.25"/>
    <row r="224" s="145" customFormat="1" x14ac:dyDescent="0.25"/>
    <row r="225" s="145" customFormat="1" x14ac:dyDescent="0.25"/>
    <row r="226" s="145" customFormat="1" x14ac:dyDescent="0.25"/>
    <row r="227" s="145" customFormat="1" x14ac:dyDescent="0.25"/>
    <row r="228" s="145" customFormat="1" x14ac:dyDescent="0.25"/>
    <row r="229" s="145" customFormat="1" x14ac:dyDescent="0.25"/>
    <row r="230" s="145" customFormat="1" x14ac:dyDescent="0.25"/>
    <row r="231" s="145" customFormat="1" x14ac:dyDescent="0.25"/>
    <row r="232" s="145" customFormat="1" x14ac:dyDescent="0.25"/>
    <row r="233" s="145" customFormat="1" x14ac:dyDescent="0.25"/>
    <row r="234" s="145" customFormat="1" x14ac:dyDescent="0.25"/>
    <row r="235" s="145" customFormat="1" x14ac:dyDescent="0.25"/>
    <row r="236" s="145" customFormat="1" x14ac:dyDescent="0.25"/>
    <row r="237" s="145" customFormat="1" x14ac:dyDescent="0.25"/>
    <row r="238" s="145" customFormat="1" x14ac:dyDescent="0.25"/>
    <row r="239" s="145" customFormat="1" x14ac:dyDescent="0.25"/>
    <row r="240" s="145" customFormat="1" x14ac:dyDescent="0.25"/>
    <row r="241" s="145" customFormat="1" x14ac:dyDescent="0.25"/>
    <row r="242" s="145" customFormat="1" x14ac:dyDescent="0.25"/>
    <row r="243" s="145" customFormat="1" x14ac:dyDescent="0.25"/>
    <row r="244" s="145" customFormat="1" x14ac:dyDescent="0.25"/>
    <row r="245" s="145" customFormat="1" x14ac:dyDescent="0.25"/>
    <row r="246" s="145" customFormat="1" x14ac:dyDescent="0.25"/>
    <row r="247" s="145" customFormat="1" x14ac:dyDescent="0.25"/>
    <row r="248" s="145" customFormat="1" x14ac:dyDescent="0.25"/>
    <row r="249" s="145" customFormat="1" x14ac:dyDescent="0.25"/>
    <row r="250" s="145" customFormat="1" x14ac:dyDescent="0.25"/>
    <row r="251" s="145" customFormat="1" x14ac:dyDescent="0.25"/>
    <row r="252" s="145" customFormat="1" x14ac:dyDescent="0.25"/>
    <row r="253" s="145" customFormat="1" x14ac:dyDescent="0.25"/>
    <row r="254" s="145" customFormat="1" x14ac:dyDescent="0.25"/>
    <row r="255" s="145" customFormat="1" x14ac:dyDescent="0.25"/>
    <row r="256" s="145" customFormat="1" x14ac:dyDescent="0.25"/>
    <row r="257" s="145" customFormat="1" x14ac:dyDescent="0.25"/>
    <row r="258" s="145" customFormat="1" x14ac:dyDescent="0.25"/>
    <row r="259" s="145" customFormat="1" x14ac:dyDescent="0.25"/>
    <row r="260" s="145" customFormat="1" x14ac:dyDescent="0.25"/>
    <row r="261" s="145" customFormat="1" x14ac:dyDescent="0.25"/>
    <row r="262" s="145" customFormat="1" x14ac:dyDescent="0.25"/>
    <row r="263" s="145" customFormat="1" x14ac:dyDescent="0.25"/>
    <row r="264" s="145" customFormat="1" x14ac:dyDescent="0.25"/>
    <row r="265" s="145" customFormat="1" x14ac:dyDescent="0.25"/>
    <row r="266" s="145" customFormat="1" x14ac:dyDescent="0.25"/>
    <row r="267" s="145" customFormat="1" x14ac:dyDescent="0.25"/>
    <row r="268" s="145" customFormat="1" x14ac:dyDescent="0.25"/>
    <row r="269" s="145" customFormat="1" x14ac:dyDescent="0.25"/>
    <row r="270" s="145" customFormat="1" x14ac:dyDescent="0.25"/>
    <row r="271" s="145" customFormat="1" x14ac:dyDescent="0.25"/>
    <row r="272" s="145" customFormat="1" x14ac:dyDescent="0.25"/>
    <row r="273" s="145" customFormat="1" x14ac:dyDescent="0.25"/>
    <row r="274" s="145" customFormat="1" x14ac:dyDescent="0.25"/>
    <row r="275" s="145" customFormat="1" x14ac:dyDescent="0.25"/>
    <row r="276" s="145" customFormat="1" x14ac:dyDescent="0.25"/>
    <row r="277" s="145" customFormat="1" x14ac:dyDescent="0.25"/>
    <row r="278" s="145" customFormat="1" x14ac:dyDescent="0.25"/>
    <row r="279" s="145" customFormat="1" x14ac:dyDescent="0.25"/>
    <row r="280" s="145" customFormat="1" x14ac:dyDescent="0.25"/>
    <row r="281" s="145" customFormat="1" x14ac:dyDescent="0.25"/>
    <row r="282" s="145" customFormat="1" x14ac:dyDescent="0.25"/>
    <row r="283" s="145" customFormat="1" x14ac:dyDescent="0.25"/>
    <row r="284" s="145" customFormat="1" x14ac:dyDescent="0.25"/>
    <row r="285" s="145" customFormat="1" x14ac:dyDescent="0.25"/>
    <row r="286" s="145" customFormat="1" x14ac:dyDescent="0.25"/>
    <row r="287" s="145" customFormat="1" x14ac:dyDescent="0.25"/>
    <row r="288" s="145" customFormat="1" x14ac:dyDescent="0.25"/>
    <row r="289" s="145" customFormat="1" x14ac:dyDescent="0.25"/>
    <row r="290" s="145" customFormat="1" x14ac:dyDescent="0.25"/>
    <row r="291" s="145" customFormat="1" x14ac:dyDescent="0.25"/>
    <row r="292" s="145" customFormat="1" x14ac:dyDescent="0.25"/>
    <row r="293" s="145" customFormat="1" x14ac:dyDescent="0.25"/>
    <row r="294" s="145" customFormat="1" x14ac:dyDescent="0.25"/>
    <row r="295" s="145" customFormat="1" x14ac:dyDescent="0.25"/>
    <row r="296" s="145" customFormat="1" x14ac:dyDescent="0.25"/>
    <row r="297" s="145" customFormat="1" x14ac:dyDescent="0.25"/>
    <row r="298" s="145" customFormat="1" x14ac:dyDescent="0.25"/>
    <row r="299" s="145" customFormat="1" x14ac:dyDescent="0.25"/>
    <row r="300" s="145" customFormat="1" x14ac:dyDescent="0.25"/>
    <row r="301" s="145" customFormat="1" x14ac:dyDescent="0.25"/>
    <row r="302" s="145" customFormat="1" x14ac:dyDescent="0.25"/>
    <row r="303" s="145" customFormat="1" x14ac:dyDescent="0.25"/>
    <row r="304" s="145" customFormat="1" x14ac:dyDescent="0.25"/>
    <row r="305" s="145" customFormat="1" x14ac:dyDescent="0.25"/>
    <row r="306" s="145" customFormat="1" x14ac:dyDescent="0.25"/>
    <row r="307" s="145" customFormat="1" x14ac:dyDescent="0.25"/>
    <row r="308" s="145" customFormat="1" x14ac:dyDescent="0.25"/>
    <row r="309" s="145" customFormat="1" x14ac:dyDescent="0.25"/>
    <row r="310" s="145" customFormat="1" x14ac:dyDescent="0.25"/>
    <row r="311" s="145" customFormat="1" x14ac:dyDescent="0.25"/>
    <row r="312" s="145" customFormat="1" x14ac:dyDescent="0.25"/>
    <row r="313" s="145" customFormat="1" x14ac:dyDescent="0.25"/>
    <row r="314" s="145" customFormat="1" x14ac:dyDescent="0.25"/>
    <row r="315" s="145" customFormat="1" x14ac:dyDescent="0.25"/>
    <row r="316" s="145" customFormat="1" x14ac:dyDescent="0.25"/>
    <row r="317" s="145" customFormat="1" x14ac:dyDescent="0.25"/>
    <row r="318" s="145" customFormat="1" x14ac:dyDescent="0.25"/>
    <row r="319" s="145" customFormat="1" x14ac:dyDescent="0.25"/>
    <row r="320" s="145" customFormat="1" x14ac:dyDescent="0.25"/>
    <row r="321" s="145" customFormat="1" x14ac:dyDescent="0.25"/>
    <row r="322" s="145" customFormat="1" x14ac:dyDescent="0.25"/>
    <row r="323" s="145" customFormat="1" x14ac:dyDescent="0.25"/>
    <row r="324" s="145" customFormat="1" x14ac:dyDescent="0.25"/>
    <row r="325" s="145" customFormat="1" x14ac:dyDescent="0.25"/>
    <row r="326" s="145" customFormat="1" x14ac:dyDescent="0.25"/>
    <row r="327" s="145" customFormat="1" x14ac:dyDescent="0.25"/>
    <row r="328" s="145" customFormat="1" x14ac:dyDescent="0.25"/>
    <row r="329" s="145" customFormat="1" x14ac:dyDescent="0.25"/>
    <row r="330" s="145" customFormat="1" x14ac:dyDescent="0.25"/>
    <row r="331" s="145" customFormat="1" x14ac:dyDescent="0.25"/>
    <row r="332" s="145" customFormat="1" x14ac:dyDescent="0.25"/>
    <row r="333" s="145" customFormat="1" x14ac:dyDescent="0.25"/>
    <row r="334" s="145" customFormat="1" x14ac:dyDescent="0.25"/>
    <row r="335" s="145" customFormat="1" x14ac:dyDescent="0.25"/>
    <row r="336" s="145" customFormat="1" x14ac:dyDescent="0.25"/>
    <row r="337" s="145" customFormat="1" x14ac:dyDescent="0.25"/>
    <row r="338" s="145" customFormat="1" x14ac:dyDescent="0.25"/>
    <row r="339" s="145" customFormat="1" x14ac:dyDescent="0.25"/>
    <row r="340" s="145" customFormat="1" x14ac:dyDescent="0.25"/>
    <row r="341" s="145" customFormat="1" x14ac:dyDescent="0.25"/>
    <row r="342" s="145" customFormat="1" x14ac:dyDescent="0.25"/>
    <row r="343" s="145" customFormat="1" x14ac:dyDescent="0.25"/>
    <row r="344" s="145" customFormat="1" x14ac:dyDescent="0.25"/>
    <row r="345" s="145" customFormat="1" x14ac:dyDescent="0.25"/>
    <row r="346" s="145" customFormat="1" x14ac:dyDescent="0.25"/>
    <row r="347" s="145" customFormat="1" x14ac:dyDescent="0.25"/>
    <row r="348" s="145" customFormat="1" x14ac:dyDescent="0.25"/>
    <row r="349" s="145" customFormat="1" x14ac:dyDescent="0.25"/>
    <row r="350" s="145" customFormat="1" x14ac:dyDescent="0.25"/>
    <row r="351" s="145" customFormat="1" x14ac:dyDescent="0.25"/>
    <row r="352" s="145" customFormat="1" x14ac:dyDescent="0.25"/>
    <row r="353" s="145" customFormat="1" x14ac:dyDescent="0.25"/>
    <row r="354" s="145" customFormat="1" x14ac:dyDescent="0.25"/>
    <row r="355" s="145" customFormat="1" x14ac:dyDescent="0.25"/>
    <row r="356" s="145" customFormat="1" x14ac:dyDescent="0.25"/>
    <row r="357" s="145" customFormat="1" x14ac:dyDescent="0.25"/>
    <row r="358" s="145" customFormat="1" x14ac:dyDescent="0.25"/>
    <row r="359" s="145" customFormat="1" x14ac:dyDescent="0.25"/>
    <row r="360" s="145" customFormat="1" x14ac:dyDescent="0.25"/>
    <row r="361" s="145" customFormat="1" x14ac:dyDescent="0.25"/>
    <row r="362" s="145" customFormat="1" x14ac:dyDescent="0.25"/>
    <row r="363" s="145" customFormat="1" x14ac:dyDescent="0.25"/>
    <row r="364" s="145" customFormat="1" x14ac:dyDescent="0.25"/>
    <row r="365" s="145" customFormat="1" x14ac:dyDescent="0.25"/>
    <row r="366" s="145" customFormat="1" x14ac:dyDescent="0.25"/>
    <row r="367" s="145" customFormat="1" x14ac:dyDescent="0.25"/>
    <row r="368" s="145" customFormat="1" x14ac:dyDescent="0.25"/>
    <row r="369" s="145" customFormat="1" x14ac:dyDescent="0.25"/>
    <row r="370" s="145" customFormat="1" x14ac:dyDescent="0.25"/>
    <row r="371" s="145" customFormat="1" x14ac:dyDescent="0.25"/>
    <row r="372" s="145" customFormat="1" x14ac:dyDescent="0.25"/>
    <row r="373" s="145" customFormat="1" x14ac:dyDescent="0.25"/>
    <row r="374" s="145" customFormat="1" x14ac:dyDescent="0.25"/>
    <row r="375" s="145" customFormat="1" x14ac:dyDescent="0.25"/>
    <row r="376" s="145" customFormat="1" x14ac:dyDescent="0.25"/>
    <row r="377" s="145" customFormat="1" x14ac:dyDescent="0.25"/>
    <row r="378" s="145" customFormat="1" x14ac:dyDescent="0.25"/>
    <row r="379" s="145" customFormat="1" x14ac:dyDescent="0.25"/>
    <row r="380" s="145" customFormat="1" x14ac:dyDescent="0.25"/>
    <row r="381" s="145" customFormat="1" x14ac:dyDescent="0.25"/>
    <row r="382" s="145" customFormat="1" x14ac:dyDescent="0.25"/>
    <row r="383" s="145" customFormat="1" x14ac:dyDescent="0.25"/>
    <row r="384" s="145" customFormat="1" x14ac:dyDescent="0.25"/>
    <row r="385" s="145" customFormat="1" x14ac:dyDescent="0.25"/>
    <row r="386" s="145" customFormat="1" x14ac:dyDescent="0.25"/>
    <row r="387" s="145" customFormat="1" x14ac:dyDescent="0.25"/>
    <row r="388" s="145" customFormat="1" x14ac:dyDescent="0.25"/>
    <row r="389" s="145" customFormat="1" x14ac:dyDescent="0.25"/>
    <row r="390" s="145" customFormat="1" x14ac:dyDescent="0.25"/>
    <row r="391" s="145" customFormat="1" x14ac:dyDescent="0.25"/>
    <row r="392" s="145" customFormat="1" x14ac:dyDescent="0.25"/>
    <row r="393" s="145" customFormat="1" x14ac:dyDescent="0.25"/>
    <row r="394" s="145" customFormat="1" x14ac:dyDescent="0.25"/>
    <row r="395" s="145" customFormat="1" x14ac:dyDescent="0.25"/>
    <row r="396" s="145" customFormat="1" x14ac:dyDescent="0.25"/>
    <row r="397" s="145" customFormat="1" x14ac:dyDescent="0.25"/>
    <row r="398" s="145" customFormat="1" x14ac:dyDescent="0.25"/>
    <row r="399" s="145" customFormat="1" x14ac:dyDescent="0.25"/>
    <row r="400" s="145" customFormat="1" x14ac:dyDescent="0.25"/>
    <row r="401" s="145" customFormat="1" x14ac:dyDescent="0.25"/>
    <row r="402" s="145" customFormat="1" x14ac:dyDescent="0.25"/>
    <row r="403" s="145" customFormat="1" x14ac:dyDescent="0.25"/>
    <row r="404" s="145" customFormat="1" x14ac:dyDescent="0.25"/>
    <row r="405" s="145" customFormat="1" x14ac:dyDescent="0.25"/>
    <row r="406" s="145" customFormat="1" x14ac:dyDescent="0.25"/>
    <row r="407" s="145" customFormat="1" x14ac:dyDescent="0.25"/>
    <row r="408" s="145" customFormat="1" x14ac:dyDescent="0.25"/>
    <row r="409" s="145" customFormat="1" x14ac:dyDescent="0.25"/>
    <row r="410" s="145" customFormat="1" x14ac:dyDescent="0.25"/>
    <row r="411" s="145" customFormat="1" x14ac:dyDescent="0.25"/>
    <row r="412" s="145" customFormat="1" x14ac:dyDescent="0.25"/>
    <row r="413" s="145" customFormat="1" x14ac:dyDescent="0.25"/>
    <row r="414" s="145" customFormat="1" x14ac:dyDescent="0.25"/>
    <row r="415" s="145" customFormat="1" x14ac:dyDescent="0.25"/>
    <row r="416" s="145" customFormat="1" x14ac:dyDescent="0.25"/>
    <row r="417" s="145" customFormat="1" x14ac:dyDescent="0.25"/>
    <row r="418" s="145" customFormat="1" x14ac:dyDescent="0.25"/>
    <row r="419" s="145" customFormat="1" x14ac:dyDescent="0.25"/>
    <row r="420" s="145" customFormat="1" x14ac:dyDescent="0.25"/>
    <row r="421" s="145" customFormat="1" x14ac:dyDescent="0.25"/>
    <row r="422" s="145" customFormat="1" x14ac:dyDescent="0.25"/>
    <row r="423" s="145" customFormat="1" x14ac:dyDescent="0.25"/>
    <row r="424" s="145" customFormat="1" x14ac:dyDescent="0.25"/>
    <row r="425" s="145" customFormat="1" x14ac:dyDescent="0.25"/>
    <row r="426" s="145" customFormat="1" x14ac:dyDescent="0.25"/>
    <row r="427" s="145" customFormat="1" x14ac:dyDescent="0.25"/>
    <row r="428" s="145" customFormat="1" x14ac:dyDescent="0.25"/>
    <row r="429" s="145" customFormat="1" x14ac:dyDescent="0.25"/>
    <row r="430" s="145" customFormat="1" x14ac:dyDescent="0.25"/>
    <row r="431" s="145" customFormat="1" x14ac:dyDescent="0.25"/>
    <row r="432" s="145" customFormat="1" x14ac:dyDescent="0.25"/>
    <row r="433" s="145" customFormat="1" x14ac:dyDescent="0.25"/>
    <row r="434" s="145" customFormat="1" x14ac:dyDescent="0.25"/>
    <row r="435" s="145" customFormat="1" x14ac:dyDescent="0.25"/>
    <row r="436" s="145" customFormat="1" x14ac:dyDescent="0.25"/>
    <row r="437" s="145" customFormat="1" x14ac:dyDescent="0.25"/>
    <row r="438" s="145" customFormat="1" x14ac:dyDescent="0.25"/>
    <row r="439" s="145" customFormat="1" x14ac:dyDescent="0.25"/>
    <row r="440" s="145" customFormat="1" x14ac:dyDescent="0.25"/>
    <row r="441" s="145" customFormat="1" x14ac:dyDescent="0.25"/>
    <row r="442" s="145" customFormat="1" x14ac:dyDescent="0.25"/>
    <row r="443" s="145" customFormat="1" x14ac:dyDescent="0.25"/>
    <row r="444" s="145" customFormat="1" x14ac:dyDescent="0.25"/>
    <row r="445" s="145" customFormat="1" x14ac:dyDescent="0.25"/>
    <row r="446" s="145" customFormat="1" x14ac:dyDescent="0.25"/>
    <row r="447" s="145" customFormat="1" x14ac:dyDescent="0.25"/>
    <row r="448" s="145" customFormat="1" x14ac:dyDescent="0.25"/>
    <row r="449" s="145" customFormat="1" x14ac:dyDescent="0.25"/>
    <row r="450" s="145" customFormat="1" x14ac:dyDescent="0.25"/>
    <row r="451" s="145" customFormat="1" x14ac:dyDescent="0.25"/>
    <row r="452" s="145" customFormat="1" x14ac:dyDescent="0.25"/>
    <row r="453" s="145" customFormat="1" x14ac:dyDescent="0.25"/>
    <row r="454" s="145" customFormat="1" x14ac:dyDescent="0.25"/>
    <row r="455" s="145" customFormat="1" x14ac:dyDescent="0.25"/>
    <row r="456" s="145" customFormat="1" x14ac:dyDescent="0.25"/>
    <row r="457" s="145" customFormat="1" x14ac:dyDescent="0.25"/>
    <row r="458" s="145" customFormat="1" x14ac:dyDescent="0.25"/>
    <row r="459" s="145" customFormat="1" x14ac:dyDescent="0.25"/>
    <row r="460" s="145" customFormat="1" x14ac:dyDescent="0.25"/>
    <row r="461" s="145" customFormat="1" x14ac:dyDescent="0.25"/>
    <row r="462" s="145" customFormat="1" x14ac:dyDescent="0.25"/>
    <row r="463" s="145" customFormat="1" x14ac:dyDescent="0.25"/>
    <row r="464" s="145" customFormat="1" x14ac:dyDescent="0.25"/>
    <row r="465" s="145" customFormat="1" x14ac:dyDescent="0.25"/>
    <row r="466" s="145" customFormat="1" x14ac:dyDescent="0.25"/>
    <row r="467" s="145" customFormat="1" x14ac:dyDescent="0.25"/>
    <row r="468" s="145" customFormat="1" x14ac:dyDescent="0.25"/>
    <row r="469" s="145" customFormat="1" x14ac:dyDescent="0.25"/>
    <row r="470" s="145" customFormat="1" x14ac:dyDescent="0.25"/>
    <row r="471" s="145" customFormat="1" x14ac:dyDescent="0.25"/>
    <row r="472" s="145" customFormat="1" x14ac:dyDescent="0.25"/>
    <row r="473" s="145" customFormat="1" x14ac:dyDescent="0.25"/>
    <row r="474" s="145" customFormat="1" x14ac:dyDescent="0.25"/>
    <row r="475" s="145" customFormat="1" x14ac:dyDescent="0.25"/>
    <row r="476" s="145" customFormat="1" x14ac:dyDescent="0.25"/>
    <row r="477" s="145" customFormat="1" x14ac:dyDescent="0.25"/>
    <row r="478" s="145" customFormat="1" x14ac:dyDescent="0.25"/>
    <row r="479" s="145" customFormat="1" x14ac:dyDescent="0.25"/>
    <row r="480" s="145" customFormat="1" x14ac:dyDescent="0.25"/>
    <row r="481" s="145" customFormat="1" x14ac:dyDescent="0.25"/>
    <row r="482" s="145" customFormat="1" x14ac:dyDescent="0.25"/>
    <row r="483" s="145" customFormat="1" x14ac:dyDescent="0.25"/>
    <row r="484" s="145" customFormat="1" x14ac:dyDescent="0.25"/>
    <row r="485" s="145" customFormat="1" x14ac:dyDescent="0.25"/>
    <row r="486" s="145" customFormat="1" x14ac:dyDescent="0.25"/>
    <row r="487" s="145" customFormat="1" x14ac:dyDescent="0.25"/>
    <row r="488" s="145" customFormat="1" x14ac:dyDescent="0.25"/>
    <row r="489" s="145" customFormat="1" x14ac:dyDescent="0.25"/>
    <row r="490" s="145" customFormat="1" x14ac:dyDescent="0.25"/>
    <row r="491" s="145" customFormat="1" x14ac:dyDescent="0.25"/>
    <row r="492" s="145" customFormat="1" x14ac:dyDescent="0.25"/>
    <row r="493" s="145" customFormat="1" x14ac:dyDescent="0.25"/>
    <row r="494" s="145" customFormat="1" x14ac:dyDescent="0.25"/>
    <row r="495" s="145" customFormat="1" x14ac:dyDescent="0.25"/>
    <row r="496" s="145" customFormat="1" x14ac:dyDescent="0.25"/>
    <row r="497" s="145" customFormat="1" x14ac:dyDescent="0.25"/>
    <row r="498" s="145" customFormat="1" x14ac:dyDescent="0.25"/>
    <row r="499" s="145" customFormat="1" x14ac:dyDescent="0.25"/>
    <row r="500" s="145" customFormat="1" x14ac:dyDescent="0.25"/>
    <row r="501" s="145" customFormat="1" x14ac:dyDescent="0.25"/>
    <row r="502" s="145" customFormat="1" x14ac:dyDescent="0.25"/>
    <row r="503" s="145" customFormat="1" x14ac:dyDescent="0.25"/>
    <row r="504" s="145" customFormat="1" x14ac:dyDescent="0.25"/>
    <row r="505" s="145" customFormat="1" x14ac:dyDescent="0.25"/>
    <row r="506" s="145" customFormat="1" x14ac:dyDescent="0.25"/>
    <row r="507" s="145" customFormat="1" x14ac:dyDescent="0.25"/>
    <row r="508" s="145" customFormat="1" x14ac:dyDescent="0.25"/>
    <row r="509" s="145" customFormat="1" x14ac:dyDescent="0.25"/>
    <row r="510" s="145" customFormat="1" x14ac:dyDescent="0.25"/>
    <row r="511" s="145" customFormat="1" x14ac:dyDescent="0.25"/>
    <row r="512" s="145" customFormat="1" x14ac:dyDescent="0.25"/>
    <row r="513" s="145" customFormat="1" x14ac:dyDescent="0.25"/>
    <row r="514" s="145" customFormat="1" x14ac:dyDescent="0.25"/>
    <row r="515" s="145" customFormat="1" x14ac:dyDescent="0.25"/>
    <row r="516" s="145" customFormat="1" x14ac:dyDescent="0.25"/>
    <row r="517" s="145" customFormat="1" x14ac:dyDescent="0.25"/>
    <row r="518" s="145" customFormat="1" x14ac:dyDescent="0.25"/>
    <row r="519" s="145" customFormat="1" x14ac:dyDescent="0.25"/>
    <row r="520" s="145" customFormat="1" x14ac:dyDescent="0.25"/>
    <row r="521" s="145" customFormat="1" x14ac:dyDescent="0.25"/>
    <row r="522" s="145" customFormat="1" x14ac:dyDescent="0.25"/>
    <row r="523" s="145" customFormat="1" x14ac:dyDescent="0.25"/>
    <row r="524" s="145" customFormat="1" x14ac:dyDescent="0.25"/>
    <row r="525" s="145" customFormat="1" x14ac:dyDescent="0.25"/>
    <row r="526" s="145" customFormat="1" x14ac:dyDescent="0.25"/>
    <row r="527" s="145" customFormat="1" x14ac:dyDescent="0.25"/>
    <row r="528" s="145" customFormat="1" x14ac:dyDescent="0.25"/>
    <row r="529" s="145" customFormat="1" x14ac:dyDescent="0.25"/>
    <row r="530" s="145" customFormat="1" x14ac:dyDescent="0.25"/>
    <row r="531" s="145" customFormat="1" x14ac:dyDescent="0.25"/>
    <row r="532" s="145" customFormat="1" x14ac:dyDescent="0.25"/>
    <row r="533" s="145" customFormat="1" x14ac:dyDescent="0.25"/>
    <row r="534" s="145" customFormat="1" x14ac:dyDescent="0.25"/>
    <row r="535" s="145" customFormat="1" x14ac:dyDescent="0.25"/>
    <row r="536" s="145" customFormat="1" x14ac:dyDescent="0.25"/>
    <row r="537" s="145" customFormat="1" x14ac:dyDescent="0.25"/>
    <row r="538" s="145" customFormat="1" x14ac:dyDescent="0.25"/>
    <row r="539" s="145" customFormat="1" x14ac:dyDescent="0.25"/>
    <row r="540" s="145" customFormat="1" x14ac:dyDescent="0.25"/>
    <row r="541" s="145" customFormat="1" x14ac:dyDescent="0.25"/>
    <row r="542" s="145" customFormat="1" x14ac:dyDescent="0.25"/>
    <row r="543" s="145" customFormat="1" x14ac:dyDescent="0.25"/>
    <row r="544" s="145" customFormat="1" x14ac:dyDescent="0.25"/>
    <row r="545" s="145" customFormat="1" x14ac:dyDescent="0.25"/>
    <row r="546" s="145" customFormat="1" x14ac:dyDescent="0.25"/>
    <row r="547" s="145" customFormat="1" x14ac:dyDescent="0.25"/>
    <row r="548" s="145" customFormat="1" x14ac:dyDescent="0.25"/>
    <row r="549" s="145" customFormat="1" x14ac:dyDescent="0.25"/>
    <row r="550" s="145" customFormat="1" x14ac:dyDescent="0.25"/>
    <row r="551" s="145" customFormat="1" x14ac:dyDescent="0.25"/>
    <row r="552" s="145" customFormat="1" x14ac:dyDescent="0.25"/>
    <row r="553" s="145" customFormat="1" x14ac:dyDescent="0.25"/>
    <row r="554" s="145" customFormat="1" x14ac:dyDescent="0.25"/>
    <row r="555" s="145" customFormat="1" x14ac:dyDescent="0.25"/>
    <row r="556" s="145" customFormat="1" x14ac:dyDescent="0.25"/>
    <row r="557" s="145" customFormat="1" x14ac:dyDescent="0.25"/>
    <row r="558" s="145" customFormat="1" x14ac:dyDescent="0.25"/>
    <row r="559" s="145" customFormat="1" x14ac:dyDescent="0.25"/>
    <row r="560" s="145" customFormat="1" x14ac:dyDescent="0.25"/>
    <row r="561" s="145" customFormat="1" x14ac:dyDescent="0.25"/>
    <row r="562" s="145" customFormat="1" x14ac:dyDescent="0.25"/>
    <row r="563" s="145" customFormat="1" x14ac:dyDescent="0.25"/>
    <row r="564" s="145" customFormat="1" x14ac:dyDescent="0.25"/>
    <row r="565" s="145" customFormat="1" x14ac:dyDescent="0.25"/>
    <row r="566" s="145" customFormat="1" x14ac:dyDescent="0.25"/>
    <row r="567" s="145" customFormat="1" x14ac:dyDescent="0.25"/>
    <row r="568" s="145" customFormat="1" x14ac:dyDescent="0.25"/>
    <row r="569" s="145" customFormat="1" x14ac:dyDescent="0.25"/>
    <row r="570" s="145" customFormat="1" x14ac:dyDescent="0.25"/>
    <row r="571" s="145" customFormat="1" x14ac:dyDescent="0.25"/>
    <row r="572" s="145" customFormat="1" x14ac:dyDescent="0.25"/>
    <row r="573" s="145" customFormat="1" x14ac:dyDescent="0.25"/>
    <row r="574" s="145" customFormat="1" x14ac:dyDescent="0.25"/>
    <row r="575" s="145" customFormat="1" x14ac:dyDescent="0.25"/>
    <row r="576" s="145" customFormat="1" x14ac:dyDescent="0.25"/>
    <row r="577" s="145" customFormat="1" x14ac:dyDescent="0.25"/>
    <row r="578" s="145" customFormat="1" x14ac:dyDescent="0.25"/>
    <row r="579" s="145" customFormat="1" x14ac:dyDescent="0.25"/>
    <row r="580" s="145" customFormat="1" x14ac:dyDescent="0.25"/>
    <row r="581" s="145" customFormat="1" x14ac:dyDescent="0.25"/>
    <row r="582" s="145" customFormat="1" x14ac:dyDescent="0.25"/>
    <row r="583" s="145" customFormat="1" x14ac:dyDescent="0.25"/>
    <row r="584" s="145" customFormat="1" x14ac:dyDescent="0.25"/>
    <row r="585" s="145" customFormat="1" x14ac:dyDescent="0.25"/>
    <row r="586" s="145" customFormat="1" x14ac:dyDescent="0.25"/>
    <row r="587" s="145" customFormat="1" x14ac:dyDescent="0.25"/>
    <row r="588" s="145" customFormat="1" x14ac:dyDescent="0.25"/>
    <row r="589" s="145" customFormat="1" x14ac:dyDescent="0.25"/>
    <row r="590" s="145" customFormat="1" x14ac:dyDescent="0.25"/>
    <row r="591" s="145" customFormat="1" x14ac:dyDescent="0.25"/>
    <row r="592" s="145" customFormat="1" x14ac:dyDescent="0.25"/>
    <row r="593" s="145" customFormat="1" x14ac:dyDescent="0.25"/>
    <row r="594" s="145" customFormat="1" x14ac:dyDescent="0.25"/>
    <row r="595" s="145" customFormat="1" x14ac:dyDescent="0.25"/>
    <row r="596" s="145" customFormat="1" x14ac:dyDescent="0.25"/>
    <row r="597" s="145" customFormat="1" x14ac:dyDescent="0.25"/>
    <row r="598" s="145" customFormat="1" x14ac:dyDescent="0.25"/>
    <row r="599" s="145" customFormat="1" x14ac:dyDescent="0.25"/>
    <row r="600" s="145" customFormat="1" x14ac:dyDescent="0.25"/>
    <row r="601" s="145" customFormat="1" x14ac:dyDescent="0.25"/>
    <row r="602" s="145" customFormat="1" x14ac:dyDescent="0.25"/>
    <row r="603" s="145" customFormat="1" x14ac:dyDescent="0.25"/>
    <row r="604" s="145" customFormat="1" x14ac:dyDescent="0.25"/>
    <row r="605" s="145" customFormat="1" x14ac:dyDescent="0.25"/>
    <row r="606" s="145" customFormat="1" x14ac:dyDescent="0.25"/>
    <row r="607" s="145" customFormat="1" x14ac:dyDescent="0.25"/>
    <row r="608" s="145" customFormat="1" x14ac:dyDescent="0.25"/>
    <row r="609" s="145" customFormat="1" x14ac:dyDescent="0.25"/>
    <row r="610" s="145" customFormat="1" x14ac:dyDescent="0.25"/>
    <row r="611" s="145" customFormat="1" x14ac:dyDescent="0.25"/>
    <row r="612" s="145" customFormat="1" x14ac:dyDescent="0.25"/>
    <row r="613" s="145" customFormat="1" x14ac:dyDescent="0.25"/>
    <row r="614" s="145" customFormat="1" x14ac:dyDescent="0.25"/>
    <row r="615" s="145" customFormat="1" x14ac:dyDescent="0.25"/>
    <row r="616" s="145" customFormat="1" x14ac:dyDescent="0.25"/>
    <row r="617" s="145" customFormat="1" x14ac:dyDescent="0.25"/>
    <row r="618" s="145" customFormat="1" x14ac:dyDescent="0.25"/>
    <row r="619" s="145" customFormat="1" x14ac:dyDescent="0.25"/>
    <row r="620" s="145" customFormat="1" x14ac:dyDescent="0.25"/>
    <row r="621" s="145" customFormat="1" x14ac:dyDescent="0.25"/>
    <row r="622" s="145" customFormat="1" x14ac:dyDescent="0.25"/>
    <row r="623" s="145" customFormat="1" x14ac:dyDescent="0.25"/>
    <row r="624" s="145" customFormat="1" x14ac:dyDescent="0.25"/>
    <row r="625" s="145" customFormat="1" x14ac:dyDescent="0.25"/>
    <row r="626" s="145" customFormat="1" x14ac:dyDescent="0.25"/>
    <row r="627" s="145" customFormat="1" x14ac:dyDescent="0.25"/>
    <row r="628" s="145" customFormat="1" x14ac:dyDescent="0.25"/>
    <row r="629" s="145" customFormat="1" x14ac:dyDescent="0.25"/>
    <row r="630" s="145" customFormat="1" x14ac:dyDescent="0.25"/>
    <row r="631" s="145" customFormat="1" x14ac:dyDescent="0.25"/>
    <row r="632" s="145" customFormat="1" x14ac:dyDescent="0.25"/>
    <row r="633" s="145" customFormat="1" x14ac:dyDescent="0.25"/>
    <row r="634" s="145" customFormat="1" x14ac:dyDescent="0.25"/>
    <row r="635" s="145" customFormat="1" x14ac:dyDescent="0.25"/>
    <row r="636" s="145" customFormat="1" x14ac:dyDescent="0.25"/>
    <row r="637" s="145" customFormat="1" x14ac:dyDescent="0.25"/>
    <row r="638" s="145" customFormat="1" x14ac:dyDescent="0.25"/>
    <row r="639" s="145" customFormat="1" x14ac:dyDescent="0.25"/>
    <row r="640" s="145" customFormat="1" x14ac:dyDescent="0.25"/>
    <row r="641" s="145" customFormat="1" x14ac:dyDescent="0.25"/>
    <row r="642" s="145" customFormat="1" x14ac:dyDescent="0.25"/>
    <row r="643" s="145" customFormat="1" x14ac:dyDescent="0.25"/>
    <row r="644" s="145" customFormat="1" x14ac:dyDescent="0.25"/>
    <row r="645" s="145" customFormat="1" x14ac:dyDescent="0.25"/>
    <row r="646" s="145" customFormat="1" x14ac:dyDescent="0.25"/>
    <row r="647" s="145" customFormat="1" x14ac:dyDescent="0.25"/>
    <row r="648" s="145" customFormat="1" x14ac:dyDescent="0.25"/>
    <row r="649" s="145" customFormat="1" x14ac:dyDescent="0.25"/>
    <row r="650" s="145" customFormat="1" x14ac:dyDescent="0.25"/>
    <row r="651" s="145" customFormat="1" x14ac:dyDescent="0.25"/>
    <row r="652" s="145" customFormat="1" x14ac:dyDescent="0.25"/>
    <row r="653" s="145" customFormat="1" x14ac:dyDescent="0.25"/>
    <row r="654" s="145" customFormat="1" x14ac:dyDescent="0.25"/>
    <row r="655" s="145" customFormat="1" x14ac:dyDescent="0.25"/>
    <row r="656" s="145" customFormat="1" x14ac:dyDescent="0.25"/>
    <row r="657" s="145" customFormat="1" x14ac:dyDescent="0.25"/>
    <row r="658" s="145" customFormat="1" x14ac:dyDescent="0.25"/>
    <row r="659" s="145" customFormat="1" x14ac:dyDescent="0.25"/>
    <row r="660" s="145" customFormat="1" x14ac:dyDescent="0.25"/>
    <row r="661" s="145" customFormat="1" x14ac:dyDescent="0.25"/>
    <row r="662" s="145" customFormat="1" x14ac:dyDescent="0.25"/>
    <row r="663" s="145" customFormat="1" x14ac:dyDescent="0.25"/>
    <row r="664" s="145" customFormat="1" x14ac:dyDescent="0.25"/>
    <row r="665" s="145" customFormat="1" x14ac:dyDescent="0.25"/>
    <row r="666" s="145" customFormat="1" x14ac:dyDescent="0.25"/>
    <row r="667" s="145" customFormat="1" x14ac:dyDescent="0.25"/>
    <row r="668" s="145" customFormat="1" x14ac:dyDescent="0.25"/>
    <row r="669" s="145" customFormat="1" x14ac:dyDescent="0.25"/>
    <row r="670" s="145" customFormat="1" x14ac:dyDescent="0.25"/>
    <row r="671" s="145" customFormat="1" x14ac:dyDescent="0.25"/>
    <row r="672" s="145" customFormat="1" x14ac:dyDescent="0.25"/>
    <row r="673" s="145" customFormat="1" x14ac:dyDescent="0.25"/>
    <row r="674" s="145" customFormat="1" x14ac:dyDescent="0.25"/>
    <row r="675" s="145" customFormat="1" x14ac:dyDescent="0.25"/>
    <row r="676" s="145" customFormat="1" x14ac:dyDescent="0.25"/>
    <row r="677" s="145" customFormat="1" x14ac:dyDescent="0.25"/>
  </sheetData>
  <sheetProtection algorithmName="SHA-512" hashValue="2YUwektOBf+3MqcNbfiN1R75LaRyavnqddQOOWNJ30691bHa/6IFF2dgRu4UqNN9rNvj1laNgu+wRf7ydJKh5w==" saltValue="+Q+cth8j9kJ/fK31QhZ4JQ==" spinCount="100000" sheet="1" formatCells="0" formatColumns="0" formatRows="0" selectLockedCells="1"/>
  <mergeCells count="7">
    <mergeCell ref="B53:G53"/>
    <mergeCell ref="A54:G54"/>
    <mergeCell ref="A5:G5"/>
    <mergeCell ref="A29:B29"/>
    <mergeCell ref="D24:E24"/>
    <mergeCell ref="C26:E26"/>
    <mergeCell ref="C25:E25"/>
  </mergeCells>
  <pageMargins left="0.7" right="0.7" top="0.75" bottom="0.75" header="0.3" footer="0.3"/>
  <pageSetup scale="10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9317BD09-CDBB-4193-A9AC-37AB612B08BD}">
          <x14:formula1>
            <xm:f>'Data Validation List'!$B$2:$B$6</xm:f>
          </x14:formula1>
          <xm:sqref>B16 B26</xm:sqref>
        </x14:dataValidation>
        <x14:dataValidation type="list" allowBlank="1" showInputMessage="1" showErrorMessage="1" xr:uid="{D8B059FD-13AA-419F-9365-4BBBFEFD1729}">
          <x14:formula1>
            <xm:f>'Data Validation List'!$C$2:$C$7</xm:f>
          </x14:formula1>
          <xm:sqref>C16 C26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1640F-58CE-4D07-B701-C4897DDFF141}">
  <sheetPr codeName="Sheet15">
    <tabColor theme="0"/>
    <pageSetUpPr fitToPage="1"/>
  </sheetPr>
  <dimension ref="A1:AN320"/>
  <sheetViews>
    <sheetView zoomScaleNormal="100" workbookViewId="0">
      <selection activeCell="B16" sqref="B16"/>
    </sheetView>
  </sheetViews>
  <sheetFormatPr defaultColWidth="9.140625" defaultRowHeight="15" x14ac:dyDescent="0.25"/>
  <cols>
    <col min="1" max="1" width="23.140625" style="104" customWidth="1"/>
    <col min="2" max="2" width="55.5703125" style="104" customWidth="1"/>
    <col min="3" max="3" width="35.42578125" style="104" customWidth="1"/>
    <col min="4" max="4" width="28.5703125" style="104" customWidth="1"/>
    <col min="5" max="5" width="22" style="104" customWidth="1"/>
    <col min="6" max="6" width="68.5703125" style="104" customWidth="1"/>
    <col min="7" max="16384" width="9.140625" style="104"/>
  </cols>
  <sheetData>
    <row r="1" spans="1:40" ht="15.75" x14ac:dyDescent="0.25">
      <c r="A1" s="89" t="str">
        <f>'BUDGET SUMMARY 1'!$A$1</f>
        <v>RFA HHS0015831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</row>
    <row r="2" spans="1:40" ht="15.75" x14ac:dyDescent="0.25">
      <c r="A2" s="92" t="str">
        <f>'BUDGET SUMMARY 1'!$A$2</f>
        <v>Attachment 2 to Addendum 5 - Revised Exhibit E, Expenditure Proposal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</row>
    <row r="3" spans="1:40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</row>
    <row r="4" spans="1:40" x14ac:dyDescent="0.25">
      <c r="A4" s="105" t="s">
        <v>173</v>
      </c>
      <c r="B4" s="106">
        <f>'BUDGET SUMMARY 1'!D3</f>
        <v>0</v>
      </c>
      <c r="C4" s="107" t="s">
        <v>215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</row>
    <row r="5" spans="1:40" x14ac:dyDescent="0.25">
      <c r="A5" s="108" t="s">
        <v>216</v>
      </c>
      <c r="B5" s="109">
        <f>+'BUDGET SUMMARY 1'!D8</f>
        <v>0</v>
      </c>
      <c r="C5" s="107" t="s">
        <v>217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</row>
    <row r="6" spans="1:40" x14ac:dyDescent="0.25">
      <c r="A6" s="108" t="s">
        <v>218</v>
      </c>
      <c r="B6" s="110">
        <f>+'BUDGET SUMMARY 1'!D7</f>
        <v>0</v>
      </c>
      <c r="C6" s="107" t="s">
        <v>219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</row>
    <row r="7" spans="1:40" x14ac:dyDescent="0.25">
      <c r="A7" s="111" t="s">
        <v>220</v>
      </c>
      <c r="B7" s="144"/>
      <c r="C7" s="112" t="s">
        <v>221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</row>
    <row r="8" spans="1:40" x14ac:dyDescent="0.25">
      <c r="A8" s="80"/>
      <c r="B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</row>
    <row r="9" spans="1:40" x14ac:dyDescent="0.25">
      <c r="A9" s="608" t="s">
        <v>222</v>
      </c>
      <c r="B9" s="609" t="s">
        <v>223</v>
      </c>
      <c r="C9" s="610" t="s">
        <v>224</v>
      </c>
      <c r="D9" s="611" t="s">
        <v>225</v>
      </c>
      <c r="E9" s="613" t="s">
        <v>226</v>
      </c>
      <c r="F9" s="608" t="s">
        <v>227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</row>
    <row r="10" spans="1:40" x14ac:dyDescent="0.25">
      <c r="A10" s="608"/>
      <c r="B10" s="609"/>
      <c r="C10" s="609"/>
      <c r="D10" s="612"/>
      <c r="E10" s="614"/>
      <c r="F10" s="608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</row>
    <row r="11" spans="1:40" x14ac:dyDescent="0.25">
      <c r="A11" s="608"/>
      <c r="B11" s="609"/>
      <c r="C11" s="609"/>
      <c r="D11" s="612"/>
      <c r="E11" s="615"/>
      <c r="F11" s="608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</row>
    <row r="12" spans="1:40" x14ac:dyDescent="0.25">
      <c r="A12" s="113">
        <v>1</v>
      </c>
      <c r="B12" s="114"/>
      <c r="C12" s="115">
        <v>0</v>
      </c>
      <c r="D12" s="116">
        <v>0</v>
      </c>
      <c r="E12" s="143">
        <f>C12-D12</f>
        <v>0</v>
      </c>
      <c r="F12" s="368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</row>
    <row r="13" spans="1:40" x14ac:dyDescent="0.25">
      <c r="A13" s="113">
        <v>2</v>
      </c>
      <c r="B13" s="114"/>
      <c r="C13" s="115"/>
      <c r="D13" s="116"/>
      <c r="E13" s="143">
        <f t="shared" ref="E13:E65" si="0">C13-D13</f>
        <v>0</v>
      </c>
      <c r="F13" s="368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</row>
    <row r="14" spans="1:40" x14ac:dyDescent="0.25">
      <c r="A14" s="113">
        <v>3</v>
      </c>
      <c r="B14" s="114"/>
      <c r="C14" s="115"/>
      <c r="D14" s="116"/>
      <c r="E14" s="143">
        <f t="shared" si="0"/>
        <v>0</v>
      </c>
      <c r="F14" s="368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</row>
    <row r="15" spans="1:40" x14ac:dyDescent="0.25">
      <c r="A15" s="113">
        <v>4</v>
      </c>
      <c r="B15" s="114"/>
      <c r="C15" s="115"/>
      <c r="D15" s="116"/>
      <c r="E15" s="143">
        <f t="shared" si="0"/>
        <v>0</v>
      </c>
      <c r="F15" s="368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</row>
    <row r="16" spans="1:40" x14ac:dyDescent="0.25">
      <c r="A16" s="113">
        <v>5</v>
      </c>
      <c r="B16" s="114"/>
      <c r="C16" s="115"/>
      <c r="D16" s="116"/>
      <c r="E16" s="143">
        <f t="shared" si="0"/>
        <v>0</v>
      </c>
      <c r="F16" s="368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</row>
    <row r="17" spans="1:40" x14ac:dyDescent="0.25">
      <c r="A17" s="113">
        <v>6</v>
      </c>
      <c r="B17" s="114"/>
      <c r="C17" s="115"/>
      <c r="D17" s="116"/>
      <c r="E17" s="143">
        <f t="shared" si="0"/>
        <v>0</v>
      </c>
      <c r="F17" s="368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</row>
    <row r="18" spans="1:40" x14ac:dyDescent="0.25">
      <c r="A18" s="113">
        <v>7</v>
      </c>
      <c r="B18" s="114"/>
      <c r="C18" s="115"/>
      <c r="D18" s="116"/>
      <c r="E18" s="143">
        <f t="shared" si="0"/>
        <v>0</v>
      </c>
      <c r="F18" s="368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</row>
    <row r="19" spans="1:40" x14ac:dyDescent="0.25">
      <c r="A19" s="113">
        <v>8</v>
      </c>
      <c r="B19" s="114"/>
      <c r="C19" s="115"/>
      <c r="D19" s="116"/>
      <c r="E19" s="143">
        <f t="shared" si="0"/>
        <v>0</v>
      </c>
      <c r="F19" s="368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</row>
    <row r="20" spans="1:40" x14ac:dyDescent="0.25">
      <c r="A20" s="113">
        <v>9</v>
      </c>
      <c r="B20" s="114"/>
      <c r="C20" s="115"/>
      <c r="D20" s="116"/>
      <c r="E20" s="143">
        <f t="shared" si="0"/>
        <v>0</v>
      </c>
      <c r="F20" s="368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</row>
    <row r="21" spans="1:40" x14ac:dyDescent="0.25">
      <c r="A21" s="113">
        <v>10</v>
      </c>
      <c r="B21" s="114"/>
      <c r="C21" s="115"/>
      <c r="D21" s="116"/>
      <c r="E21" s="143">
        <f t="shared" si="0"/>
        <v>0</v>
      </c>
      <c r="F21" s="368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</row>
    <row r="22" spans="1:40" x14ac:dyDescent="0.25">
      <c r="A22" s="113">
        <v>11</v>
      </c>
      <c r="B22" s="114"/>
      <c r="C22" s="115"/>
      <c r="D22" s="116"/>
      <c r="E22" s="143">
        <f t="shared" si="0"/>
        <v>0</v>
      </c>
      <c r="F22" s="368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</row>
    <row r="23" spans="1:40" x14ac:dyDescent="0.25">
      <c r="A23" s="113">
        <v>12</v>
      </c>
      <c r="B23" s="114"/>
      <c r="C23" s="115"/>
      <c r="D23" s="116"/>
      <c r="E23" s="143">
        <f t="shared" si="0"/>
        <v>0</v>
      </c>
      <c r="F23" s="368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</row>
    <row r="24" spans="1:40" x14ac:dyDescent="0.25">
      <c r="A24" s="113">
        <v>13</v>
      </c>
      <c r="B24" s="114"/>
      <c r="C24" s="115"/>
      <c r="D24" s="116"/>
      <c r="E24" s="143">
        <f t="shared" si="0"/>
        <v>0</v>
      </c>
      <c r="F24" s="368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</row>
    <row r="25" spans="1:40" x14ac:dyDescent="0.25">
      <c r="A25" s="113">
        <v>14</v>
      </c>
      <c r="B25" s="114"/>
      <c r="C25" s="115"/>
      <c r="D25" s="116"/>
      <c r="E25" s="143">
        <f t="shared" si="0"/>
        <v>0</v>
      </c>
      <c r="F25" s="368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</row>
    <row r="26" spans="1:40" x14ac:dyDescent="0.25">
      <c r="A26" s="113">
        <v>15</v>
      </c>
      <c r="B26" s="114"/>
      <c r="C26" s="115"/>
      <c r="D26" s="116"/>
      <c r="E26" s="143">
        <f t="shared" si="0"/>
        <v>0</v>
      </c>
      <c r="F26" s="368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</row>
    <row r="27" spans="1:40" x14ac:dyDescent="0.25">
      <c r="A27" s="113">
        <v>16</v>
      </c>
      <c r="B27" s="114"/>
      <c r="C27" s="115"/>
      <c r="D27" s="116"/>
      <c r="E27" s="143">
        <f t="shared" si="0"/>
        <v>0</v>
      </c>
      <c r="F27" s="368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</row>
    <row r="28" spans="1:40" x14ac:dyDescent="0.25">
      <c r="A28" s="113">
        <v>17</v>
      </c>
      <c r="B28" s="114"/>
      <c r="C28" s="115"/>
      <c r="D28" s="116"/>
      <c r="E28" s="143">
        <f t="shared" si="0"/>
        <v>0</v>
      </c>
      <c r="F28" s="368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</row>
    <row r="29" spans="1:40" x14ac:dyDescent="0.25">
      <c r="A29" s="113">
        <v>18</v>
      </c>
      <c r="B29" s="114"/>
      <c r="C29" s="115"/>
      <c r="D29" s="116"/>
      <c r="E29" s="143">
        <f t="shared" si="0"/>
        <v>0</v>
      </c>
      <c r="F29" s="368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</row>
    <row r="30" spans="1:40" x14ac:dyDescent="0.25">
      <c r="A30" s="113">
        <v>19</v>
      </c>
      <c r="B30" s="114"/>
      <c r="C30" s="115"/>
      <c r="D30" s="116"/>
      <c r="E30" s="143">
        <f t="shared" si="0"/>
        <v>0</v>
      </c>
      <c r="F30" s="368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</row>
    <row r="31" spans="1:40" x14ac:dyDescent="0.25">
      <c r="A31" s="113">
        <v>20</v>
      </c>
      <c r="B31" s="114"/>
      <c r="C31" s="115"/>
      <c r="D31" s="116"/>
      <c r="E31" s="143">
        <f t="shared" si="0"/>
        <v>0</v>
      </c>
      <c r="F31" s="368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</row>
    <row r="32" spans="1:40" x14ac:dyDescent="0.25">
      <c r="A32" s="113">
        <v>21</v>
      </c>
      <c r="B32" s="114"/>
      <c r="C32" s="115"/>
      <c r="D32" s="116"/>
      <c r="E32" s="143">
        <f t="shared" si="0"/>
        <v>0</v>
      </c>
      <c r="F32" s="113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</row>
    <row r="33" spans="1:40" x14ac:dyDescent="0.25">
      <c r="A33" s="113">
        <v>22</v>
      </c>
      <c r="B33" s="114"/>
      <c r="C33" s="115"/>
      <c r="D33" s="116"/>
      <c r="E33" s="143">
        <f t="shared" si="0"/>
        <v>0</v>
      </c>
      <c r="F33" s="113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</row>
    <row r="34" spans="1:40" x14ac:dyDescent="0.25">
      <c r="A34" s="113">
        <v>23</v>
      </c>
      <c r="B34" s="114"/>
      <c r="C34" s="115"/>
      <c r="D34" s="116"/>
      <c r="E34" s="143">
        <f t="shared" si="0"/>
        <v>0</v>
      </c>
      <c r="F34" s="113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</row>
    <row r="35" spans="1:40" x14ac:dyDescent="0.25">
      <c r="A35" s="113">
        <v>24</v>
      </c>
      <c r="B35" s="114"/>
      <c r="C35" s="115"/>
      <c r="D35" s="116"/>
      <c r="E35" s="143">
        <f t="shared" si="0"/>
        <v>0</v>
      </c>
      <c r="F35" s="113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</row>
    <row r="36" spans="1:40" x14ac:dyDescent="0.25">
      <c r="A36" s="113">
        <v>25</v>
      </c>
      <c r="B36" s="114"/>
      <c r="C36" s="115"/>
      <c r="D36" s="116"/>
      <c r="E36" s="143">
        <f t="shared" si="0"/>
        <v>0</v>
      </c>
      <c r="F36" s="113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</row>
    <row r="37" spans="1:40" x14ac:dyDescent="0.25">
      <c r="A37" s="113">
        <v>26</v>
      </c>
      <c r="B37" s="114"/>
      <c r="C37" s="115"/>
      <c r="D37" s="116"/>
      <c r="E37" s="143">
        <f t="shared" si="0"/>
        <v>0</v>
      </c>
      <c r="F37" s="113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</row>
    <row r="38" spans="1:40" x14ac:dyDescent="0.25">
      <c r="A38" s="113">
        <v>27</v>
      </c>
      <c r="B38" s="114"/>
      <c r="C38" s="115"/>
      <c r="D38" s="116"/>
      <c r="E38" s="143">
        <f t="shared" si="0"/>
        <v>0</v>
      </c>
      <c r="F38" s="113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</row>
    <row r="39" spans="1:40" x14ac:dyDescent="0.25">
      <c r="A39" s="113">
        <v>28</v>
      </c>
      <c r="B39" s="114"/>
      <c r="C39" s="115"/>
      <c r="D39" s="116"/>
      <c r="E39" s="143">
        <f t="shared" si="0"/>
        <v>0</v>
      </c>
      <c r="F39" s="113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</row>
    <row r="40" spans="1:40" x14ac:dyDescent="0.25">
      <c r="A40" s="113">
        <v>29</v>
      </c>
      <c r="B40" s="114"/>
      <c r="C40" s="115"/>
      <c r="D40" s="116"/>
      <c r="E40" s="143">
        <f t="shared" si="0"/>
        <v>0</v>
      </c>
      <c r="F40" s="113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</row>
    <row r="41" spans="1:40" x14ac:dyDescent="0.25">
      <c r="A41" s="113">
        <v>30</v>
      </c>
      <c r="B41" s="114"/>
      <c r="C41" s="115"/>
      <c r="D41" s="116"/>
      <c r="E41" s="143">
        <f t="shared" si="0"/>
        <v>0</v>
      </c>
      <c r="F41" s="113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</row>
    <row r="42" spans="1:40" x14ac:dyDescent="0.25">
      <c r="A42" s="113">
        <v>31</v>
      </c>
      <c r="B42" s="114"/>
      <c r="C42" s="115"/>
      <c r="D42" s="116"/>
      <c r="E42" s="143">
        <f t="shared" si="0"/>
        <v>0</v>
      </c>
      <c r="F42" s="113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</row>
    <row r="43" spans="1:40" x14ac:dyDescent="0.25">
      <c r="A43" s="113">
        <v>32</v>
      </c>
      <c r="B43" s="114"/>
      <c r="C43" s="115"/>
      <c r="D43" s="116"/>
      <c r="E43" s="143">
        <f t="shared" si="0"/>
        <v>0</v>
      </c>
      <c r="F43" s="113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</row>
    <row r="44" spans="1:40" x14ac:dyDescent="0.25">
      <c r="A44" s="113">
        <v>33</v>
      </c>
      <c r="B44" s="114"/>
      <c r="C44" s="115"/>
      <c r="D44" s="116"/>
      <c r="E44" s="143">
        <f t="shared" si="0"/>
        <v>0</v>
      </c>
      <c r="F44" s="113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</row>
    <row r="45" spans="1:40" x14ac:dyDescent="0.25">
      <c r="A45" s="113">
        <v>34</v>
      </c>
      <c r="B45" s="114"/>
      <c r="C45" s="115"/>
      <c r="D45" s="116"/>
      <c r="E45" s="143">
        <f t="shared" si="0"/>
        <v>0</v>
      </c>
      <c r="F45" s="113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</row>
    <row r="46" spans="1:40" x14ac:dyDescent="0.25">
      <c r="A46" s="113">
        <v>35</v>
      </c>
      <c r="B46" s="114"/>
      <c r="C46" s="115"/>
      <c r="D46" s="116"/>
      <c r="E46" s="143">
        <f t="shared" si="0"/>
        <v>0</v>
      </c>
      <c r="F46" s="113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</row>
    <row r="47" spans="1:40" x14ac:dyDescent="0.25">
      <c r="A47" s="113">
        <v>36</v>
      </c>
      <c r="B47" s="114"/>
      <c r="C47" s="115"/>
      <c r="D47" s="116"/>
      <c r="E47" s="143">
        <f t="shared" si="0"/>
        <v>0</v>
      </c>
      <c r="F47" s="113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</row>
    <row r="48" spans="1:40" x14ac:dyDescent="0.25">
      <c r="A48" s="113">
        <v>37</v>
      </c>
      <c r="B48" s="114"/>
      <c r="C48" s="115"/>
      <c r="D48" s="116"/>
      <c r="E48" s="143">
        <f t="shared" si="0"/>
        <v>0</v>
      </c>
      <c r="F48" s="113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</row>
    <row r="49" spans="1:40" x14ac:dyDescent="0.25">
      <c r="A49" s="113">
        <v>38</v>
      </c>
      <c r="B49" s="114"/>
      <c r="C49" s="115"/>
      <c r="D49" s="116"/>
      <c r="E49" s="143">
        <f t="shared" si="0"/>
        <v>0</v>
      </c>
      <c r="F49" s="113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</row>
    <row r="50" spans="1:40" x14ac:dyDescent="0.25">
      <c r="A50" s="113">
        <v>39</v>
      </c>
      <c r="B50" s="114"/>
      <c r="C50" s="115"/>
      <c r="D50" s="116"/>
      <c r="E50" s="143">
        <f t="shared" si="0"/>
        <v>0</v>
      </c>
      <c r="F50" s="113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</row>
    <row r="51" spans="1:40" x14ac:dyDescent="0.25">
      <c r="A51" s="113">
        <v>40</v>
      </c>
      <c r="B51" s="114"/>
      <c r="C51" s="115"/>
      <c r="D51" s="116"/>
      <c r="E51" s="143">
        <f t="shared" si="0"/>
        <v>0</v>
      </c>
      <c r="F51" s="113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</row>
    <row r="52" spans="1:40" x14ac:dyDescent="0.25">
      <c r="A52" s="113">
        <v>41</v>
      </c>
      <c r="B52" s="114"/>
      <c r="C52" s="115"/>
      <c r="D52" s="116"/>
      <c r="E52" s="143">
        <f t="shared" si="0"/>
        <v>0</v>
      </c>
      <c r="F52" s="113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</row>
    <row r="53" spans="1:40" x14ac:dyDescent="0.25">
      <c r="A53" s="113">
        <v>42</v>
      </c>
      <c r="B53" s="114"/>
      <c r="C53" s="115"/>
      <c r="D53" s="116"/>
      <c r="E53" s="143">
        <f t="shared" si="0"/>
        <v>0</v>
      </c>
      <c r="F53" s="113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</row>
    <row r="54" spans="1:40" x14ac:dyDescent="0.25">
      <c r="A54" s="113">
        <v>43</v>
      </c>
      <c r="B54" s="114"/>
      <c r="C54" s="115"/>
      <c r="D54" s="116"/>
      <c r="E54" s="143">
        <f t="shared" si="0"/>
        <v>0</v>
      </c>
      <c r="F54" s="113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</row>
    <row r="55" spans="1:40" x14ac:dyDescent="0.25">
      <c r="A55" s="113">
        <v>44</v>
      </c>
      <c r="B55" s="114"/>
      <c r="C55" s="115"/>
      <c r="D55" s="116"/>
      <c r="E55" s="143">
        <f t="shared" si="0"/>
        <v>0</v>
      </c>
      <c r="F55" s="113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</row>
    <row r="56" spans="1:40" x14ac:dyDescent="0.25">
      <c r="A56" s="113">
        <v>45</v>
      </c>
      <c r="B56" s="114"/>
      <c r="C56" s="115"/>
      <c r="D56" s="116"/>
      <c r="E56" s="143">
        <f t="shared" si="0"/>
        <v>0</v>
      </c>
      <c r="F56" s="113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</row>
    <row r="57" spans="1:40" x14ac:dyDescent="0.25">
      <c r="A57" s="113">
        <v>46</v>
      </c>
      <c r="B57" s="114"/>
      <c r="C57" s="115"/>
      <c r="D57" s="116"/>
      <c r="E57" s="143">
        <f t="shared" si="0"/>
        <v>0</v>
      </c>
      <c r="F57" s="113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</row>
    <row r="58" spans="1:40" x14ac:dyDescent="0.25">
      <c r="A58" s="113">
        <v>47</v>
      </c>
      <c r="B58" s="114"/>
      <c r="C58" s="115"/>
      <c r="D58" s="116"/>
      <c r="E58" s="143">
        <f t="shared" si="0"/>
        <v>0</v>
      </c>
      <c r="F58" s="113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</row>
    <row r="59" spans="1:40" x14ac:dyDescent="0.25">
      <c r="A59" s="113">
        <v>48</v>
      </c>
      <c r="B59" s="114"/>
      <c r="C59" s="115"/>
      <c r="D59" s="116"/>
      <c r="E59" s="143">
        <f t="shared" si="0"/>
        <v>0</v>
      </c>
      <c r="F59" s="113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</row>
    <row r="60" spans="1:40" x14ac:dyDescent="0.25">
      <c r="A60" s="113">
        <v>49</v>
      </c>
      <c r="B60" s="114"/>
      <c r="C60" s="115"/>
      <c r="D60" s="116"/>
      <c r="E60" s="143">
        <f t="shared" si="0"/>
        <v>0</v>
      </c>
      <c r="F60" s="113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</row>
    <row r="61" spans="1:40" x14ac:dyDescent="0.25">
      <c r="A61" s="113">
        <v>50</v>
      </c>
      <c r="B61" s="114"/>
      <c r="C61" s="115"/>
      <c r="D61" s="116"/>
      <c r="E61" s="143">
        <f t="shared" si="0"/>
        <v>0</v>
      </c>
      <c r="F61" s="113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</row>
    <row r="62" spans="1:40" x14ac:dyDescent="0.25">
      <c r="A62" s="113">
        <v>51</v>
      </c>
      <c r="B62" s="114"/>
      <c r="C62" s="115"/>
      <c r="D62" s="116"/>
      <c r="E62" s="143">
        <f t="shared" si="0"/>
        <v>0</v>
      </c>
      <c r="F62" s="113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</row>
    <row r="63" spans="1:40" x14ac:dyDescent="0.25">
      <c r="A63" s="113">
        <v>52</v>
      </c>
      <c r="B63" s="114"/>
      <c r="C63" s="115"/>
      <c r="D63" s="116"/>
      <c r="E63" s="143">
        <f t="shared" si="0"/>
        <v>0</v>
      </c>
      <c r="F63" s="113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</row>
    <row r="64" spans="1:40" x14ac:dyDescent="0.25">
      <c r="A64" s="113">
        <v>53</v>
      </c>
      <c r="B64" s="114"/>
      <c r="C64" s="115"/>
      <c r="D64" s="116"/>
      <c r="E64" s="143">
        <f t="shared" si="0"/>
        <v>0</v>
      </c>
      <c r="F64" s="113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</row>
    <row r="65" spans="1:40" x14ac:dyDescent="0.25">
      <c r="A65" s="113">
        <v>54</v>
      </c>
      <c r="B65" s="114"/>
      <c r="C65" s="115"/>
      <c r="D65" s="116"/>
      <c r="E65" s="143">
        <f t="shared" si="0"/>
        <v>0</v>
      </c>
      <c r="F65" s="113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</row>
    <row r="66" spans="1:40" s="80" customFormat="1" x14ac:dyDescent="0.25">
      <c r="A66" s="117" t="s">
        <v>109</v>
      </c>
      <c r="B66" s="118"/>
      <c r="C66" s="119">
        <f>SUM(C12:C65)</f>
        <v>0</v>
      </c>
      <c r="D66" s="119">
        <f>SUM(D12:D65)</f>
        <v>0</v>
      </c>
      <c r="E66" s="119">
        <f>SUM(E12:E65)</f>
        <v>0</v>
      </c>
    </row>
    <row r="67" spans="1:40" s="80" customFormat="1" x14ac:dyDescent="0.25"/>
    <row r="68" spans="1:40" s="80" customFormat="1" x14ac:dyDescent="0.25">
      <c r="B68" s="80" t="s">
        <v>228</v>
      </c>
    </row>
    <row r="69" spans="1:40" s="80" customFormat="1" x14ac:dyDescent="0.25">
      <c r="B69" s="80" t="s">
        <v>229</v>
      </c>
    </row>
    <row r="70" spans="1:40" s="80" customFormat="1" x14ac:dyDescent="0.25"/>
    <row r="71" spans="1:40" s="80" customFormat="1" x14ac:dyDescent="0.25">
      <c r="A71" s="7" t="s">
        <v>230</v>
      </c>
    </row>
    <row r="72" spans="1:40" s="80" customFormat="1" x14ac:dyDescent="0.25"/>
    <row r="73" spans="1:40" s="80" customFormat="1" x14ac:dyDescent="0.25">
      <c r="B73" s="80" t="s">
        <v>231</v>
      </c>
    </row>
    <row r="74" spans="1:40" s="80" customFormat="1" x14ac:dyDescent="0.25">
      <c r="B74" s="80" t="s">
        <v>232</v>
      </c>
    </row>
    <row r="75" spans="1:40" s="80" customFormat="1" x14ac:dyDescent="0.25"/>
    <row r="76" spans="1:40" s="80" customFormat="1" x14ac:dyDescent="0.25"/>
    <row r="77" spans="1:40" s="80" customFormat="1" ht="30" x14ac:dyDescent="0.25">
      <c r="A77" s="120" t="s">
        <v>233</v>
      </c>
      <c r="B77" s="121"/>
    </row>
    <row r="78" spans="1:40" s="80" customFormat="1" ht="30" x14ac:dyDescent="0.25">
      <c r="A78" s="120" t="s">
        <v>234</v>
      </c>
      <c r="B78" s="121"/>
    </row>
    <row r="79" spans="1:40" s="80" customFormat="1" ht="30" x14ac:dyDescent="0.25">
      <c r="A79" s="120" t="s">
        <v>235</v>
      </c>
      <c r="B79" s="121"/>
    </row>
    <row r="80" spans="1:40" s="80" customFormat="1" ht="30" x14ac:dyDescent="0.25">
      <c r="A80" s="120" t="s">
        <v>236</v>
      </c>
      <c r="B80" s="121"/>
    </row>
    <row r="81" s="80" customFormat="1" x14ac:dyDescent="0.25"/>
    <row r="82" s="80" customFormat="1" x14ac:dyDescent="0.25"/>
    <row r="83" s="80" customFormat="1" x14ac:dyDescent="0.25"/>
    <row r="84" s="80" customFormat="1" x14ac:dyDescent="0.25"/>
    <row r="85" s="80" customFormat="1" x14ac:dyDescent="0.25"/>
    <row r="86" s="80" customFormat="1" x14ac:dyDescent="0.25"/>
    <row r="87" s="80" customFormat="1" x14ac:dyDescent="0.25"/>
    <row r="88" s="80" customFormat="1" x14ac:dyDescent="0.25"/>
    <row r="89" s="80" customFormat="1" x14ac:dyDescent="0.25"/>
    <row r="90" s="80" customFormat="1" x14ac:dyDescent="0.25"/>
    <row r="91" s="80" customFormat="1" x14ac:dyDescent="0.25"/>
    <row r="92" s="80" customFormat="1" x14ac:dyDescent="0.25"/>
    <row r="93" s="80" customFormat="1" x14ac:dyDescent="0.25"/>
    <row r="94" s="80" customFormat="1" x14ac:dyDescent="0.25"/>
    <row r="95" s="80" customFormat="1" x14ac:dyDescent="0.25"/>
    <row r="96" s="80" customFormat="1" x14ac:dyDescent="0.25"/>
    <row r="97" s="80" customFormat="1" x14ac:dyDescent="0.25"/>
    <row r="98" s="80" customFormat="1" x14ac:dyDescent="0.25"/>
    <row r="99" s="80" customFormat="1" x14ac:dyDescent="0.25"/>
    <row r="100" s="80" customFormat="1" x14ac:dyDescent="0.25"/>
    <row r="101" s="80" customFormat="1" x14ac:dyDescent="0.25"/>
    <row r="102" s="80" customFormat="1" x14ac:dyDescent="0.25"/>
    <row r="103" s="80" customFormat="1" x14ac:dyDescent="0.25"/>
    <row r="104" s="80" customFormat="1" x14ac:dyDescent="0.25"/>
    <row r="105" s="80" customFormat="1" x14ac:dyDescent="0.25"/>
    <row r="106" s="80" customFormat="1" x14ac:dyDescent="0.25"/>
    <row r="107" s="80" customFormat="1" x14ac:dyDescent="0.25"/>
    <row r="108" s="80" customFormat="1" x14ac:dyDescent="0.25"/>
    <row r="109" s="80" customFormat="1" x14ac:dyDescent="0.25"/>
    <row r="110" s="80" customFormat="1" x14ac:dyDescent="0.25"/>
    <row r="111" s="80" customFormat="1" x14ac:dyDescent="0.25"/>
    <row r="112" s="80" customFormat="1" x14ac:dyDescent="0.25"/>
    <row r="113" s="80" customFormat="1" x14ac:dyDescent="0.25"/>
    <row r="114" s="80" customFormat="1" x14ac:dyDescent="0.25"/>
    <row r="115" s="80" customFormat="1" x14ac:dyDescent="0.25"/>
    <row r="116" s="80" customFormat="1" x14ac:dyDescent="0.25"/>
    <row r="117" s="80" customFormat="1" x14ac:dyDescent="0.25"/>
    <row r="118" s="80" customFormat="1" x14ac:dyDescent="0.25"/>
    <row r="119" s="80" customFormat="1" x14ac:dyDescent="0.25"/>
    <row r="120" s="80" customFormat="1" x14ac:dyDescent="0.25"/>
    <row r="121" s="80" customFormat="1" x14ac:dyDescent="0.25"/>
    <row r="122" s="80" customFormat="1" x14ac:dyDescent="0.25"/>
    <row r="123" s="80" customFormat="1" x14ac:dyDescent="0.25"/>
    <row r="124" s="80" customFormat="1" x14ac:dyDescent="0.25"/>
    <row r="125" s="80" customFormat="1" x14ac:dyDescent="0.25"/>
    <row r="126" s="80" customFormat="1" x14ac:dyDescent="0.25"/>
    <row r="127" s="80" customFormat="1" x14ac:dyDescent="0.25"/>
    <row r="128" s="80" customFormat="1" x14ac:dyDescent="0.25"/>
    <row r="129" s="80" customFormat="1" x14ac:dyDescent="0.25"/>
    <row r="130" s="80" customFormat="1" x14ac:dyDescent="0.25"/>
    <row r="131" s="80" customFormat="1" x14ac:dyDescent="0.25"/>
    <row r="132" s="80" customFormat="1" x14ac:dyDescent="0.25"/>
    <row r="133" s="80" customFormat="1" x14ac:dyDescent="0.25"/>
    <row r="134" s="80" customFormat="1" x14ac:dyDescent="0.25"/>
    <row r="135" s="80" customFormat="1" x14ac:dyDescent="0.25"/>
    <row r="136" s="80" customFormat="1" x14ac:dyDescent="0.25"/>
    <row r="137" s="80" customFormat="1" x14ac:dyDescent="0.25"/>
    <row r="138" s="80" customFormat="1" x14ac:dyDescent="0.25"/>
    <row r="139" s="80" customFormat="1" x14ac:dyDescent="0.25"/>
    <row r="140" s="80" customFormat="1" x14ac:dyDescent="0.25"/>
    <row r="141" s="80" customFormat="1" x14ac:dyDescent="0.25"/>
    <row r="142" s="80" customFormat="1" x14ac:dyDescent="0.25"/>
    <row r="143" s="80" customFormat="1" x14ac:dyDescent="0.25"/>
    <row r="144" s="80" customFormat="1" x14ac:dyDescent="0.25"/>
    <row r="145" spans="7:40" s="80" customFormat="1" x14ac:dyDescent="0.25"/>
    <row r="146" spans="7:40" s="80" customFormat="1" x14ac:dyDescent="0.25"/>
    <row r="147" spans="7:40" s="80" customFormat="1" x14ac:dyDescent="0.25"/>
    <row r="148" spans="7:40" s="80" customFormat="1" x14ac:dyDescent="0.25"/>
    <row r="149" spans="7:40" s="80" customFormat="1" x14ac:dyDescent="0.25"/>
    <row r="150" spans="7:40" s="80" customFormat="1" x14ac:dyDescent="0.25"/>
    <row r="151" spans="7:40" x14ac:dyDescent="0.25"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</row>
    <row r="152" spans="7:40" x14ac:dyDescent="0.25"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</row>
    <row r="153" spans="7:40" x14ac:dyDescent="0.25"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</row>
    <row r="154" spans="7:40" x14ac:dyDescent="0.25"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</row>
    <row r="155" spans="7:40" x14ac:dyDescent="0.25"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</row>
    <row r="156" spans="7:40" x14ac:dyDescent="0.25"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</row>
    <row r="157" spans="7:40" x14ac:dyDescent="0.25"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</row>
    <row r="158" spans="7:40" x14ac:dyDescent="0.25"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</row>
    <row r="159" spans="7:40" x14ac:dyDescent="0.25"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</row>
    <row r="160" spans="7:40" x14ac:dyDescent="0.25"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</row>
    <row r="161" spans="7:40" x14ac:dyDescent="0.25"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</row>
    <row r="162" spans="7:40" x14ac:dyDescent="0.25"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</row>
    <row r="163" spans="7:40" x14ac:dyDescent="0.25"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</row>
    <row r="164" spans="7:40" x14ac:dyDescent="0.25"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</row>
    <row r="165" spans="7:40" x14ac:dyDescent="0.25"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</row>
    <row r="166" spans="7:40" x14ac:dyDescent="0.25"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</row>
    <row r="167" spans="7:40" x14ac:dyDescent="0.25"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</row>
    <row r="168" spans="7:40" x14ac:dyDescent="0.25"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</row>
    <row r="169" spans="7:40" x14ac:dyDescent="0.25"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</row>
    <row r="170" spans="7:40" x14ac:dyDescent="0.25"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</row>
    <row r="171" spans="7:40" x14ac:dyDescent="0.25"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</row>
    <row r="172" spans="7:40" x14ac:dyDescent="0.25"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</row>
    <row r="173" spans="7:40" x14ac:dyDescent="0.25"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</row>
    <row r="174" spans="7:40" x14ac:dyDescent="0.25"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</row>
    <row r="175" spans="7:40" x14ac:dyDescent="0.25"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</row>
    <row r="176" spans="7:40" x14ac:dyDescent="0.25"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</row>
    <row r="177" spans="7:40" x14ac:dyDescent="0.25"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</row>
    <row r="178" spans="7:40" x14ac:dyDescent="0.25"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</row>
    <row r="179" spans="7:40" x14ac:dyDescent="0.25"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</row>
    <row r="180" spans="7:40" x14ac:dyDescent="0.25"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</row>
    <row r="181" spans="7:40" x14ac:dyDescent="0.25"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</row>
    <row r="182" spans="7:40" x14ac:dyDescent="0.25"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</row>
    <row r="183" spans="7:40" x14ac:dyDescent="0.25"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</row>
    <row r="184" spans="7:40" x14ac:dyDescent="0.25"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</row>
    <row r="185" spans="7:40" x14ac:dyDescent="0.25"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</row>
    <row r="186" spans="7:40" x14ac:dyDescent="0.25"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</row>
    <row r="187" spans="7:40" x14ac:dyDescent="0.25"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</row>
    <row r="188" spans="7:40" x14ac:dyDescent="0.25"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</row>
    <row r="189" spans="7:40" x14ac:dyDescent="0.25"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</row>
    <row r="190" spans="7:40" x14ac:dyDescent="0.25"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</row>
    <row r="191" spans="7:40" x14ac:dyDescent="0.25"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</row>
    <row r="192" spans="7:40" x14ac:dyDescent="0.25"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</row>
    <row r="193" spans="7:40" x14ac:dyDescent="0.25"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</row>
    <row r="194" spans="7:40" x14ac:dyDescent="0.25"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</row>
    <row r="195" spans="7:40" x14ac:dyDescent="0.25"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</row>
    <row r="196" spans="7:40" x14ac:dyDescent="0.25"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</row>
    <row r="197" spans="7:40" x14ac:dyDescent="0.25"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</row>
    <row r="198" spans="7:40" x14ac:dyDescent="0.25"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</row>
    <row r="199" spans="7:40" x14ac:dyDescent="0.25"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</row>
    <row r="200" spans="7:40" x14ac:dyDescent="0.25"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</row>
    <row r="201" spans="7:40" x14ac:dyDescent="0.25"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</row>
    <row r="202" spans="7:40" x14ac:dyDescent="0.25"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</row>
    <row r="203" spans="7:40" x14ac:dyDescent="0.25"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</row>
    <row r="204" spans="7:40" x14ac:dyDescent="0.25"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</row>
    <row r="205" spans="7:40" x14ac:dyDescent="0.25"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</row>
    <row r="206" spans="7:40" x14ac:dyDescent="0.25"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</row>
    <row r="207" spans="7:40" x14ac:dyDescent="0.25"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</row>
    <row r="208" spans="7:40" x14ac:dyDescent="0.25"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</row>
    <row r="209" spans="7:40" x14ac:dyDescent="0.25"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</row>
    <row r="210" spans="7:40" x14ac:dyDescent="0.25"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</row>
    <row r="211" spans="7:40" x14ac:dyDescent="0.25"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</row>
    <row r="212" spans="7:40" x14ac:dyDescent="0.25"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</row>
    <row r="213" spans="7:40" x14ac:dyDescent="0.25"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</row>
    <row r="214" spans="7:40" x14ac:dyDescent="0.25"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</row>
    <row r="215" spans="7:40" x14ac:dyDescent="0.25"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</row>
    <row r="216" spans="7:40" x14ac:dyDescent="0.25"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</row>
    <row r="217" spans="7:40" x14ac:dyDescent="0.25"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</row>
    <row r="218" spans="7:40" x14ac:dyDescent="0.25"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</row>
    <row r="219" spans="7:40" x14ac:dyDescent="0.25"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</row>
    <row r="220" spans="7:40" x14ac:dyDescent="0.25"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</row>
    <row r="221" spans="7:40" x14ac:dyDescent="0.25"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</row>
    <row r="222" spans="7:40" x14ac:dyDescent="0.25"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</row>
    <row r="223" spans="7:40" x14ac:dyDescent="0.25"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</row>
    <row r="224" spans="7:40" x14ac:dyDescent="0.25"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</row>
    <row r="225" spans="7:40" x14ac:dyDescent="0.25"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</row>
    <row r="226" spans="7:40" x14ac:dyDescent="0.25"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</row>
    <row r="227" spans="7:40" x14ac:dyDescent="0.25"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</row>
    <row r="228" spans="7:40" x14ac:dyDescent="0.25"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</row>
    <row r="229" spans="7:40" x14ac:dyDescent="0.25"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</row>
    <row r="230" spans="7:40" x14ac:dyDescent="0.25"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</row>
    <row r="231" spans="7:40" x14ac:dyDescent="0.25"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</row>
    <row r="232" spans="7:40" x14ac:dyDescent="0.25"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</row>
    <row r="233" spans="7:40" x14ac:dyDescent="0.25"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</row>
    <row r="234" spans="7:40" x14ac:dyDescent="0.25"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</row>
    <row r="235" spans="7:40" x14ac:dyDescent="0.25"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</row>
    <row r="236" spans="7:40" x14ac:dyDescent="0.25"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</row>
    <row r="237" spans="7:40" x14ac:dyDescent="0.25"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</row>
    <row r="238" spans="7:40" x14ac:dyDescent="0.25"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</row>
    <row r="239" spans="7:40" x14ac:dyDescent="0.25"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</row>
    <row r="240" spans="7:40" x14ac:dyDescent="0.25"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</row>
    <row r="241" spans="7:40" x14ac:dyDescent="0.25"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</row>
    <row r="242" spans="7:40" x14ac:dyDescent="0.25"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</row>
    <row r="243" spans="7:40" x14ac:dyDescent="0.25"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</row>
    <row r="244" spans="7:40" x14ac:dyDescent="0.25"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</row>
    <row r="245" spans="7:40" x14ac:dyDescent="0.25"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</row>
    <row r="246" spans="7:40" x14ac:dyDescent="0.25"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</row>
    <row r="247" spans="7:40" x14ac:dyDescent="0.25"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</row>
    <row r="248" spans="7:40" x14ac:dyDescent="0.25"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</row>
    <row r="249" spans="7:40" x14ac:dyDescent="0.25"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</row>
    <row r="250" spans="7:40" x14ac:dyDescent="0.25"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</row>
    <row r="251" spans="7:40" x14ac:dyDescent="0.25"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</row>
    <row r="252" spans="7:40" x14ac:dyDescent="0.25"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</row>
    <row r="253" spans="7:40" x14ac:dyDescent="0.25"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</row>
    <row r="254" spans="7:40" x14ac:dyDescent="0.25"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</row>
    <row r="255" spans="7:40" x14ac:dyDescent="0.25"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</row>
    <row r="256" spans="7:40" x14ac:dyDescent="0.25"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</row>
    <row r="257" spans="7:40" x14ac:dyDescent="0.25"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</row>
    <row r="258" spans="7:40" x14ac:dyDescent="0.25"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</row>
    <row r="259" spans="7:40" x14ac:dyDescent="0.25"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</row>
    <row r="260" spans="7:40" x14ac:dyDescent="0.25"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</row>
    <row r="261" spans="7:40" x14ac:dyDescent="0.25"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</row>
    <row r="262" spans="7:40" x14ac:dyDescent="0.25"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</row>
    <row r="263" spans="7:40" x14ac:dyDescent="0.25"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</row>
    <row r="264" spans="7:40" x14ac:dyDescent="0.25"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</row>
    <row r="265" spans="7:40" x14ac:dyDescent="0.25"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</row>
    <row r="266" spans="7:40" x14ac:dyDescent="0.25"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</row>
    <row r="267" spans="7:40" x14ac:dyDescent="0.25"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</row>
    <row r="268" spans="7:40" x14ac:dyDescent="0.25"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</row>
    <row r="269" spans="7:40" x14ac:dyDescent="0.25"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</row>
    <row r="270" spans="7:40" x14ac:dyDescent="0.25"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</row>
    <row r="271" spans="7:40" x14ac:dyDescent="0.25"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</row>
    <row r="272" spans="7:40" x14ac:dyDescent="0.25"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</row>
    <row r="273" spans="7:40" x14ac:dyDescent="0.25"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</row>
    <row r="274" spans="7:40" x14ac:dyDescent="0.25"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</row>
    <row r="275" spans="7:40" x14ac:dyDescent="0.25"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</row>
    <row r="276" spans="7:40" x14ac:dyDescent="0.25"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</row>
    <row r="277" spans="7:40" x14ac:dyDescent="0.25"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</row>
    <row r="278" spans="7:40" x14ac:dyDescent="0.25"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</row>
    <row r="279" spans="7:40" x14ac:dyDescent="0.25"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</row>
    <row r="280" spans="7:40" x14ac:dyDescent="0.25"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</row>
    <row r="281" spans="7:40" x14ac:dyDescent="0.25"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</row>
    <row r="282" spans="7:40" x14ac:dyDescent="0.25"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</row>
    <row r="283" spans="7:40" x14ac:dyDescent="0.25"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</row>
    <row r="284" spans="7:40" x14ac:dyDescent="0.25"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</row>
    <row r="285" spans="7:40" x14ac:dyDescent="0.25"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</row>
    <row r="286" spans="7:40" x14ac:dyDescent="0.25"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</row>
    <row r="287" spans="7:40" x14ac:dyDescent="0.25"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</row>
    <row r="288" spans="7:40" x14ac:dyDescent="0.25"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</row>
    <row r="289" spans="7:40" x14ac:dyDescent="0.25"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</row>
    <row r="290" spans="7:40" x14ac:dyDescent="0.25"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</row>
    <row r="291" spans="7:40" x14ac:dyDescent="0.25"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</row>
    <row r="292" spans="7:40" x14ac:dyDescent="0.25"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</row>
    <row r="293" spans="7:40" x14ac:dyDescent="0.25"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</row>
    <row r="294" spans="7:40" x14ac:dyDescent="0.25"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</row>
    <row r="295" spans="7:40" x14ac:dyDescent="0.25"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</row>
    <row r="296" spans="7:40" x14ac:dyDescent="0.25"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</row>
    <row r="297" spans="7:40" x14ac:dyDescent="0.25"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</row>
    <row r="298" spans="7:40" x14ac:dyDescent="0.25"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</row>
    <row r="299" spans="7:40" x14ac:dyDescent="0.25"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</row>
    <row r="300" spans="7:40" x14ac:dyDescent="0.25"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</row>
    <row r="301" spans="7:40" x14ac:dyDescent="0.25"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</row>
    <row r="302" spans="7:40" x14ac:dyDescent="0.25"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</row>
    <row r="303" spans="7:40" x14ac:dyDescent="0.25"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</row>
    <row r="304" spans="7:40" x14ac:dyDescent="0.25"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</row>
    <row r="305" spans="7:40" x14ac:dyDescent="0.25"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</row>
    <row r="306" spans="7:40" x14ac:dyDescent="0.25"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</row>
    <row r="307" spans="7:40" x14ac:dyDescent="0.25"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</row>
    <row r="308" spans="7:40" x14ac:dyDescent="0.25"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</row>
    <row r="309" spans="7:40" x14ac:dyDescent="0.25"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</row>
    <row r="310" spans="7:40" x14ac:dyDescent="0.25"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</row>
    <row r="311" spans="7:40" x14ac:dyDescent="0.25"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</row>
    <row r="312" spans="7:40" x14ac:dyDescent="0.25"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</row>
    <row r="313" spans="7:40" x14ac:dyDescent="0.25"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</row>
    <row r="314" spans="7:40" x14ac:dyDescent="0.25"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80"/>
    </row>
    <row r="315" spans="7:40" x14ac:dyDescent="0.25"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80"/>
    </row>
    <row r="316" spans="7:40" x14ac:dyDescent="0.25"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80"/>
    </row>
    <row r="317" spans="7:40" x14ac:dyDescent="0.25"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  <c r="AN317" s="80"/>
    </row>
    <row r="318" spans="7:40" x14ac:dyDescent="0.25"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  <c r="AN318" s="80"/>
    </row>
    <row r="319" spans="7:40" x14ac:dyDescent="0.25"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  <c r="AN319" s="80"/>
    </row>
    <row r="320" spans="7:40" x14ac:dyDescent="0.25"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  <c r="AN320" s="80"/>
    </row>
  </sheetData>
  <sheetProtection algorithmName="SHA-512" hashValue="T1LSpx7E6xWG2cHp5MGCcNL6cm1v/TpT1UMLuyIvlTniU4LzgFtyDNxJVYp4/XbnFnvvAmgePDtBmtHofiSRtQ==" saltValue="vQSxWG0vuCeX/sdbBe8YqQ==" spinCount="100000" sheet="1" formatCells="0" formatColumns="0" formatRows="0" selectLockedCells="1"/>
  <mergeCells count="6">
    <mergeCell ref="A9:A11"/>
    <mergeCell ref="B9:B11"/>
    <mergeCell ref="C9:C11"/>
    <mergeCell ref="D9:D11"/>
    <mergeCell ref="F9:F11"/>
    <mergeCell ref="E9:E11"/>
  </mergeCells>
  <pageMargins left="0.7" right="0.7" top="0.75" bottom="0.75" header="0.3" footer="0.3"/>
  <pageSetup scale="1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0113" r:id="rId4" name="Check Box 1">
              <controlPr locked="0" defaultSize="0" autoFill="0" autoLine="0" autoPict="0">
                <anchor moveWithCells="1">
                  <from>
                    <xdr:col>0</xdr:col>
                    <xdr:colOff>371475</xdr:colOff>
                    <xdr:row>66</xdr:row>
                    <xdr:rowOff>180975</xdr:rowOff>
                  </from>
                  <to>
                    <xdr:col>0</xdr:col>
                    <xdr:colOff>1171575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14" r:id="rId5" name="Check Box 2">
              <controlPr locked="0" defaultSize="0" autoFill="0" autoLine="0" autoPict="0">
                <anchor moveWithCells="1">
                  <from>
                    <xdr:col>0</xdr:col>
                    <xdr:colOff>381000</xdr:colOff>
                    <xdr:row>72</xdr:row>
                    <xdr:rowOff>0</xdr:rowOff>
                  </from>
                  <to>
                    <xdr:col>0</xdr:col>
                    <xdr:colOff>1181100</xdr:colOff>
                    <xdr:row>73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2156-1F25-4CFE-ABD4-5FFF3057E265}">
  <sheetPr codeName="Sheet18"/>
  <dimension ref="A1:L14"/>
  <sheetViews>
    <sheetView topLeftCell="C1" workbookViewId="0">
      <selection activeCell="F4" sqref="F4"/>
    </sheetView>
  </sheetViews>
  <sheetFormatPr defaultRowHeight="15" x14ac:dyDescent="0.25"/>
  <cols>
    <col min="2" max="2" width="35.5703125" customWidth="1"/>
    <col min="3" max="3" width="39" bestFit="1" customWidth="1"/>
    <col min="4" max="4" width="47.5703125" customWidth="1"/>
    <col min="5" max="5" width="53.85546875" customWidth="1"/>
    <col min="6" max="6" width="39.5703125" bestFit="1" customWidth="1"/>
    <col min="9" max="9" width="35.140625" bestFit="1" customWidth="1"/>
  </cols>
  <sheetData>
    <row r="1" spans="1:12" x14ac:dyDescent="0.25">
      <c r="A1" s="255" t="s">
        <v>237</v>
      </c>
      <c r="B1" s="255" t="s">
        <v>238</v>
      </c>
      <c r="C1" s="255" t="s">
        <v>239</v>
      </c>
      <c r="D1" s="255" t="s">
        <v>240</v>
      </c>
      <c r="E1" s="255" t="s">
        <v>241</v>
      </c>
      <c r="F1" s="255" t="s">
        <v>164</v>
      </c>
      <c r="I1" s="255" t="s">
        <v>13</v>
      </c>
      <c r="L1" s="255" t="s">
        <v>242</v>
      </c>
    </row>
    <row r="2" spans="1:12" x14ac:dyDescent="0.25">
      <c r="A2" t="s">
        <v>243</v>
      </c>
      <c r="B2" t="s">
        <v>244</v>
      </c>
      <c r="C2" t="s">
        <v>245</v>
      </c>
      <c r="D2" t="s">
        <v>246</v>
      </c>
      <c r="E2" t="s">
        <v>247</v>
      </c>
      <c r="F2" t="s">
        <v>153</v>
      </c>
      <c r="G2" s="255"/>
      <c r="H2" t="s">
        <v>248</v>
      </c>
      <c r="I2" t="s">
        <v>249</v>
      </c>
      <c r="L2" t="s">
        <v>248</v>
      </c>
    </row>
    <row r="3" spans="1:12" x14ac:dyDescent="0.25">
      <c r="A3" t="s">
        <v>250</v>
      </c>
      <c r="B3" t="s">
        <v>185</v>
      </c>
      <c r="C3" t="s">
        <v>251</v>
      </c>
      <c r="D3" t="s">
        <v>252</v>
      </c>
      <c r="E3" t="s">
        <v>253</v>
      </c>
      <c r="F3" t="s">
        <v>154</v>
      </c>
      <c r="H3" t="s">
        <v>254</v>
      </c>
      <c r="I3" t="s">
        <v>255</v>
      </c>
      <c r="L3" t="s">
        <v>254</v>
      </c>
    </row>
    <row r="4" spans="1:12" x14ac:dyDescent="0.25">
      <c r="A4" t="s">
        <v>256</v>
      </c>
      <c r="B4" t="s">
        <v>257</v>
      </c>
      <c r="C4" t="s">
        <v>186</v>
      </c>
      <c r="D4" t="s">
        <v>258</v>
      </c>
      <c r="E4" t="s">
        <v>259</v>
      </c>
      <c r="F4" t="s">
        <v>17</v>
      </c>
      <c r="H4" t="s">
        <v>260</v>
      </c>
      <c r="I4" t="s">
        <v>117</v>
      </c>
    </row>
    <row r="5" spans="1:12" x14ac:dyDescent="0.25">
      <c r="A5" t="s">
        <v>261</v>
      </c>
      <c r="B5" t="s">
        <v>262</v>
      </c>
      <c r="C5" t="s">
        <v>263</v>
      </c>
      <c r="E5" t="s">
        <v>264</v>
      </c>
      <c r="F5" t="s">
        <v>52</v>
      </c>
      <c r="I5" t="s">
        <v>265</v>
      </c>
    </row>
    <row r="6" spans="1:12" x14ac:dyDescent="0.25">
      <c r="A6" t="s">
        <v>266</v>
      </c>
      <c r="B6" s="256" t="s">
        <v>196</v>
      </c>
      <c r="C6" t="s">
        <v>267</v>
      </c>
      <c r="E6" t="s">
        <v>268</v>
      </c>
      <c r="F6" t="s">
        <v>53</v>
      </c>
      <c r="I6" t="s">
        <v>269</v>
      </c>
    </row>
    <row r="7" spans="1:12" x14ac:dyDescent="0.25">
      <c r="C7" t="s">
        <v>197</v>
      </c>
      <c r="E7" t="s">
        <v>270</v>
      </c>
      <c r="F7" t="s">
        <v>21</v>
      </c>
      <c r="I7" t="s">
        <v>271</v>
      </c>
    </row>
    <row r="8" spans="1:12" x14ac:dyDescent="0.25">
      <c r="F8" t="s">
        <v>55</v>
      </c>
      <c r="I8" t="s">
        <v>272</v>
      </c>
    </row>
    <row r="9" spans="1:12" x14ac:dyDescent="0.25">
      <c r="F9" t="s">
        <v>156</v>
      </c>
      <c r="I9" t="s">
        <v>273</v>
      </c>
    </row>
    <row r="10" spans="1:12" x14ac:dyDescent="0.25">
      <c r="F10" t="s">
        <v>155</v>
      </c>
      <c r="I10" t="s">
        <v>274</v>
      </c>
    </row>
    <row r="11" spans="1:12" x14ac:dyDescent="0.25">
      <c r="F11" t="s">
        <v>56</v>
      </c>
      <c r="I11" t="s">
        <v>275</v>
      </c>
    </row>
    <row r="12" spans="1:12" x14ac:dyDescent="0.25">
      <c r="F12" t="s">
        <v>157</v>
      </c>
      <c r="I12" t="s">
        <v>276</v>
      </c>
    </row>
    <row r="13" spans="1:12" x14ac:dyDescent="0.25">
      <c r="I13" s="257" t="s">
        <v>277</v>
      </c>
    </row>
    <row r="14" spans="1:12" x14ac:dyDescent="0.25">
      <c r="I14" t="s">
        <v>278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03899-C4C6-404A-9A15-709F0A012486}">
  <sheetPr codeName="Sheet3">
    <tabColor rgb="FF538DD5"/>
    <pageSetUpPr fitToPage="1"/>
  </sheetPr>
  <dimension ref="A1:P29"/>
  <sheetViews>
    <sheetView showGridLines="0" zoomScale="68" zoomScaleNormal="68" zoomScaleSheetLayoutView="86" workbookViewId="0">
      <selection activeCell="A2" sqref="A2"/>
    </sheetView>
  </sheetViews>
  <sheetFormatPr defaultColWidth="9.140625" defaultRowHeight="15" x14ac:dyDescent="0.25"/>
  <cols>
    <col min="1" max="1" width="5.7109375" style="84" customWidth="1"/>
    <col min="2" max="2" width="61.7109375" style="16" customWidth="1"/>
    <col min="3" max="3" width="24.140625" style="16" customWidth="1"/>
    <col min="4" max="4" width="4.85546875" style="16" customWidth="1"/>
    <col min="5" max="5" width="6" style="16" customWidth="1"/>
    <col min="6" max="6" width="39.28515625" style="16" customWidth="1"/>
    <col min="7" max="7" width="22.42578125" style="16" customWidth="1"/>
    <col min="8" max="8" width="3.42578125" style="16" customWidth="1"/>
    <col min="9" max="9" width="5.5703125" style="16" customWidth="1"/>
    <col min="10" max="10" width="38.7109375" style="16" customWidth="1"/>
    <col min="11" max="11" width="34.5703125" style="16" customWidth="1"/>
    <col min="12" max="12" width="2.7109375" style="16" customWidth="1"/>
    <col min="13" max="13" width="5.5703125" style="16" customWidth="1"/>
    <col min="14" max="14" width="38.85546875" style="16" customWidth="1"/>
    <col min="15" max="15" width="29.140625" style="16" customWidth="1"/>
    <col min="16" max="16" width="12.5703125" style="16" customWidth="1"/>
    <col min="17" max="17" width="6.85546875" style="16" customWidth="1"/>
    <col min="18" max="18" width="32.7109375" style="16" customWidth="1"/>
    <col min="19" max="19" width="24.42578125" style="16" customWidth="1"/>
    <col min="20" max="20" width="18.5703125" style="16" customWidth="1"/>
    <col min="21" max="16384" width="9.140625" style="16"/>
  </cols>
  <sheetData>
    <row r="1" spans="1:15" x14ac:dyDescent="0.25">
      <c r="A1" s="318" t="s">
        <v>0</v>
      </c>
      <c r="B1" s="319"/>
      <c r="C1" s="191"/>
      <c r="D1" s="191"/>
      <c r="E1" s="191"/>
      <c r="F1" s="78"/>
    </row>
    <row r="2" spans="1:15" ht="24" customHeight="1" thickBot="1" x14ac:dyDescent="0.3">
      <c r="A2" s="192" t="s">
        <v>284</v>
      </c>
      <c r="B2" s="191"/>
      <c r="C2" s="191"/>
      <c r="D2" s="191"/>
      <c r="E2" s="191"/>
    </row>
    <row r="3" spans="1:15" ht="21" customHeight="1" x14ac:dyDescent="0.25">
      <c r="A3" s="77"/>
      <c r="B3" s="374"/>
      <c r="C3" s="188" t="s">
        <v>1</v>
      </c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1"/>
    </row>
    <row r="4" spans="1:15" ht="21" customHeight="1" x14ac:dyDescent="0.25">
      <c r="A4" s="77"/>
      <c r="B4" s="81"/>
      <c r="C4" s="189" t="s">
        <v>2</v>
      </c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3"/>
    </row>
    <row r="5" spans="1:15" ht="21" customHeight="1" x14ac:dyDescent="0.25">
      <c r="A5" s="77"/>
      <c r="B5" s="81"/>
      <c r="C5" s="189" t="s">
        <v>3</v>
      </c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  <c r="O5" s="483"/>
    </row>
    <row r="6" spans="1:15" ht="21" customHeight="1" x14ac:dyDescent="0.25">
      <c r="A6" s="77"/>
      <c r="B6" s="82"/>
      <c r="C6" s="189" t="s">
        <v>4</v>
      </c>
      <c r="D6" s="482"/>
      <c r="E6" s="482"/>
      <c r="F6" s="482"/>
      <c r="G6" s="482"/>
      <c r="H6" s="482"/>
      <c r="I6" s="482"/>
      <c r="J6" s="482"/>
      <c r="K6" s="482"/>
      <c r="L6" s="482"/>
      <c r="M6" s="482"/>
      <c r="N6" s="482"/>
      <c r="O6" s="483"/>
    </row>
    <row r="7" spans="1:15" ht="21" customHeight="1" x14ac:dyDescent="0.25">
      <c r="A7" s="77"/>
      <c r="B7" s="81"/>
      <c r="C7" s="189" t="s">
        <v>5</v>
      </c>
      <c r="D7" s="482"/>
      <c r="E7" s="482"/>
      <c r="F7" s="482"/>
      <c r="G7" s="482"/>
      <c r="H7" s="482"/>
      <c r="I7" s="482"/>
      <c r="J7" s="482"/>
      <c r="K7" s="482"/>
      <c r="L7" s="482"/>
      <c r="M7" s="482"/>
      <c r="N7" s="482"/>
      <c r="O7" s="483"/>
    </row>
    <row r="8" spans="1:15" ht="21" customHeight="1" thickBot="1" x14ac:dyDescent="0.3">
      <c r="A8" s="77"/>
      <c r="B8" s="81"/>
      <c r="C8" s="190" t="s">
        <v>6</v>
      </c>
      <c r="D8" s="471"/>
      <c r="E8" s="471"/>
      <c r="F8" s="471"/>
      <c r="G8" s="471"/>
      <c r="H8" s="471"/>
      <c r="I8" s="471"/>
      <c r="J8" s="471"/>
      <c r="K8" s="471"/>
      <c r="L8" s="471"/>
      <c r="M8" s="471"/>
      <c r="N8" s="471"/>
      <c r="O8" s="472"/>
    </row>
    <row r="9" spans="1:15" ht="36.75" customHeight="1" thickBot="1" x14ac:dyDescent="0.3">
      <c r="A9" s="77"/>
      <c r="B9" s="83"/>
      <c r="C9" s="83"/>
      <c r="D9" s="473"/>
      <c r="E9" s="473"/>
      <c r="F9" s="473"/>
    </row>
    <row r="10" spans="1:15" ht="30" customHeight="1" x14ac:dyDescent="0.25">
      <c r="A10" s="474" t="s">
        <v>7</v>
      </c>
      <c r="B10" s="475"/>
      <c r="C10" s="476"/>
      <c r="D10" s="14"/>
      <c r="E10" s="193"/>
      <c r="F10" s="196"/>
      <c r="G10" s="197"/>
      <c r="H10" s="198"/>
      <c r="I10" s="193"/>
      <c r="J10" s="196"/>
      <c r="K10" s="197"/>
    </row>
    <row r="11" spans="1:15" x14ac:dyDescent="0.25">
      <c r="A11" s="477"/>
      <c r="B11" s="478"/>
      <c r="C11" s="479"/>
      <c r="E11" s="85"/>
      <c r="F11" s="85"/>
      <c r="G11" s="85"/>
      <c r="H11" s="85"/>
      <c r="I11" s="85"/>
      <c r="J11" s="85"/>
      <c r="K11" s="85"/>
    </row>
    <row r="12" spans="1:15" s="14" customFormat="1" ht="39" customHeight="1" x14ac:dyDescent="0.25">
      <c r="A12" s="469" t="s">
        <v>8</v>
      </c>
      <c r="B12" s="470"/>
      <c r="C12" s="392" t="s">
        <v>9</v>
      </c>
      <c r="E12" s="16"/>
      <c r="F12" s="16"/>
      <c r="G12" s="16"/>
      <c r="H12" s="16"/>
      <c r="I12" s="16"/>
      <c r="J12" s="16"/>
      <c r="K12" s="16"/>
      <c r="L12" s="13"/>
    </row>
    <row r="13" spans="1:15" ht="31.5" customHeight="1" x14ac:dyDescent="0.25">
      <c r="A13" s="393" t="s">
        <v>10</v>
      </c>
      <c r="B13" s="386" t="s">
        <v>11</v>
      </c>
      <c r="C13" s="397">
        <f>SUM(Personnel_Salary_Benefits!AL110)</f>
        <v>0</v>
      </c>
      <c r="L13" s="79"/>
    </row>
    <row r="14" spans="1:15" ht="26.25" customHeight="1" x14ac:dyDescent="0.25">
      <c r="A14" s="394" t="s">
        <v>12</v>
      </c>
      <c r="B14" s="388" t="s">
        <v>13</v>
      </c>
      <c r="C14" s="398">
        <f>C15+C16</f>
        <v>0</v>
      </c>
      <c r="L14" s="15"/>
    </row>
    <row r="15" spans="1:15" ht="26.25" customHeight="1" x14ac:dyDescent="0.25">
      <c r="A15" s="395"/>
      <c r="B15" s="389" t="s">
        <v>14</v>
      </c>
      <c r="C15" s="397">
        <f>SUM(Travel_Long_Distance!L12)</f>
        <v>0</v>
      </c>
      <c r="L15" s="15"/>
    </row>
    <row r="16" spans="1:15" ht="26.25" customHeight="1" x14ac:dyDescent="0.25">
      <c r="A16" s="396"/>
      <c r="B16" s="390" t="s">
        <v>15</v>
      </c>
      <c r="C16" s="398">
        <f>Travel_Local!L12</f>
        <v>0</v>
      </c>
      <c r="L16" s="15"/>
    </row>
    <row r="17" spans="1:16" ht="26.1" customHeight="1" x14ac:dyDescent="0.25">
      <c r="A17" s="393" t="s">
        <v>16</v>
      </c>
      <c r="B17" s="391" t="s">
        <v>17</v>
      </c>
      <c r="C17" s="397">
        <f>'Nutrition Education Materials'!L46</f>
        <v>0</v>
      </c>
      <c r="L17" s="15"/>
    </row>
    <row r="18" spans="1:16" ht="28.5" customHeight="1" x14ac:dyDescent="0.25">
      <c r="A18" s="394" t="s">
        <v>18</v>
      </c>
      <c r="B18" s="388" t="s">
        <v>19</v>
      </c>
      <c r="C18" s="398">
        <f>'Noncap. Equip. &amp; Supplies'!L46</f>
        <v>0</v>
      </c>
      <c r="L18" s="15"/>
    </row>
    <row r="19" spans="1:16" ht="32.25" customHeight="1" x14ac:dyDescent="0.25">
      <c r="A19" s="393" t="s">
        <v>20</v>
      </c>
      <c r="B19" s="386" t="s">
        <v>21</v>
      </c>
      <c r="C19" s="397">
        <f>'Equip. &amp; Other Capital Expenses'!L46</f>
        <v>0</v>
      </c>
      <c r="L19" s="15"/>
    </row>
    <row r="20" spans="1:16" ht="26.25" customHeight="1" x14ac:dyDescent="0.25">
      <c r="A20" s="394" t="s">
        <v>22</v>
      </c>
      <c r="B20" s="387" t="s">
        <v>23</v>
      </c>
      <c r="C20" s="398">
        <f>'Building_Space Lease or Rental'!L46</f>
        <v>0</v>
      </c>
      <c r="L20" s="15"/>
    </row>
    <row r="21" spans="1:16" ht="24.95" customHeight="1" x14ac:dyDescent="0.25">
      <c r="A21" s="393" t="s">
        <v>24</v>
      </c>
      <c r="B21" s="391" t="s">
        <v>25</v>
      </c>
      <c r="C21" s="397">
        <f>'Cost of Pub. Own Bldg. Space'!L46</f>
        <v>0</v>
      </c>
      <c r="L21" s="15"/>
    </row>
    <row r="22" spans="1:16" ht="26.25" customHeight="1" x14ac:dyDescent="0.25">
      <c r="A22" s="394" t="s">
        <v>26</v>
      </c>
      <c r="B22" s="388" t="s">
        <v>27</v>
      </c>
      <c r="C22" s="398">
        <f>'Maintenance &amp; Repair'!L46</f>
        <v>0</v>
      </c>
      <c r="L22" s="15"/>
    </row>
    <row r="23" spans="1:16" ht="26.25" customHeight="1" x14ac:dyDescent="0.25">
      <c r="A23" s="393" t="s">
        <v>28</v>
      </c>
      <c r="B23" s="391" t="s">
        <v>29</v>
      </c>
      <c r="C23" s="397">
        <f>'Institut. Memb. &amp; Subscrip'!L46</f>
        <v>0</v>
      </c>
      <c r="L23" s="15"/>
    </row>
    <row r="24" spans="1:16" ht="26.25" customHeight="1" thickBot="1" x14ac:dyDescent="0.3">
      <c r="A24" s="401" t="s">
        <v>30</v>
      </c>
      <c r="B24" s="406" t="s">
        <v>31</v>
      </c>
      <c r="C24" s="407">
        <f>Contracts_subgrants_agreements!O14</f>
        <v>0</v>
      </c>
      <c r="L24" s="15"/>
    </row>
    <row r="25" spans="1:16" ht="34.5" customHeight="1" thickTop="1" x14ac:dyDescent="0.25">
      <c r="A25" s="403" t="s">
        <v>32</v>
      </c>
      <c r="B25" s="404" t="s">
        <v>33</v>
      </c>
      <c r="C25" s="405">
        <f>C13+C14+C17+C18+C19+C20+C21+C22+C23+C24</f>
        <v>0</v>
      </c>
      <c r="L25" s="15"/>
    </row>
    <row r="26" spans="1:16" ht="26.25" customHeight="1" thickBot="1" x14ac:dyDescent="0.3">
      <c r="A26" s="401" t="s">
        <v>34</v>
      </c>
      <c r="B26" s="402" t="s">
        <v>35</v>
      </c>
      <c r="C26" s="407">
        <f>SUM('Indirect Cost'!L26)</f>
        <v>0</v>
      </c>
      <c r="L26" s="15"/>
    </row>
    <row r="27" spans="1:16" ht="34.5" customHeight="1" thickTop="1" thickBot="1" x14ac:dyDescent="0.3">
      <c r="A27" s="399" t="s">
        <v>36</v>
      </c>
      <c r="B27" s="400" t="s">
        <v>37</v>
      </c>
      <c r="C27" s="408">
        <f>C26+C25</f>
        <v>0</v>
      </c>
      <c r="L27" s="17"/>
    </row>
    <row r="28" spans="1:16" s="195" customFormat="1" ht="34.5" customHeight="1" x14ac:dyDescent="0.25">
      <c r="A28" s="193"/>
      <c r="B28" s="196"/>
      <c r="C28" s="197"/>
      <c r="E28" s="193"/>
      <c r="F28" s="196"/>
      <c r="G28" s="194"/>
      <c r="I28" s="16"/>
      <c r="J28" s="16"/>
      <c r="K28" s="16"/>
      <c r="L28" s="16"/>
      <c r="M28" s="16"/>
      <c r="N28" s="16"/>
      <c r="O28" s="16"/>
      <c r="P28" s="198"/>
    </row>
    <row r="29" spans="1:16" ht="34.5" customHeight="1" x14ac:dyDescent="0.25">
      <c r="C29" s="85"/>
      <c r="E29" s="85"/>
      <c r="F29" s="85"/>
      <c r="G29" s="85"/>
      <c r="H29" s="85"/>
      <c r="P29" s="85"/>
    </row>
  </sheetData>
  <sheetProtection algorithmName="SHA-512" hashValue="wXdsf8mbHwAAdRRGxXHvOg4ptRUWDSqASNYMKSlR3twAFLMqxkhQWdcO9SmLBnQWm0cgBuCbY/kLkbyy5l208Q==" saltValue="MsOdwgOlPfmXDcTfVT++Vw==" spinCount="100000" sheet="1" formatCells="0" formatColumns="0" formatRows="0" selectLockedCells="1"/>
  <mergeCells count="9">
    <mergeCell ref="A12:B12"/>
    <mergeCell ref="D8:O8"/>
    <mergeCell ref="D9:F9"/>
    <mergeCell ref="A10:C11"/>
    <mergeCell ref="D3:O3"/>
    <mergeCell ref="D4:O4"/>
    <mergeCell ref="D5:O5"/>
    <mergeCell ref="D6:O6"/>
    <mergeCell ref="D7:O7"/>
  </mergeCells>
  <conditionalFormatting sqref="B7">
    <cfRule type="cellIs" dxfId="140" priority="2" operator="equal">
      <formula>0</formula>
    </cfRule>
  </conditionalFormatting>
  <pageMargins left="0.5" right="0.5" top="0.5" bottom="0.5" header="0.5" footer="0.5"/>
  <pageSetup scale="21" orientation="landscape" r:id="rId1"/>
  <headerFooter alignWithMargins="0">
    <oddFooter>&amp;RRevised: April 2011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Q39"/>
  <sheetViews>
    <sheetView showGridLines="0" topLeftCell="F1" zoomScaleNormal="100" workbookViewId="0">
      <selection activeCell="K6" sqref="K6"/>
    </sheetView>
  </sheetViews>
  <sheetFormatPr defaultColWidth="9.140625" defaultRowHeight="15" x14ac:dyDescent="0.2"/>
  <cols>
    <col min="1" max="1" width="3.85546875" style="3" bestFit="1" customWidth="1"/>
    <col min="2" max="2" width="36.85546875" style="2" customWidth="1"/>
    <col min="3" max="3" width="20.7109375" style="2" customWidth="1"/>
    <col min="4" max="4" width="16.140625" style="2" customWidth="1"/>
    <col min="5" max="5" width="19.42578125" style="2" customWidth="1"/>
    <col min="6" max="6" width="20" style="2" customWidth="1"/>
    <col min="7" max="7" width="18.85546875" style="2" customWidth="1"/>
    <col min="8" max="8" width="19.5703125" style="2" customWidth="1"/>
    <col min="9" max="10" width="9.140625" style="2"/>
    <col min="11" max="11" width="40.28515625" style="2" customWidth="1"/>
    <col min="12" max="12" width="13.7109375" style="2" bestFit="1" customWidth="1"/>
    <col min="13" max="13" width="16.140625" style="2" bestFit="1" customWidth="1"/>
    <col min="14" max="14" width="14.85546875" style="2" bestFit="1" customWidth="1"/>
    <col min="15" max="15" width="16.5703125" style="2" customWidth="1"/>
    <col min="16" max="16" width="15.5703125" style="2" customWidth="1"/>
    <col min="17" max="17" width="16.140625" style="2" customWidth="1"/>
    <col min="18" max="19" width="9.140625" style="2"/>
    <col min="20" max="20" width="38" style="2" customWidth="1"/>
    <col min="21" max="21" width="15.42578125" style="2" customWidth="1"/>
    <col min="22" max="22" width="17" style="2" customWidth="1"/>
    <col min="23" max="23" width="15.42578125" style="2" customWidth="1"/>
    <col min="24" max="24" width="14.140625" style="2" customWidth="1"/>
    <col min="25" max="25" width="16.140625" style="2" bestFit="1" customWidth="1"/>
    <col min="26" max="26" width="13.85546875" style="2" customWidth="1"/>
    <col min="27" max="28" width="9.140625" style="2"/>
    <col min="29" max="29" width="40.42578125" style="2" bestFit="1" customWidth="1"/>
    <col min="30" max="30" width="10.85546875" style="2" customWidth="1"/>
    <col min="31" max="31" width="12.140625" style="2" customWidth="1"/>
    <col min="32" max="32" width="12" style="2" customWidth="1"/>
    <col min="33" max="33" width="13.42578125" style="2" customWidth="1"/>
    <col min="34" max="34" width="11" style="2" customWidth="1"/>
    <col min="35" max="35" width="11.5703125" style="2" customWidth="1"/>
    <col min="36" max="36" width="9.140625" style="2"/>
    <col min="37" max="37" width="40.42578125" style="2" bestFit="1" customWidth="1"/>
    <col min="38" max="38" width="14.42578125" style="2" customWidth="1"/>
    <col min="39" max="39" width="12.140625" style="2" customWidth="1"/>
    <col min="40" max="40" width="12.28515625" style="2" customWidth="1"/>
    <col min="41" max="41" width="9.140625" style="2"/>
    <col min="42" max="42" width="12.5703125" style="2" customWidth="1"/>
    <col min="43" max="43" width="7.140625" style="2" customWidth="1"/>
    <col min="44" max="16384" width="9.140625" style="2"/>
  </cols>
  <sheetData>
    <row r="1" spans="1:43" s="4" customFormat="1" x14ac:dyDescent="0.25">
      <c r="A1" s="75"/>
    </row>
    <row r="2" spans="1:43" s="5" customFormat="1" x14ac:dyDescent="0.25">
      <c r="A2" s="73"/>
    </row>
    <row r="3" spans="1:43" s="5" customFormat="1" x14ac:dyDescent="0.25">
      <c r="A3" s="73"/>
    </row>
    <row r="4" spans="1:43" s="5" customFormat="1" x14ac:dyDescent="0.25">
      <c r="A4" s="73"/>
    </row>
    <row r="5" spans="1:43" s="5" customFormat="1" x14ac:dyDescent="0.25">
      <c r="A5" s="73"/>
    </row>
    <row r="6" spans="1:43" s="5" customFormat="1" ht="15.75" thickBot="1" x14ac:dyDescent="0.3">
      <c r="A6" s="73"/>
      <c r="B6" s="5" t="s">
        <v>38</v>
      </c>
      <c r="K6" s="5" t="s">
        <v>39</v>
      </c>
      <c r="T6" s="5" t="s">
        <v>40</v>
      </c>
      <c r="AC6" s="5" t="s">
        <v>41</v>
      </c>
      <c r="AK6" s="5" t="s">
        <v>42</v>
      </c>
    </row>
    <row r="7" spans="1:43" s="5" customFormat="1" ht="75.75" thickBot="1" x14ac:dyDescent="0.3">
      <c r="A7" s="73"/>
      <c r="B7" s="27" t="s">
        <v>43</v>
      </c>
      <c r="C7" s="28" t="s">
        <v>44</v>
      </c>
      <c r="D7" s="28" t="s">
        <v>45</v>
      </c>
      <c r="E7" s="28" t="s">
        <v>46</v>
      </c>
      <c r="F7" s="28" t="s">
        <v>47</v>
      </c>
      <c r="G7" s="28" t="s">
        <v>48</v>
      </c>
      <c r="H7" s="29" t="s">
        <v>49</v>
      </c>
      <c r="K7" s="27" t="s">
        <v>43</v>
      </c>
      <c r="L7" s="28" t="s">
        <v>44</v>
      </c>
      <c r="M7" s="28" t="s">
        <v>45</v>
      </c>
      <c r="N7" s="28" t="s">
        <v>46</v>
      </c>
      <c r="O7" s="28" t="s">
        <v>47</v>
      </c>
      <c r="P7" s="28" t="s">
        <v>48</v>
      </c>
      <c r="Q7" s="29" t="s">
        <v>49</v>
      </c>
      <c r="T7" s="27" t="s">
        <v>43</v>
      </c>
      <c r="U7" s="28" t="s">
        <v>44</v>
      </c>
      <c r="V7" s="28" t="s">
        <v>45</v>
      </c>
      <c r="W7" s="28" t="s">
        <v>46</v>
      </c>
      <c r="X7" s="28" t="s">
        <v>47</v>
      </c>
      <c r="Y7" s="28" t="s">
        <v>48</v>
      </c>
      <c r="Z7" s="29" t="s">
        <v>49</v>
      </c>
      <c r="AC7" s="27" t="s">
        <v>43</v>
      </c>
      <c r="AD7" s="28" t="s">
        <v>44</v>
      </c>
      <c r="AE7" s="28" t="s">
        <v>45</v>
      </c>
      <c r="AF7" s="28" t="s">
        <v>46</v>
      </c>
      <c r="AG7" s="28" t="s">
        <v>47</v>
      </c>
      <c r="AH7" s="28" t="s">
        <v>48</v>
      </c>
      <c r="AI7" s="29" t="s">
        <v>49</v>
      </c>
      <c r="AK7" s="27" t="s">
        <v>43</v>
      </c>
      <c r="AL7" s="28" t="s">
        <v>44</v>
      </c>
      <c r="AM7" s="28" t="s">
        <v>45</v>
      </c>
      <c r="AN7" s="28" t="s">
        <v>46</v>
      </c>
      <c r="AO7" s="28" t="s">
        <v>47</v>
      </c>
      <c r="AP7" s="28" t="s">
        <v>48</v>
      </c>
      <c r="AQ7" s="29" t="s">
        <v>49</v>
      </c>
    </row>
    <row r="8" spans="1:43" s="5" customFormat="1" x14ac:dyDescent="0.25">
      <c r="A8" s="73"/>
      <c r="B8" s="30" t="s">
        <v>50</v>
      </c>
      <c r="C8" s="31" t="e">
        <f>#REF!</f>
        <v>#REF!</v>
      </c>
      <c r="D8" s="31" t="e">
        <f>#REF!</f>
        <v>#REF!</v>
      </c>
      <c r="E8" s="31">
        <v>0</v>
      </c>
      <c r="F8" s="31" t="e">
        <f>SUM(C8:E8)</f>
        <v>#REF!</v>
      </c>
      <c r="G8" s="31" t="e">
        <f>F8</f>
        <v>#REF!</v>
      </c>
      <c r="H8" s="32" t="e">
        <f>SUM(F8:G8)</f>
        <v>#REF!</v>
      </c>
      <c r="K8" s="30" t="s">
        <v>50</v>
      </c>
      <c r="L8" s="31" t="e">
        <f>#REF!</f>
        <v>#REF!</v>
      </c>
      <c r="M8" s="31" t="e">
        <f>#REF!</f>
        <v>#REF!</v>
      </c>
      <c r="N8" s="31">
        <v>0</v>
      </c>
      <c r="O8" s="31" t="e">
        <f>SUM(L8:N8)</f>
        <v>#REF!</v>
      </c>
      <c r="P8" s="31" t="e">
        <f>O8</f>
        <v>#REF!</v>
      </c>
      <c r="Q8" s="32" t="e">
        <f>SUM(O8:P8)</f>
        <v>#REF!</v>
      </c>
      <c r="T8" s="30" t="s">
        <v>50</v>
      </c>
      <c r="U8" s="31"/>
      <c r="V8" s="31" t="e">
        <f>#REF!</f>
        <v>#REF!</v>
      </c>
      <c r="W8" s="31">
        <v>0</v>
      </c>
      <c r="X8" s="31" t="e">
        <f>SUM(U8:W8)</f>
        <v>#REF!</v>
      </c>
      <c r="Y8" s="31" t="e">
        <f>X8</f>
        <v>#REF!</v>
      </c>
      <c r="Z8" s="32" t="e">
        <f>SUM(X8:Y8)</f>
        <v>#REF!</v>
      </c>
      <c r="AC8" s="30" t="s">
        <v>50</v>
      </c>
      <c r="AD8" s="31" t="e">
        <f>#REF!</f>
        <v>#REF!</v>
      </c>
      <c r="AE8" s="31" t="e">
        <f>#REF!</f>
        <v>#REF!</v>
      </c>
      <c r="AF8" s="31">
        <v>0</v>
      </c>
      <c r="AG8" s="31" t="e">
        <f>SUM(AD8:AF8)</f>
        <v>#REF!</v>
      </c>
      <c r="AH8" s="31" t="e">
        <f>AG8</f>
        <v>#REF!</v>
      </c>
      <c r="AI8" s="32" t="e">
        <f>SUM(AG8:AH8)</f>
        <v>#REF!</v>
      </c>
      <c r="AK8" s="30" t="s">
        <v>50</v>
      </c>
      <c r="AL8" s="31" t="e">
        <f>#REF!</f>
        <v>#REF!</v>
      </c>
      <c r="AM8" s="31" t="e">
        <f>#REF!</f>
        <v>#REF!</v>
      </c>
      <c r="AN8" s="31">
        <v>0</v>
      </c>
      <c r="AO8" s="31" t="e">
        <f>SUM(AL8:AN8)</f>
        <v>#REF!</v>
      </c>
      <c r="AP8" s="31" t="e">
        <f>AO8</f>
        <v>#REF!</v>
      </c>
      <c r="AQ8" s="32" t="e">
        <f>SUM(AO8:AP8)</f>
        <v>#REF!</v>
      </c>
    </row>
    <row r="9" spans="1:43" s="5" customFormat="1" x14ac:dyDescent="0.25">
      <c r="A9" s="73"/>
      <c r="B9" s="33"/>
      <c r="C9" s="34"/>
      <c r="D9" s="34"/>
      <c r="E9" s="35"/>
      <c r="F9" s="36"/>
      <c r="G9" s="35"/>
      <c r="H9" s="37"/>
      <c r="K9" s="33"/>
      <c r="L9" s="34"/>
      <c r="M9" s="34"/>
      <c r="N9" s="35"/>
      <c r="O9" s="36"/>
      <c r="P9" s="35"/>
      <c r="Q9" s="37"/>
      <c r="T9" s="33"/>
      <c r="U9" s="34"/>
      <c r="V9" s="34"/>
      <c r="W9" s="35"/>
      <c r="X9" s="36"/>
      <c r="Y9" s="35"/>
      <c r="Z9" s="37"/>
      <c r="AC9" s="33"/>
      <c r="AD9" s="34"/>
      <c r="AE9" s="34"/>
      <c r="AF9" s="35"/>
      <c r="AG9" s="36"/>
      <c r="AH9" s="35"/>
      <c r="AI9" s="37"/>
      <c r="AK9" s="33"/>
      <c r="AL9" s="34"/>
      <c r="AM9" s="34"/>
      <c r="AN9" s="35"/>
      <c r="AO9" s="36"/>
      <c r="AP9" s="35"/>
      <c r="AQ9" s="37"/>
    </row>
    <row r="10" spans="1:43" s="5" customFormat="1" x14ac:dyDescent="0.25">
      <c r="A10" s="73"/>
      <c r="B10" s="38" t="s">
        <v>51</v>
      </c>
      <c r="C10" s="39"/>
      <c r="D10" s="39"/>
      <c r="E10" s="39"/>
      <c r="F10" s="39"/>
      <c r="G10" s="39"/>
      <c r="H10" s="40"/>
      <c r="K10" s="38" t="s">
        <v>51</v>
      </c>
      <c r="L10" s="39"/>
      <c r="M10" s="39"/>
      <c r="N10" s="39"/>
      <c r="O10" s="39"/>
      <c r="P10" s="39"/>
      <c r="Q10" s="40"/>
      <c r="T10" s="38" t="s">
        <v>51</v>
      </c>
      <c r="U10" s="39"/>
      <c r="V10" s="39"/>
      <c r="W10" s="39"/>
      <c r="X10" s="39"/>
      <c r="Y10" s="39"/>
      <c r="Z10" s="40"/>
      <c r="AC10" s="38" t="s">
        <v>51</v>
      </c>
      <c r="AD10" s="39"/>
      <c r="AE10" s="39"/>
      <c r="AF10" s="39"/>
      <c r="AG10" s="39"/>
      <c r="AH10" s="39"/>
      <c r="AI10" s="40"/>
      <c r="AK10" s="38" t="s">
        <v>51</v>
      </c>
      <c r="AL10" s="39"/>
      <c r="AM10" s="39"/>
      <c r="AN10" s="39"/>
      <c r="AO10" s="39"/>
      <c r="AP10" s="39"/>
      <c r="AQ10" s="40"/>
    </row>
    <row r="11" spans="1:43" s="5" customFormat="1" x14ac:dyDescent="0.25">
      <c r="A11" s="73"/>
      <c r="B11" s="41" t="s">
        <v>52</v>
      </c>
      <c r="C11" s="42"/>
      <c r="D11" s="42">
        <v>0</v>
      </c>
      <c r="E11" s="42"/>
      <c r="F11" s="42">
        <f t="shared" ref="F11:F16" si="0">SUM(C11:E11)</f>
        <v>0</v>
      </c>
      <c r="G11" s="42">
        <f>F11</f>
        <v>0</v>
      </c>
      <c r="H11" s="43">
        <f>SUM(F11:G11)</f>
        <v>0</v>
      </c>
      <c r="K11" s="41" t="s">
        <v>52</v>
      </c>
      <c r="L11" s="42"/>
      <c r="M11" s="42"/>
      <c r="N11" s="42"/>
      <c r="O11" s="42"/>
      <c r="P11" s="42"/>
      <c r="Q11" s="43">
        <f>SUM(O11:P11)</f>
        <v>0</v>
      </c>
      <c r="T11" s="41" t="s">
        <v>52</v>
      </c>
      <c r="U11" s="42"/>
      <c r="V11" s="42">
        <v>0</v>
      </c>
      <c r="W11" s="42">
        <v>0</v>
      </c>
      <c r="X11" s="42">
        <f t="shared" ref="X11:X16" si="1">SUM(U11:W11)</f>
        <v>0</v>
      </c>
      <c r="Y11" s="42">
        <f>X11</f>
        <v>0</v>
      </c>
      <c r="Z11" s="43">
        <f>SUM(X11:Y11)</f>
        <v>0</v>
      </c>
      <c r="AC11" s="41" t="s">
        <v>52</v>
      </c>
      <c r="AD11" s="42">
        <v>0</v>
      </c>
      <c r="AE11" s="42">
        <v>0</v>
      </c>
      <c r="AF11" s="42">
        <v>0</v>
      </c>
      <c r="AG11" s="42">
        <f t="shared" ref="AG11:AG16" si="2">SUM(AD11:AF11)</f>
        <v>0</v>
      </c>
      <c r="AH11" s="42">
        <f>AG11</f>
        <v>0</v>
      </c>
      <c r="AI11" s="43">
        <f>SUM(AG11:AH11)</f>
        <v>0</v>
      </c>
      <c r="AK11" s="41" t="s">
        <v>52</v>
      </c>
      <c r="AL11" s="42">
        <v>0</v>
      </c>
      <c r="AM11" s="42">
        <v>0</v>
      </c>
      <c r="AN11" s="42">
        <v>0</v>
      </c>
      <c r="AO11" s="42">
        <f t="shared" ref="AO11:AO16" si="3">SUM(AL11:AN11)</f>
        <v>0</v>
      </c>
      <c r="AP11" s="42">
        <f>AO11</f>
        <v>0</v>
      </c>
      <c r="AQ11" s="43">
        <f>SUM(AO11:AP11)</f>
        <v>0</v>
      </c>
    </row>
    <row r="12" spans="1:43" s="5" customFormat="1" x14ac:dyDescent="0.25">
      <c r="A12" s="73"/>
      <c r="B12" s="41" t="s">
        <v>53</v>
      </c>
      <c r="C12" s="42"/>
      <c r="D12" s="42">
        <v>0</v>
      </c>
      <c r="E12" s="42"/>
      <c r="F12" s="42">
        <f t="shared" si="0"/>
        <v>0</v>
      </c>
      <c r="G12" s="42">
        <f t="shared" ref="G12:G17" si="4">F12</f>
        <v>0</v>
      </c>
      <c r="H12" s="43">
        <f t="shared" ref="H12:H17" si="5">SUM(F12:G12)</f>
        <v>0</v>
      </c>
      <c r="K12" s="41" t="s">
        <v>53</v>
      </c>
      <c r="L12" s="42"/>
      <c r="M12" s="42"/>
      <c r="N12" s="42"/>
      <c r="O12" s="42"/>
      <c r="P12" s="42"/>
      <c r="Q12" s="43">
        <f t="shared" ref="Q12:Q17" si="6">SUM(O12:P12)</f>
        <v>0</v>
      </c>
      <c r="T12" s="41" t="s">
        <v>53</v>
      </c>
      <c r="U12" s="42"/>
      <c r="V12" s="42">
        <v>0</v>
      </c>
      <c r="W12" s="42">
        <v>0</v>
      </c>
      <c r="X12" s="42">
        <f t="shared" si="1"/>
        <v>0</v>
      </c>
      <c r="Y12" s="42">
        <f t="shared" ref="Y12:Y17" si="7">X12</f>
        <v>0</v>
      </c>
      <c r="Z12" s="43">
        <f t="shared" ref="Z12:Z17" si="8">SUM(X12:Y12)</f>
        <v>0</v>
      </c>
      <c r="AC12" s="41" t="s">
        <v>53</v>
      </c>
      <c r="AD12" s="42">
        <v>0</v>
      </c>
      <c r="AE12" s="42">
        <v>0</v>
      </c>
      <c r="AF12" s="42">
        <v>0</v>
      </c>
      <c r="AG12" s="42">
        <f t="shared" si="2"/>
        <v>0</v>
      </c>
      <c r="AH12" s="42">
        <f t="shared" ref="AH12:AH17" si="9">AG12</f>
        <v>0</v>
      </c>
      <c r="AI12" s="43">
        <f t="shared" ref="AI12:AI17" si="10">SUM(AG12:AH12)</f>
        <v>0</v>
      </c>
      <c r="AK12" s="41" t="s">
        <v>53</v>
      </c>
      <c r="AL12" s="42">
        <v>0</v>
      </c>
      <c r="AM12" s="42">
        <v>0</v>
      </c>
      <c r="AN12" s="42">
        <v>0</v>
      </c>
      <c r="AO12" s="42">
        <f t="shared" si="3"/>
        <v>0</v>
      </c>
      <c r="AP12" s="42">
        <f t="shared" ref="AP12:AP17" si="11">AO12</f>
        <v>0</v>
      </c>
      <c r="AQ12" s="43">
        <f t="shared" ref="AQ12:AQ17" si="12">SUM(AO12:AP12)</f>
        <v>0</v>
      </c>
    </row>
    <row r="13" spans="1:43" s="5" customFormat="1" x14ac:dyDescent="0.25">
      <c r="A13" s="73"/>
      <c r="B13" s="41" t="s">
        <v>54</v>
      </c>
      <c r="C13" s="42"/>
      <c r="D13" s="42">
        <v>0</v>
      </c>
      <c r="E13" s="42"/>
      <c r="F13" s="42">
        <f t="shared" si="0"/>
        <v>0</v>
      </c>
      <c r="G13" s="42">
        <f t="shared" si="4"/>
        <v>0</v>
      </c>
      <c r="H13" s="43">
        <f t="shared" si="5"/>
        <v>0</v>
      </c>
      <c r="K13" s="41" t="s">
        <v>54</v>
      </c>
      <c r="L13" s="42"/>
      <c r="M13" s="42"/>
      <c r="N13" s="42"/>
      <c r="O13" s="42"/>
      <c r="P13" s="42"/>
      <c r="Q13" s="43">
        <f t="shared" si="6"/>
        <v>0</v>
      </c>
      <c r="T13" s="41" t="s">
        <v>54</v>
      </c>
      <c r="U13" s="42"/>
      <c r="V13" s="42">
        <v>0</v>
      </c>
      <c r="W13" s="42">
        <v>0</v>
      </c>
      <c r="X13" s="42">
        <f t="shared" si="1"/>
        <v>0</v>
      </c>
      <c r="Y13" s="42">
        <f t="shared" si="7"/>
        <v>0</v>
      </c>
      <c r="Z13" s="43">
        <f t="shared" si="8"/>
        <v>0</v>
      </c>
      <c r="AC13" s="41" t="s">
        <v>54</v>
      </c>
      <c r="AD13" s="42">
        <v>0</v>
      </c>
      <c r="AE13" s="42">
        <v>0</v>
      </c>
      <c r="AF13" s="42">
        <v>0</v>
      </c>
      <c r="AG13" s="42">
        <f t="shared" si="2"/>
        <v>0</v>
      </c>
      <c r="AH13" s="42">
        <f t="shared" si="9"/>
        <v>0</v>
      </c>
      <c r="AI13" s="43">
        <f t="shared" si="10"/>
        <v>0</v>
      </c>
      <c r="AK13" s="41" t="s">
        <v>54</v>
      </c>
      <c r="AL13" s="42">
        <v>0</v>
      </c>
      <c r="AM13" s="42">
        <v>0</v>
      </c>
      <c r="AN13" s="42">
        <v>0</v>
      </c>
      <c r="AO13" s="42">
        <f t="shared" si="3"/>
        <v>0</v>
      </c>
      <c r="AP13" s="42">
        <f t="shared" si="11"/>
        <v>0</v>
      </c>
      <c r="AQ13" s="43">
        <f t="shared" si="12"/>
        <v>0</v>
      </c>
    </row>
    <row r="14" spans="1:43" s="5" customFormat="1" x14ac:dyDescent="0.25">
      <c r="A14" s="73"/>
      <c r="B14" s="41" t="s">
        <v>55</v>
      </c>
      <c r="C14" s="42"/>
      <c r="D14" s="42">
        <v>0</v>
      </c>
      <c r="E14" s="42"/>
      <c r="F14" s="42">
        <f t="shared" si="0"/>
        <v>0</v>
      </c>
      <c r="G14" s="42">
        <f t="shared" si="4"/>
        <v>0</v>
      </c>
      <c r="H14" s="43">
        <f t="shared" si="5"/>
        <v>0</v>
      </c>
      <c r="K14" s="41" t="s">
        <v>55</v>
      </c>
      <c r="L14" s="42"/>
      <c r="M14" s="42"/>
      <c r="N14" s="42"/>
      <c r="O14" s="42"/>
      <c r="P14" s="42"/>
      <c r="Q14" s="43">
        <f t="shared" si="6"/>
        <v>0</v>
      </c>
      <c r="T14" s="41" t="s">
        <v>55</v>
      </c>
      <c r="U14" s="42"/>
      <c r="V14" s="42">
        <v>0</v>
      </c>
      <c r="W14" s="42">
        <v>0</v>
      </c>
      <c r="X14" s="42">
        <f t="shared" si="1"/>
        <v>0</v>
      </c>
      <c r="Y14" s="42">
        <f t="shared" si="7"/>
        <v>0</v>
      </c>
      <c r="Z14" s="43">
        <f t="shared" si="8"/>
        <v>0</v>
      </c>
      <c r="AC14" s="41" t="s">
        <v>55</v>
      </c>
      <c r="AD14" s="42">
        <v>0</v>
      </c>
      <c r="AE14" s="42">
        <v>0</v>
      </c>
      <c r="AF14" s="42">
        <v>0</v>
      </c>
      <c r="AG14" s="42">
        <f t="shared" si="2"/>
        <v>0</v>
      </c>
      <c r="AH14" s="42">
        <f t="shared" si="9"/>
        <v>0</v>
      </c>
      <c r="AI14" s="43">
        <f t="shared" si="10"/>
        <v>0</v>
      </c>
      <c r="AK14" s="41" t="s">
        <v>55</v>
      </c>
      <c r="AL14" s="42">
        <v>0</v>
      </c>
      <c r="AM14" s="42">
        <v>0</v>
      </c>
      <c r="AN14" s="42">
        <v>0</v>
      </c>
      <c r="AO14" s="42">
        <f t="shared" si="3"/>
        <v>0</v>
      </c>
      <c r="AP14" s="42">
        <f t="shared" si="11"/>
        <v>0</v>
      </c>
      <c r="AQ14" s="43">
        <f t="shared" si="12"/>
        <v>0</v>
      </c>
    </row>
    <row r="15" spans="1:43" s="5" customFormat="1" x14ac:dyDescent="0.25">
      <c r="A15" s="74"/>
      <c r="B15" s="41" t="s">
        <v>23</v>
      </c>
      <c r="C15" s="42"/>
      <c r="D15" s="42">
        <v>0</v>
      </c>
      <c r="E15" s="42"/>
      <c r="F15" s="42">
        <f t="shared" si="0"/>
        <v>0</v>
      </c>
      <c r="G15" s="42">
        <f t="shared" si="4"/>
        <v>0</v>
      </c>
      <c r="H15" s="43">
        <f t="shared" si="5"/>
        <v>0</v>
      </c>
      <c r="K15" s="41" t="s">
        <v>23</v>
      </c>
      <c r="L15" s="42"/>
      <c r="M15" s="42"/>
      <c r="N15" s="42"/>
      <c r="O15" s="42"/>
      <c r="P15" s="42"/>
      <c r="Q15" s="43">
        <f t="shared" si="6"/>
        <v>0</v>
      </c>
      <c r="T15" s="41" t="s">
        <v>23</v>
      </c>
      <c r="U15" s="42"/>
      <c r="V15" s="42">
        <v>0</v>
      </c>
      <c r="W15" s="42">
        <v>0</v>
      </c>
      <c r="X15" s="42">
        <f t="shared" si="1"/>
        <v>0</v>
      </c>
      <c r="Y15" s="42">
        <f t="shared" si="7"/>
        <v>0</v>
      </c>
      <c r="Z15" s="43">
        <f t="shared" si="8"/>
        <v>0</v>
      </c>
      <c r="AC15" s="41" t="s">
        <v>23</v>
      </c>
      <c r="AD15" s="42">
        <v>0</v>
      </c>
      <c r="AE15" s="42">
        <v>0</v>
      </c>
      <c r="AF15" s="42">
        <v>0</v>
      </c>
      <c r="AG15" s="42">
        <f t="shared" si="2"/>
        <v>0</v>
      </c>
      <c r="AH15" s="42">
        <f t="shared" si="9"/>
        <v>0</v>
      </c>
      <c r="AI15" s="43">
        <f t="shared" si="10"/>
        <v>0</v>
      </c>
      <c r="AK15" s="41" t="s">
        <v>23</v>
      </c>
      <c r="AL15" s="42">
        <v>0</v>
      </c>
      <c r="AM15" s="42">
        <v>0</v>
      </c>
      <c r="AN15" s="42">
        <v>0</v>
      </c>
      <c r="AO15" s="42">
        <f t="shared" si="3"/>
        <v>0</v>
      </c>
      <c r="AP15" s="42">
        <f t="shared" si="11"/>
        <v>0</v>
      </c>
      <c r="AQ15" s="43">
        <f t="shared" si="12"/>
        <v>0</v>
      </c>
    </row>
    <row r="16" spans="1:43" ht="15.75" x14ac:dyDescent="0.25">
      <c r="A16" s="76"/>
      <c r="B16" s="41" t="s">
        <v>56</v>
      </c>
      <c r="C16" s="42"/>
      <c r="D16" s="42">
        <v>0</v>
      </c>
      <c r="E16" s="42"/>
      <c r="F16" s="42">
        <f t="shared" si="0"/>
        <v>0</v>
      </c>
      <c r="G16" s="42">
        <f t="shared" si="4"/>
        <v>0</v>
      </c>
      <c r="H16" s="43">
        <f t="shared" si="5"/>
        <v>0</v>
      </c>
      <c r="K16" s="41" t="s">
        <v>56</v>
      </c>
      <c r="L16" s="42"/>
      <c r="M16" s="42"/>
      <c r="N16" s="42"/>
      <c r="O16" s="42"/>
      <c r="P16" s="42"/>
      <c r="Q16" s="43">
        <f t="shared" si="6"/>
        <v>0</v>
      </c>
      <c r="T16" s="41" t="s">
        <v>56</v>
      </c>
      <c r="U16" s="42"/>
      <c r="V16" s="42">
        <v>0</v>
      </c>
      <c r="W16" s="42">
        <v>0</v>
      </c>
      <c r="X16" s="42">
        <f t="shared" si="1"/>
        <v>0</v>
      </c>
      <c r="Y16" s="42">
        <f t="shared" si="7"/>
        <v>0</v>
      </c>
      <c r="Z16" s="43">
        <f t="shared" si="8"/>
        <v>0</v>
      </c>
      <c r="AC16" s="41" t="s">
        <v>56</v>
      </c>
      <c r="AD16" s="42">
        <v>0</v>
      </c>
      <c r="AE16" s="42">
        <v>0</v>
      </c>
      <c r="AF16" s="42">
        <v>0</v>
      </c>
      <c r="AG16" s="42">
        <f t="shared" si="2"/>
        <v>0</v>
      </c>
      <c r="AH16" s="42">
        <f t="shared" si="9"/>
        <v>0</v>
      </c>
      <c r="AI16" s="43">
        <f t="shared" si="10"/>
        <v>0</v>
      </c>
      <c r="AK16" s="41" t="s">
        <v>56</v>
      </c>
      <c r="AL16" s="42">
        <v>0</v>
      </c>
      <c r="AM16" s="42">
        <v>0</v>
      </c>
      <c r="AN16" s="42">
        <v>0</v>
      </c>
      <c r="AO16" s="42">
        <f t="shared" si="3"/>
        <v>0</v>
      </c>
      <c r="AP16" s="42">
        <f t="shared" si="11"/>
        <v>0</v>
      </c>
      <c r="AQ16" s="43">
        <f t="shared" si="12"/>
        <v>0</v>
      </c>
    </row>
    <row r="17" spans="1:43" ht="15.75" x14ac:dyDescent="0.25">
      <c r="A17" s="76"/>
      <c r="B17" s="41"/>
      <c r="C17" s="39">
        <f>SUM(C11:C16)</f>
        <v>0</v>
      </c>
      <c r="D17" s="39">
        <f>SUM(D11:D16)</f>
        <v>0</v>
      </c>
      <c r="E17" s="39">
        <f>SUM(E11:E16)</f>
        <v>0</v>
      </c>
      <c r="F17" s="39">
        <f>SUM(F11:F16)</f>
        <v>0</v>
      </c>
      <c r="G17" s="39">
        <f t="shared" si="4"/>
        <v>0</v>
      </c>
      <c r="H17" s="40">
        <f t="shared" si="5"/>
        <v>0</v>
      </c>
      <c r="K17" s="41"/>
      <c r="L17" s="39">
        <f>SUM(L11:L16)</f>
        <v>0</v>
      </c>
      <c r="M17" s="39">
        <f>SUM(M11:M16)</f>
        <v>0</v>
      </c>
      <c r="N17" s="39">
        <f>SUM(N11:N16)</f>
        <v>0</v>
      </c>
      <c r="O17" s="39">
        <f>SUM(O11:O16)</f>
        <v>0</v>
      </c>
      <c r="P17" s="39">
        <f t="shared" ref="P17" si="13">O17</f>
        <v>0</v>
      </c>
      <c r="Q17" s="40">
        <f t="shared" si="6"/>
        <v>0</v>
      </c>
      <c r="T17" s="41"/>
      <c r="U17" s="39">
        <f>SUM(U11:U16)</f>
        <v>0</v>
      </c>
      <c r="V17" s="39">
        <f>SUM(V11:V16)</f>
        <v>0</v>
      </c>
      <c r="W17" s="39">
        <f>SUM(W11:W16)</f>
        <v>0</v>
      </c>
      <c r="X17" s="39">
        <f>SUM(X11:X16)</f>
        <v>0</v>
      </c>
      <c r="Y17" s="39">
        <f t="shared" si="7"/>
        <v>0</v>
      </c>
      <c r="Z17" s="40">
        <f t="shared" si="8"/>
        <v>0</v>
      </c>
      <c r="AC17" s="41"/>
      <c r="AD17" s="39">
        <f>SUM(AD11:AD16)</f>
        <v>0</v>
      </c>
      <c r="AE17" s="39">
        <f>SUM(AE11:AE16)</f>
        <v>0</v>
      </c>
      <c r="AF17" s="39">
        <f>SUM(AF11:AF16)</f>
        <v>0</v>
      </c>
      <c r="AG17" s="39">
        <f>SUM(AG11:AG16)</f>
        <v>0</v>
      </c>
      <c r="AH17" s="39">
        <f t="shared" si="9"/>
        <v>0</v>
      </c>
      <c r="AI17" s="40">
        <f t="shared" si="10"/>
        <v>0</v>
      </c>
      <c r="AK17" s="41"/>
      <c r="AL17" s="39">
        <f>SUM(AL11:AL16)</f>
        <v>0</v>
      </c>
      <c r="AM17" s="39">
        <f>SUM(AM11:AM16)</f>
        <v>0</v>
      </c>
      <c r="AN17" s="39">
        <f>SUM(AN11:AN16)</f>
        <v>0</v>
      </c>
      <c r="AO17" s="39">
        <f>SUM(AO11:AO16)</f>
        <v>0</v>
      </c>
      <c r="AP17" s="39">
        <f t="shared" si="11"/>
        <v>0</v>
      </c>
      <c r="AQ17" s="40">
        <f t="shared" si="12"/>
        <v>0</v>
      </c>
    </row>
    <row r="18" spans="1:43" ht="15.75" x14ac:dyDescent="0.25">
      <c r="A18" s="76"/>
      <c r="B18" s="44"/>
      <c r="C18" s="34"/>
      <c r="D18" s="34"/>
      <c r="E18" s="34"/>
      <c r="F18" s="34"/>
      <c r="G18" s="34"/>
      <c r="H18" s="45"/>
      <c r="K18" s="44"/>
      <c r="L18" s="34"/>
      <c r="M18" s="34"/>
      <c r="N18" s="34"/>
      <c r="O18" s="34"/>
      <c r="P18" s="34"/>
      <c r="Q18" s="45"/>
      <c r="T18" s="44"/>
      <c r="U18" s="34"/>
      <c r="V18" s="34"/>
      <c r="W18" s="34"/>
      <c r="X18" s="34"/>
      <c r="Y18" s="34"/>
      <c r="Z18" s="45"/>
      <c r="AC18" s="44"/>
      <c r="AD18" s="34"/>
      <c r="AE18" s="34"/>
      <c r="AF18" s="34"/>
      <c r="AG18" s="34"/>
      <c r="AH18" s="34"/>
      <c r="AI18" s="45"/>
      <c r="AK18" s="44"/>
      <c r="AL18" s="34"/>
      <c r="AM18" s="34"/>
      <c r="AN18" s="34"/>
      <c r="AO18" s="34"/>
      <c r="AP18" s="34"/>
      <c r="AQ18" s="45"/>
    </row>
    <row r="19" spans="1:43" ht="15.75" x14ac:dyDescent="0.25">
      <c r="A19" s="76"/>
      <c r="B19" s="38" t="s">
        <v>57</v>
      </c>
      <c r="C19" s="39"/>
      <c r="D19" s="39"/>
      <c r="E19" s="39"/>
      <c r="F19" s="39"/>
      <c r="G19" s="39"/>
      <c r="H19" s="40"/>
      <c r="K19" s="38" t="s">
        <v>57</v>
      </c>
      <c r="L19" s="39"/>
      <c r="M19" s="39"/>
      <c r="N19" s="39"/>
      <c r="O19" s="39"/>
      <c r="P19" s="39"/>
      <c r="Q19" s="40"/>
      <c r="T19" s="38" t="s">
        <v>57</v>
      </c>
      <c r="U19" s="39"/>
      <c r="V19" s="39"/>
      <c r="W19" s="39"/>
      <c r="X19" s="39"/>
      <c r="Y19" s="39"/>
      <c r="Z19" s="40"/>
      <c r="AC19" s="38" t="s">
        <v>57</v>
      </c>
      <c r="AD19" s="39"/>
      <c r="AE19" s="39"/>
      <c r="AF19" s="39"/>
      <c r="AG19" s="39"/>
      <c r="AH19" s="39"/>
      <c r="AI19" s="40"/>
      <c r="AK19" s="38" t="s">
        <v>57</v>
      </c>
      <c r="AL19" s="39"/>
      <c r="AM19" s="39"/>
      <c r="AN19" s="39"/>
      <c r="AO19" s="39"/>
      <c r="AP19" s="39"/>
      <c r="AQ19" s="40"/>
    </row>
    <row r="20" spans="1:43" ht="15.75" x14ac:dyDescent="0.25">
      <c r="A20" s="76"/>
      <c r="B20" s="41" t="s">
        <v>58</v>
      </c>
      <c r="C20" s="42">
        <v>0</v>
      </c>
      <c r="D20" s="42">
        <v>0</v>
      </c>
      <c r="E20" s="42">
        <v>0</v>
      </c>
      <c r="F20" s="42">
        <f>SUM(C20:E20)</f>
        <v>0</v>
      </c>
      <c r="G20" s="42">
        <f>F20</f>
        <v>0</v>
      </c>
      <c r="H20" s="43">
        <f>SUM(F20:G20)</f>
        <v>0</v>
      </c>
      <c r="K20" s="41" t="s">
        <v>58</v>
      </c>
      <c r="L20" s="42"/>
      <c r="M20" s="42"/>
      <c r="N20" s="42"/>
      <c r="O20" s="42"/>
      <c r="P20" s="42"/>
      <c r="Q20" s="43">
        <f>SUM(O20:P20)</f>
        <v>0</v>
      </c>
      <c r="T20" s="41" t="s">
        <v>58</v>
      </c>
      <c r="U20" s="42">
        <v>0</v>
      </c>
      <c r="V20" s="42">
        <v>0</v>
      </c>
      <c r="W20" s="42">
        <v>0</v>
      </c>
      <c r="X20" s="42">
        <f>SUM(U20:W20)</f>
        <v>0</v>
      </c>
      <c r="Y20" s="42">
        <f>X20</f>
        <v>0</v>
      </c>
      <c r="Z20" s="43">
        <f>SUM(X20:Y20)</f>
        <v>0</v>
      </c>
      <c r="AC20" s="41" t="s">
        <v>58</v>
      </c>
      <c r="AD20" s="42">
        <v>0</v>
      </c>
      <c r="AE20" s="42">
        <v>0</v>
      </c>
      <c r="AF20" s="42">
        <v>0</v>
      </c>
      <c r="AG20" s="42">
        <f>SUM(AD20:AF20)</f>
        <v>0</v>
      </c>
      <c r="AH20" s="42">
        <f>AG20</f>
        <v>0</v>
      </c>
      <c r="AI20" s="43">
        <f>SUM(AG20:AH20)</f>
        <v>0</v>
      </c>
      <c r="AK20" s="41" t="s">
        <v>58</v>
      </c>
      <c r="AL20" s="42">
        <v>0</v>
      </c>
      <c r="AM20" s="42">
        <v>0</v>
      </c>
      <c r="AN20" s="42">
        <v>0</v>
      </c>
      <c r="AO20" s="42">
        <f>SUM(AL20:AN20)</f>
        <v>0</v>
      </c>
      <c r="AP20" s="42">
        <f>AO20</f>
        <v>0</v>
      </c>
      <c r="AQ20" s="43">
        <f>SUM(AO20:AP20)</f>
        <v>0</v>
      </c>
    </row>
    <row r="21" spans="1:43" ht="15.75" x14ac:dyDescent="0.25">
      <c r="A21" s="76"/>
      <c r="B21" s="41" t="s">
        <v>59</v>
      </c>
      <c r="C21" s="42">
        <v>0</v>
      </c>
      <c r="D21" s="42">
        <v>0</v>
      </c>
      <c r="E21" s="42">
        <v>0</v>
      </c>
      <c r="F21" s="42">
        <f>SUM(C21:E21)</f>
        <v>0</v>
      </c>
      <c r="G21" s="42">
        <f>F21</f>
        <v>0</v>
      </c>
      <c r="H21" s="43">
        <f>SUM(F21:G21)</f>
        <v>0</v>
      </c>
      <c r="K21" s="41" t="s">
        <v>59</v>
      </c>
      <c r="L21" s="42"/>
      <c r="M21" s="42"/>
      <c r="N21" s="42"/>
      <c r="O21" s="42"/>
      <c r="P21" s="42"/>
      <c r="Q21" s="43">
        <f>SUM(O21:P21)</f>
        <v>0</v>
      </c>
      <c r="T21" s="41" t="s">
        <v>59</v>
      </c>
      <c r="U21" s="42">
        <v>0</v>
      </c>
      <c r="V21" s="42">
        <v>0</v>
      </c>
      <c r="W21" s="42">
        <v>0</v>
      </c>
      <c r="X21" s="42">
        <f>SUM(U21:W21)</f>
        <v>0</v>
      </c>
      <c r="Y21" s="42">
        <f>X21</f>
        <v>0</v>
      </c>
      <c r="Z21" s="43">
        <f>SUM(X21:Y21)</f>
        <v>0</v>
      </c>
      <c r="AC21" s="41" t="s">
        <v>59</v>
      </c>
      <c r="AD21" s="42">
        <v>0</v>
      </c>
      <c r="AE21" s="42">
        <v>0</v>
      </c>
      <c r="AF21" s="42">
        <v>0</v>
      </c>
      <c r="AG21" s="42">
        <f>SUM(AD21:AF21)</f>
        <v>0</v>
      </c>
      <c r="AH21" s="42">
        <f>AG21</f>
        <v>0</v>
      </c>
      <c r="AI21" s="43">
        <f>SUM(AG21:AH21)</f>
        <v>0</v>
      </c>
      <c r="AK21" s="41" t="s">
        <v>59</v>
      </c>
      <c r="AL21" s="42">
        <v>0</v>
      </c>
      <c r="AM21" s="42">
        <v>0</v>
      </c>
      <c r="AN21" s="42">
        <v>0</v>
      </c>
      <c r="AO21" s="42">
        <f>SUM(AL21:AN21)</f>
        <v>0</v>
      </c>
      <c r="AP21" s="42">
        <f>AO21</f>
        <v>0</v>
      </c>
      <c r="AQ21" s="43">
        <f>SUM(AO21:AP21)</f>
        <v>0</v>
      </c>
    </row>
    <row r="22" spans="1:43" ht="15.75" x14ac:dyDescent="0.25">
      <c r="A22" s="76"/>
      <c r="B22" s="46"/>
      <c r="C22" s="39">
        <f>SUM(C20:C21)</f>
        <v>0</v>
      </c>
      <c r="D22" s="39">
        <f>SUM(D20:D21)</f>
        <v>0</v>
      </c>
      <c r="E22" s="39">
        <f>SUM(E20:E21)</f>
        <v>0</v>
      </c>
      <c r="F22" s="31">
        <f>SUM(C22:E22)</f>
        <v>0</v>
      </c>
      <c r="G22" s="39">
        <f>F22</f>
        <v>0</v>
      </c>
      <c r="H22" s="40">
        <f>SUM(F22:G22)</f>
        <v>0</v>
      </c>
      <c r="K22" s="46"/>
      <c r="L22" s="39">
        <f>SUM(L20:L21)</f>
        <v>0</v>
      </c>
      <c r="M22" s="39">
        <f>SUM(M20:M21)</f>
        <v>0</v>
      </c>
      <c r="N22" s="39">
        <f>SUM(N20:N21)</f>
        <v>0</v>
      </c>
      <c r="O22" s="31">
        <f>SUM(L22:N22)</f>
        <v>0</v>
      </c>
      <c r="P22" s="39">
        <f>O22</f>
        <v>0</v>
      </c>
      <c r="Q22" s="40">
        <f>SUM(O22:P22)</f>
        <v>0</v>
      </c>
      <c r="T22" s="46"/>
      <c r="U22" s="39">
        <f>SUM(U20:U21)</f>
        <v>0</v>
      </c>
      <c r="V22" s="39">
        <f>SUM(V20:V21)</f>
        <v>0</v>
      </c>
      <c r="W22" s="39">
        <f>SUM(W20:W21)</f>
        <v>0</v>
      </c>
      <c r="X22" s="31">
        <f>SUM(U22:W22)</f>
        <v>0</v>
      </c>
      <c r="Y22" s="39">
        <f>X22</f>
        <v>0</v>
      </c>
      <c r="Z22" s="40">
        <f>SUM(X22:Y22)</f>
        <v>0</v>
      </c>
      <c r="AC22" s="46"/>
      <c r="AD22" s="39">
        <f>SUM(AD20:AD21)</f>
        <v>0</v>
      </c>
      <c r="AE22" s="39">
        <f>SUM(AE20:AE21)</f>
        <v>0</v>
      </c>
      <c r="AF22" s="39">
        <f>SUM(AF20:AF21)</f>
        <v>0</v>
      </c>
      <c r="AG22" s="31">
        <f>SUM(AD22:AF22)</f>
        <v>0</v>
      </c>
      <c r="AH22" s="39">
        <f>AG22</f>
        <v>0</v>
      </c>
      <c r="AI22" s="40">
        <f>SUM(AG22:AH22)</f>
        <v>0</v>
      </c>
      <c r="AK22" s="46"/>
      <c r="AL22" s="39">
        <f>SUM(AL20:AL21)</f>
        <v>0</v>
      </c>
      <c r="AM22" s="39">
        <f>SUM(AM20:AM21)</f>
        <v>0</v>
      </c>
      <c r="AN22" s="39">
        <f>SUM(AN20:AN21)</f>
        <v>0</v>
      </c>
      <c r="AO22" s="31">
        <f>SUM(AL22:AN22)</f>
        <v>0</v>
      </c>
      <c r="AP22" s="39">
        <f>AO22</f>
        <v>0</v>
      </c>
      <c r="AQ22" s="40">
        <f>SUM(AO22:AP22)</f>
        <v>0</v>
      </c>
    </row>
    <row r="23" spans="1:43" ht="15.75" x14ac:dyDescent="0.25">
      <c r="A23" s="76"/>
      <c r="B23" s="33"/>
      <c r="C23" s="47"/>
      <c r="D23" s="47"/>
      <c r="E23" s="47"/>
      <c r="F23" s="48"/>
      <c r="G23" s="47"/>
      <c r="H23" s="49"/>
      <c r="K23" s="33"/>
      <c r="L23" s="47"/>
      <c r="M23" s="47"/>
      <c r="N23" s="47"/>
      <c r="O23" s="48"/>
      <c r="P23" s="47"/>
      <c r="Q23" s="49"/>
      <c r="T23" s="33"/>
      <c r="U23" s="47"/>
      <c r="V23" s="47"/>
      <c r="W23" s="47"/>
      <c r="X23" s="48"/>
      <c r="Y23" s="47"/>
      <c r="Z23" s="49"/>
      <c r="AC23" s="33"/>
      <c r="AD23" s="47"/>
      <c r="AE23" s="47"/>
      <c r="AF23" s="47"/>
      <c r="AG23" s="48"/>
      <c r="AH23" s="47"/>
      <c r="AI23" s="49"/>
      <c r="AK23" s="33"/>
      <c r="AL23" s="47"/>
      <c r="AM23" s="47"/>
      <c r="AN23" s="47"/>
      <c r="AO23" s="48"/>
      <c r="AP23" s="47"/>
      <c r="AQ23" s="49"/>
    </row>
    <row r="24" spans="1:43" ht="15.75" x14ac:dyDescent="0.25">
      <c r="A24" s="76"/>
      <c r="B24" s="38" t="s">
        <v>60</v>
      </c>
      <c r="C24" s="39"/>
      <c r="D24" s="39"/>
      <c r="E24" s="39"/>
      <c r="F24" s="31"/>
      <c r="G24" s="39"/>
      <c r="H24" s="40"/>
      <c r="K24" s="38" t="s">
        <v>60</v>
      </c>
      <c r="L24" s="39"/>
      <c r="M24" s="39"/>
      <c r="N24" s="39"/>
      <c r="O24" s="31"/>
      <c r="P24" s="39"/>
      <c r="Q24" s="40"/>
      <c r="T24" s="38" t="s">
        <v>60</v>
      </c>
      <c r="U24" s="39"/>
      <c r="V24" s="39"/>
      <c r="W24" s="39"/>
      <c r="X24" s="31"/>
      <c r="Y24" s="39"/>
      <c r="Z24" s="40"/>
      <c r="AC24" s="38" t="s">
        <v>60</v>
      </c>
      <c r="AD24" s="39"/>
      <c r="AE24" s="39"/>
      <c r="AF24" s="39"/>
      <c r="AG24" s="31"/>
      <c r="AH24" s="39"/>
      <c r="AI24" s="40"/>
      <c r="AK24" s="38" t="s">
        <v>60</v>
      </c>
      <c r="AL24" s="39"/>
      <c r="AM24" s="39"/>
      <c r="AN24" s="39"/>
      <c r="AO24" s="31"/>
      <c r="AP24" s="39"/>
      <c r="AQ24" s="40"/>
    </row>
    <row r="25" spans="1:43" ht="15.75" x14ac:dyDescent="0.25">
      <c r="A25" s="76"/>
      <c r="B25" s="41" t="s">
        <v>61</v>
      </c>
      <c r="C25" s="50">
        <v>0</v>
      </c>
      <c r="D25" s="50">
        <v>0</v>
      </c>
      <c r="E25" s="50">
        <v>0</v>
      </c>
      <c r="F25" s="50">
        <f>SUM(C25:E25)</f>
        <v>0</v>
      </c>
      <c r="G25" s="50">
        <f>F25</f>
        <v>0</v>
      </c>
      <c r="H25" s="51">
        <f>SUM(F25:G25)</f>
        <v>0</v>
      </c>
      <c r="K25" s="41" t="s">
        <v>61</v>
      </c>
      <c r="L25" s="50"/>
      <c r="M25" s="50"/>
      <c r="N25" s="50"/>
      <c r="O25" s="50"/>
      <c r="P25" s="50"/>
      <c r="Q25" s="51">
        <f>SUM(O25:P25)</f>
        <v>0</v>
      </c>
      <c r="T25" s="41" t="s">
        <v>61</v>
      </c>
      <c r="U25" s="50">
        <v>0</v>
      </c>
      <c r="V25" s="50">
        <v>0</v>
      </c>
      <c r="W25" s="50">
        <v>0</v>
      </c>
      <c r="X25" s="50">
        <f>SUM(U25:W25)</f>
        <v>0</v>
      </c>
      <c r="Y25" s="50">
        <f>X25</f>
        <v>0</v>
      </c>
      <c r="Z25" s="51">
        <f>SUM(X25:Y25)</f>
        <v>0</v>
      </c>
      <c r="AC25" s="41" t="s">
        <v>61</v>
      </c>
      <c r="AD25" s="50">
        <v>0</v>
      </c>
      <c r="AE25" s="50">
        <v>0</v>
      </c>
      <c r="AF25" s="50">
        <v>0</v>
      </c>
      <c r="AG25" s="50">
        <f>SUM(AD25:AF25)</f>
        <v>0</v>
      </c>
      <c r="AH25" s="50">
        <f>AG25</f>
        <v>0</v>
      </c>
      <c r="AI25" s="51">
        <f>SUM(AG25:AH25)</f>
        <v>0</v>
      </c>
      <c r="AK25" s="41" t="s">
        <v>61</v>
      </c>
      <c r="AL25" s="50">
        <v>0</v>
      </c>
      <c r="AM25" s="50">
        <v>0</v>
      </c>
      <c r="AN25" s="50">
        <v>0</v>
      </c>
      <c r="AO25" s="50">
        <f>SUM(AL25:AN25)</f>
        <v>0</v>
      </c>
      <c r="AP25" s="50">
        <f>AO25</f>
        <v>0</v>
      </c>
      <c r="AQ25" s="51">
        <f>SUM(AO25:AP25)</f>
        <v>0</v>
      </c>
    </row>
    <row r="26" spans="1:43" ht="15.75" x14ac:dyDescent="0.25">
      <c r="A26" s="76"/>
      <c r="B26" s="52" t="s">
        <v>62</v>
      </c>
      <c r="C26" s="50"/>
      <c r="D26" s="50">
        <v>0</v>
      </c>
      <c r="E26" s="50"/>
      <c r="F26" s="50">
        <f>SUM(C26:E26)</f>
        <v>0</v>
      </c>
      <c r="G26" s="50">
        <f>F26</f>
        <v>0</v>
      </c>
      <c r="H26" s="51">
        <f>SUM(F26:G26)</f>
        <v>0</v>
      </c>
      <c r="K26" s="52" t="s">
        <v>62</v>
      </c>
      <c r="L26" s="50"/>
      <c r="M26" s="50"/>
      <c r="N26" s="50"/>
      <c r="O26" s="50"/>
      <c r="P26" s="50"/>
      <c r="Q26" s="51">
        <f>SUM(O26:P26)</f>
        <v>0</v>
      </c>
      <c r="T26" s="52" t="s">
        <v>62</v>
      </c>
      <c r="U26" s="50">
        <v>0</v>
      </c>
      <c r="V26" s="50">
        <v>0</v>
      </c>
      <c r="W26" s="50">
        <v>0</v>
      </c>
      <c r="X26" s="50">
        <f>SUM(U26:W26)</f>
        <v>0</v>
      </c>
      <c r="Y26" s="50">
        <f>X26</f>
        <v>0</v>
      </c>
      <c r="Z26" s="51">
        <f>SUM(X26:Y26)</f>
        <v>0</v>
      </c>
      <c r="AC26" s="52" t="s">
        <v>62</v>
      </c>
      <c r="AD26" s="50">
        <v>0</v>
      </c>
      <c r="AE26" s="50">
        <v>0</v>
      </c>
      <c r="AF26" s="50">
        <v>0</v>
      </c>
      <c r="AG26" s="50">
        <f>SUM(AD26:AF26)</f>
        <v>0</v>
      </c>
      <c r="AH26" s="50">
        <f>AG26</f>
        <v>0</v>
      </c>
      <c r="AI26" s="51">
        <f>SUM(AG26:AH26)</f>
        <v>0</v>
      </c>
      <c r="AK26" s="52" t="s">
        <v>62</v>
      </c>
      <c r="AL26" s="50">
        <v>0</v>
      </c>
      <c r="AM26" s="50">
        <v>0</v>
      </c>
      <c r="AN26" s="50">
        <v>0</v>
      </c>
      <c r="AO26" s="50">
        <f>SUM(AL26:AN26)</f>
        <v>0</v>
      </c>
      <c r="AP26" s="50">
        <f>AO26</f>
        <v>0</v>
      </c>
      <c r="AQ26" s="51">
        <f>SUM(AO26:AP26)</f>
        <v>0</v>
      </c>
    </row>
    <row r="27" spans="1:43" ht="15.75" x14ac:dyDescent="0.25">
      <c r="A27" s="76"/>
      <c r="B27" s="52" t="s">
        <v>13</v>
      </c>
      <c r="C27" s="50"/>
      <c r="D27" s="53">
        <v>0</v>
      </c>
      <c r="E27" s="50"/>
      <c r="F27" s="50">
        <f>SUM(C27:E27)</f>
        <v>0</v>
      </c>
      <c r="G27" s="50">
        <f>F27</f>
        <v>0</v>
      </c>
      <c r="H27" s="51">
        <f>SUM(F27:G27)</f>
        <v>0</v>
      </c>
      <c r="K27" s="52" t="s">
        <v>13</v>
      </c>
      <c r="L27" s="50"/>
      <c r="M27" s="53"/>
      <c r="N27" s="50"/>
      <c r="O27" s="50"/>
      <c r="P27" s="50"/>
      <c r="Q27" s="51">
        <f>SUM(O27:P27)</f>
        <v>0</v>
      </c>
      <c r="T27" s="52" t="s">
        <v>13</v>
      </c>
      <c r="U27" s="50">
        <v>0</v>
      </c>
      <c r="V27" s="53">
        <v>0</v>
      </c>
      <c r="W27" s="50">
        <v>0</v>
      </c>
      <c r="X27" s="50">
        <f>SUM(U27:W27)</f>
        <v>0</v>
      </c>
      <c r="Y27" s="50">
        <f>X27</f>
        <v>0</v>
      </c>
      <c r="Z27" s="51">
        <f>SUM(X27:Y27)</f>
        <v>0</v>
      </c>
      <c r="AC27" s="52" t="s">
        <v>13</v>
      </c>
      <c r="AD27" s="50">
        <v>0</v>
      </c>
      <c r="AE27" s="53">
        <v>0</v>
      </c>
      <c r="AF27" s="50">
        <v>0</v>
      </c>
      <c r="AG27" s="50">
        <f>SUM(AD27:AF27)</f>
        <v>0</v>
      </c>
      <c r="AH27" s="50">
        <f>AG27</f>
        <v>0</v>
      </c>
      <c r="AI27" s="51">
        <f>SUM(AG27:AH27)</f>
        <v>0</v>
      </c>
      <c r="AK27" s="52" t="s">
        <v>13</v>
      </c>
      <c r="AL27" s="50">
        <v>0</v>
      </c>
      <c r="AM27" s="53">
        <v>0</v>
      </c>
      <c r="AN27" s="50">
        <v>0</v>
      </c>
      <c r="AO27" s="50">
        <f>SUM(AL27:AN27)</f>
        <v>0</v>
      </c>
      <c r="AP27" s="50">
        <f>AO27</f>
        <v>0</v>
      </c>
      <c r="AQ27" s="51">
        <f>SUM(AO27:AP27)</f>
        <v>0</v>
      </c>
    </row>
    <row r="28" spans="1:43" ht="15.75" x14ac:dyDescent="0.25">
      <c r="A28" s="76"/>
      <c r="B28" s="52" t="s">
        <v>63</v>
      </c>
      <c r="C28" s="50"/>
      <c r="D28" s="53">
        <v>0</v>
      </c>
      <c r="E28" s="50"/>
      <c r="F28" s="50">
        <f>SUM(C28:E28)</f>
        <v>0</v>
      </c>
      <c r="G28" s="50">
        <f>F28</f>
        <v>0</v>
      </c>
      <c r="H28" s="51">
        <f>SUM(F28:G28)</f>
        <v>0</v>
      </c>
      <c r="K28" s="52" t="s">
        <v>63</v>
      </c>
      <c r="L28" s="50"/>
      <c r="M28" s="53"/>
      <c r="N28" s="50"/>
      <c r="O28" s="50"/>
      <c r="P28" s="50"/>
      <c r="Q28" s="51">
        <f>SUM(O28:P28)</f>
        <v>0</v>
      </c>
      <c r="T28" s="52" t="s">
        <v>63</v>
      </c>
      <c r="U28" s="50">
        <v>0</v>
      </c>
      <c r="V28" s="53">
        <v>0</v>
      </c>
      <c r="W28" s="50">
        <v>0</v>
      </c>
      <c r="X28" s="50">
        <f>SUM(U28:W28)</f>
        <v>0</v>
      </c>
      <c r="Y28" s="50">
        <f>X28</f>
        <v>0</v>
      </c>
      <c r="Z28" s="51">
        <f>SUM(X28:Y28)</f>
        <v>0</v>
      </c>
      <c r="AC28" s="52" t="s">
        <v>63</v>
      </c>
      <c r="AD28" s="50">
        <v>0</v>
      </c>
      <c r="AE28" s="53">
        <v>0</v>
      </c>
      <c r="AF28" s="50">
        <v>0</v>
      </c>
      <c r="AG28" s="50">
        <f>SUM(AD28:AF28)</f>
        <v>0</v>
      </c>
      <c r="AH28" s="50">
        <f>AG28</f>
        <v>0</v>
      </c>
      <c r="AI28" s="51">
        <f>SUM(AG28:AH28)</f>
        <v>0</v>
      </c>
      <c r="AK28" s="52" t="s">
        <v>63</v>
      </c>
      <c r="AL28" s="50">
        <v>0</v>
      </c>
      <c r="AM28" s="53">
        <v>0</v>
      </c>
      <c r="AN28" s="50">
        <v>0</v>
      </c>
      <c r="AO28" s="50">
        <f>SUM(AL28:AN28)</f>
        <v>0</v>
      </c>
      <c r="AP28" s="50">
        <f>AO28</f>
        <v>0</v>
      </c>
      <c r="AQ28" s="51">
        <f>SUM(AO28:AP28)</f>
        <v>0</v>
      </c>
    </row>
    <row r="29" spans="1:43" ht="15.75" x14ac:dyDescent="0.25">
      <c r="A29" s="76"/>
      <c r="B29" s="52"/>
      <c r="C29" s="54">
        <f>SUM(C25:C28)</f>
        <v>0</v>
      </c>
      <c r="D29" s="54">
        <f>SUM(D25:D28)</f>
        <v>0</v>
      </c>
      <c r="E29" s="54">
        <f>SUM(E25:E28)</f>
        <v>0</v>
      </c>
      <c r="F29" s="55">
        <f>SUM(C29:E29)</f>
        <v>0</v>
      </c>
      <c r="G29" s="55">
        <f>F29</f>
        <v>0</v>
      </c>
      <c r="H29" s="56">
        <f>SUM(F29:G29)</f>
        <v>0</v>
      </c>
      <c r="K29" s="52"/>
      <c r="L29" s="54">
        <f>SUM(L25:L28)</f>
        <v>0</v>
      </c>
      <c r="M29" s="54">
        <f>SUM(M25:M28)</f>
        <v>0</v>
      </c>
      <c r="N29" s="54">
        <f>SUM(N25:N28)</f>
        <v>0</v>
      </c>
      <c r="O29" s="55">
        <f>SUM(L29:N29)</f>
        <v>0</v>
      </c>
      <c r="P29" s="55">
        <f>O29</f>
        <v>0</v>
      </c>
      <c r="Q29" s="56">
        <f>SUM(O29:P29)</f>
        <v>0</v>
      </c>
      <c r="T29" s="52"/>
      <c r="U29" s="54">
        <f>SUM(U25:U28)</f>
        <v>0</v>
      </c>
      <c r="V29" s="54">
        <f>SUM(V25:V28)</f>
        <v>0</v>
      </c>
      <c r="W29" s="54">
        <f>SUM(W25:W28)</f>
        <v>0</v>
      </c>
      <c r="X29" s="55">
        <f>SUM(U29:W29)</f>
        <v>0</v>
      </c>
      <c r="Y29" s="55">
        <f>X29</f>
        <v>0</v>
      </c>
      <c r="Z29" s="56">
        <f>SUM(X29:Y29)</f>
        <v>0</v>
      </c>
      <c r="AC29" s="52"/>
      <c r="AD29" s="54">
        <f>SUM(AD25:AD28)</f>
        <v>0</v>
      </c>
      <c r="AE29" s="54">
        <f>SUM(AE25:AE28)</f>
        <v>0</v>
      </c>
      <c r="AF29" s="54">
        <f>SUM(AF25:AF28)</f>
        <v>0</v>
      </c>
      <c r="AG29" s="55">
        <f>SUM(AD29:AF29)</f>
        <v>0</v>
      </c>
      <c r="AH29" s="55">
        <f>AG29</f>
        <v>0</v>
      </c>
      <c r="AI29" s="56">
        <f>SUM(AG29:AH29)</f>
        <v>0</v>
      </c>
      <c r="AK29" s="52"/>
      <c r="AL29" s="54">
        <f>SUM(AL25:AL28)</f>
        <v>0</v>
      </c>
      <c r="AM29" s="54">
        <f>SUM(AM25:AM28)</f>
        <v>0</v>
      </c>
      <c r="AN29" s="54">
        <f>SUM(AN25:AN28)</f>
        <v>0</v>
      </c>
      <c r="AO29" s="55">
        <f>SUM(AL29:AN29)</f>
        <v>0</v>
      </c>
      <c r="AP29" s="55">
        <f>AO29</f>
        <v>0</v>
      </c>
      <c r="AQ29" s="56">
        <f>SUM(AO29:AP29)</f>
        <v>0</v>
      </c>
    </row>
    <row r="30" spans="1:43" ht="15.75" x14ac:dyDescent="0.25">
      <c r="B30" s="57"/>
      <c r="C30" s="58"/>
      <c r="D30" s="59"/>
      <c r="E30" s="58"/>
      <c r="F30" s="58"/>
      <c r="G30" s="58"/>
      <c r="H30" s="60"/>
      <c r="K30" s="57"/>
      <c r="L30" s="58"/>
      <c r="M30" s="59"/>
      <c r="N30" s="58"/>
      <c r="O30" s="58"/>
      <c r="P30" s="58"/>
      <c r="Q30" s="60"/>
      <c r="T30" s="57"/>
      <c r="U30" s="58"/>
      <c r="V30" s="59"/>
      <c r="W30" s="58"/>
      <c r="X30" s="58"/>
      <c r="Y30" s="58"/>
      <c r="Z30" s="60"/>
      <c r="AC30" s="57"/>
      <c r="AD30" s="58"/>
      <c r="AE30" s="59"/>
      <c r="AF30" s="58"/>
      <c r="AG30" s="58"/>
      <c r="AH30" s="58"/>
      <c r="AI30" s="60"/>
      <c r="AK30" s="57"/>
      <c r="AL30" s="58"/>
      <c r="AM30" s="59"/>
      <c r="AN30" s="58"/>
      <c r="AO30" s="58"/>
      <c r="AP30" s="58"/>
      <c r="AQ30" s="60"/>
    </row>
    <row r="31" spans="1:43" ht="30" x14ac:dyDescent="0.25">
      <c r="B31" s="61" t="s">
        <v>64</v>
      </c>
      <c r="C31" s="47" t="e">
        <f>SUM(C8,C17,C22,C29)</f>
        <v>#REF!</v>
      </c>
      <c r="D31" s="47" t="e">
        <f>SUM(D8,D17,D22,D29)</f>
        <v>#REF!</v>
      </c>
      <c r="E31" s="47">
        <f>SUM(E8,E17,E22,E29)</f>
        <v>0</v>
      </c>
      <c r="F31" s="47" t="e">
        <f>SUM(C31:E31)</f>
        <v>#REF!</v>
      </c>
      <c r="G31" s="47" t="e">
        <f>F31</f>
        <v>#REF!</v>
      </c>
      <c r="H31" s="49" t="e">
        <f>SUM(F31:G31)</f>
        <v>#REF!</v>
      </c>
      <c r="K31" s="61" t="s">
        <v>64</v>
      </c>
      <c r="L31" s="47" t="e">
        <f>SUM(L8,L17,L22,L29)</f>
        <v>#REF!</v>
      </c>
      <c r="M31" s="47" t="e">
        <f>SUM(M8,M17,M22,M29)</f>
        <v>#REF!</v>
      </c>
      <c r="N31" s="47">
        <f>SUM(N8,N17,N22,N29)</f>
        <v>0</v>
      </c>
      <c r="O31" s="47" t="e">
        <f>SUM(L31:N31)</f>
        <v>#REF!</v>
      </c>
      <c r="P31" s="47" t="e">
        <f>O31</f>
        <v>#REF!</v>
      </c>
      <c r="Q31" s="49" t="e">
        <f>SUM(O31:P31)</f>
        <v>#REF!</v>
      </c>
      <c r="T31" s="61" t="s">
        <v>64</v>
      </c>
      <c r="U31" s="47">
        <f>SUM(U8,U17,U22,U29)</f>
        <v>0</v>
      </c>
      <c r="V31" s="47" t="e">
        <f>SUM(V8,V17,V22,V29)</f>
        <v>#REF!</v>
      </c>
      <c r="W31" s="47">
        <f>SUM(W8,W17,W22,W29)</f>
        <v>0</v>
      </c>
      <c r="X31" s="47" t="e">
        <f>SUM(U31:W31)</f>
        <v>#REF!</v>
      </c>
      <c r="Y31" s="47" t="e">
        <f>X31</f>
        <v>#REF!</v>
      </c>
      <c r="Z31" s="49" t="e">
        <f>SUM(X31:Y31)</f>
        <v>#REF!</v>
      </c>
      <c r="AC31" s="61" t="s">
        <v>64</v>
      </c>
      <c r="AD31" s="47" t="e">
        <f>SUM(AD8,AD17,AD22,AD29)</f>
        <v>#REF!</v>
      </c>
      <c r="AE31" s="47" t="e">
        <f>SUM(AE8,AE17,AE22,AE29)</f>
        <v>#REF!</v>
      </c>
      <c r="AF31" s="47">
        <f>SUM(AF8,AF17,AF22,AF29)</f>
        <v>0</v>
      </c>
      <c r="AG31" s="47" t="e">
        <f>SUM(AD31:AF31)</f>
        <v>#REF!</v>
      </c>
      <c r="AH31" s="47" t="e">
        <f>AG31</f>
        <v>#REF!</v>
      </c>
      <c r="AI31" s="49" t="e">
        <f>SUM(AG31:AH31)</f>
        <v>#REF!</v>
      </c>
      <c r="AK31" s="61" t="s">
        <v>64</v>
      </c>
      <c r="AL31" s="47" t="e">
        <f>SUM(AL8,AL17,AL22,AL29)</f>
        <v>#REF!</v>
      </c>
      <c r="AM31" s="47" t="e">
        <f>SUM(AM8,AM17,AM22,AM29)</f>
        <v>#REF!</v>
      </c>
      <c r="AN31" s="47">
        <f>SUM(AN8,AN17,AN22,AN29)</f>
        <v>0</v>
      </c>
      <c r="AO31" s="47" t="e">
        <f>SUM(AL31:AN31)</f>
        <v>#REF!</v>
      </c>
      <c r="AP31" s="47" t="e">
        <f>AO31</f>
        <v>#REF!</v>
      </c>
      <c r="AQ31" s="49" t="e">
        <f>SUM(AO31:AP31)</f>
        <v>#REF!</v>
      </c>
    </row>
    <row r="32" spans="1:43" ht="15.75" x14ac:dyDescent="0.25">
      <c r="B32" s="62"/>
      <c r="C32" s="39"/>
      <c r="D32" s="39"/>
      <c r="E32" s="39"/>
      <c r="F32" s="39"/>
      <c r="G32" s="39"/>
      <c r="H32" s="40"/>
      <c r="K32" s="62"/>
      <c r="L32" s="39"/>
      <c r="M32" s="39"/>
      <c r="N32" s="39"/>
      <c r="O32" s="39"/>
      <c r="P32" s="39"/>
      <c r="Q32" s="40"/>
      <c r="T32" s="62"/>
      <c r="U32" s="39"/>
      <c r="V32" s="39"/>
      <c r="W32" s="39"/>
      <c r="X32" s="39"/>
      <c r="Y32" s="39"/>
      <c r="Z32" s="40"/>
      <c r="AC32" s="62"/>
      <c r="AD32" s="39"/>
      <c r="AE32" s="39"/>
      <c r="AF32" s="39"/>
      <c r="AG32" s="39"/>
      <c r="AH32" s="39"/>
      <c r="AI32" s="40"/>
      <c r="AK32" s="62"/>
      <c r="AL32" s="39"/>
      <c r="AM32" s="39"/>
      <c r="AN32" s="39"/>
      <c r="AO32" s="39"/>
      <c r="AP32" s="39"/>
      <c r="AQ32" s="40"/>
    </row>
    <row r="33" spans="2:43" ht="30" x14ac:dyDescent="0.25">
      <c r="B33" s="61" t="s">
        <v>65</v>
      </c>
      <c r="C33" s="47">
        <v>0</v>
      </c>
      <c r="D33" s="47">
        <v>0</v>
      </c>
      <c r="E33" s="47">
        <v>0</v>
      </c>
      <c r="F33" s="47">
        <f>SUM(C33:E33)</f>
        <v>0</v>
      </c>
      <c r="G33" s="47">
        <f>F33</f>
        <v>0</v>
      </c>
      <c r="H33" s="49">
        <f>SUM(F33:G33)</f>
        <v>0</v>
      </c>
      <c r="K33" s="61" t="s">
        <v>65</v>
      </c>
      <c r="L33" s="47">
        <v>0</v>
      </c>
      <c r="M33" s="47">
        <v>0</v>
      </c>
      <c r="N33" s="47">
        <v>0</v>
      </c>
      <c r="O33" s="47">
        <f>SUM(L33:N33)</f>
        <v>0</v>
      </c>
      <c r="P33" s="47">
        <f>O33</f>
        <v>0</v>
      </c>
      <c r="Q33" s="49">
        <f>SUM(O33:P33)</f>
        <v>0</v>
      </c>
      <c r="T33" s="61" t="s">
        <v>65</v>
      </c>
      <c r="U33" s="47">
        <v>0</v>
      </c>
      <c r="V33" s="47">
        <v>0</v>
      </c>
      <c r="W33" s="47">
        <v>0</v>
      </c>
      <c r="X33" s="47">
        <f>SUM(U33:W33)</f>
        <v>0</v>
      </c>
      <c r="Y33" s="47">
        <f>X33</f>
        <v>0</v>
      </c>
      <c r="Z33" s="49">
        <f>SUM(X33:Y33)</f>
        <v>0</v>
      </c>
      <c r="AC33" s="61" t="s">
        <v>65</v>
      </c>
      <c r="AD33" s="47">
        <v>0</v>
      </c>
      <c r="AE33" s="47">
        <v>0</v>
      </c>
      <c r="AF33" s="47">
        <v>0</v>
      </c>
      <c r="AG33" s="47">
        <f>SUM(AD33:AF33)</f>
        <v>0</v>
      </c>
      <c r="AH33" s="47">
        <f>AG33</f>
        <v>0</v>
      </c>
      <c r="AI33" s="49">
        <f>SUM(AG33:AH33)</f>
        <v>0</v>
      </c>
      <c r="AK33" s="61" t="s">
        <v>65</v>
      </c>
      <c r="AL33" s="47">
        <v>0</v>
      </c>
      <c r="AM33" s="47">
        <v>0</v>
      </c>
      <c r="AN33" s="47">
        <v>0</v>
      </c>
      <c r="AO33" s="47">
        <f>SUM(AL33:AN33)</f>
        <v>0</v>
      </c>
      <c r="AP33" s="47">
        <f>AO33</f>
        <v>0</v>
      </c>
      <c r="AQ33" s="49">
        <f>SUM(AO33:AP33)</f>
        <v>0</v>
      </c>
    </row>
    <row r="34" spans="2:43" ht="15.75" x14ac:dyDescent="0.25">
      <c r="B34" s="62"/>
      <c r="C34" s="39"/>
      <c r="D34" s="39"/>
      <c r="E34" s="39"/>
      <c r="F34" s="39"/>
      <c r="G34" s="39"/>
      <c r="H34" s="40"/>
      <c r="K34" s="62"/>
      <c r="L34" s="39"/>
      <c r="M34" s="39"/>
      <c r="N34" s="39"/>
      <c r="O34" s="39"/>
      <c r="P34" s="39"/>
      <c r="Q34" s="40"/>
      <c r="T34" s="62"/>
      <c r="U34" s="39"/>
      <c r="V34" s="39"/>
      <c r="W34" s="39"/>
      <c r="X34" s="39"/>
      <c r="Y34" s="39"/>
      <c r="Z34" s="40"/>
      <c r="AC34" s="62"/>
      <c r="AD34" s="39"/>
      <c r="AE34" s="39"/>
      <c r="AF34" s="39"/>
      <c r="AG34" s="39"/>
      <c r="AH34" s="39"/>
      <c r="AI34" s="40"/>
      <c r="AK34" s="62"/>
      <c r="AL34" s="39"/>
      <c r="AM34" s="39"/>
      <c r="AN34" s="39"/>
      <c r="AO34" s="39"/>
      <c r="AP34" s="39"/>
      <c r="AQ34" s="40"/>
    </row>
    <row r="35" spans="2:43" ht="15.75" x14ac:dyDescent="0.25">
      <c r="B35" s="61" t="s">
        <v>66</v>
      </c>
      <c r="C35" s="47" t="e">
        <f>C31-C33</f>
        <v>#REF!</v>
      </c>
      <c r="D35" s="47" t="e">
        <f>D31-D33</f>
        <v>#REF!</v>
      </c>
      <c r="E35" s="47">
        <f>E31-E33</f>
        <v>0</v>
      </c>
      <c r="F35" s="47" t="e">
        <f>SUM(C35:E35)</f>
        <v>#REF!</v>
      </c>
      <c r="G35" s="47" t="e">
        <f>F35</f>
        <v>#REF!</v>
      </c>
      <c r="H35" s="49" t="e">
        <f>SUM(F35:G35)</f>
        <v>#REF!</v>
      </c>
      <c r="K35" s="61" t="s">
        <v>66</v>
      </c>
      <c r="L35" s="47" t="e">
        <f>L31-L33</f>
        <v>#REF!</v>
      </c>
      <c r="M35" s="47" t="e">
        <f>M31-M33</f>
        <v>#REF!</v>
      </c>
      <c r="N35" s="47">
        <f>N31-N33</f>
        <v>0</v>
      </c>
      <c r="O35" s="47" t="e">
        <f>SUM(L35:N35)</f>
        <v>#REF!</v>
      </c>
      <c r="P35" s="47" t="e">
        <f>O35</f>
        <v>#REF!</v>
      </c>
      <c r="Q35" s="49" t="e">
        <f>SUM(O35:P35)</f>
        <v>#REF!</v>
      </c>
      <c r="T35" s="61" t="s">
        <v>66</v>
      </c>
      <c r="U35" s="47">
        <f>U31-U33</f>
        <v>0</v>
      </c>
      <c r="V35" s="47" t="e">
        <f>V31-V33</f>
        <v>#REF!</v>
      </c>
      <c r="W35" s="47">
        <f>W31-W33</f>
        <v>0</v>
      </c>
      <c r="X35" s="47" t="e">
        <f>SUM(U35:W35)</f>
        <v>#REF!</v>
      </c>
      <c r="Y35" s="47" t="e">
        <f>X35</f>
        <v>#REF!</v>
      </c>
      <c r="Z35" s="49" t="e">
        <f>SUM(X35:Y35)</f>
        <v>#REF!</v>
      </c>
      <c r="AC35" s="61" t="s">
        <v>66</v>
      </c>
      <c r="AD35" s="47" t="e">
        <f>AD31-AD33</f>
        <v>#REF!</v>
      </c>
      <c r="AE35" s="47" t="e">
        <f>AE31-AE33</f>
        <v>#REF!</v>
      </c>
      <c r="AF35" s="47">
        <f>AF31-AF33</f>
        <v>0</v>
      </c>
      <c r="AG35" s="47" t="e">
        <f>SUM(AD35:AF35)</f>
        <v>#REF!</v>
      </c>
      <c r="AH35" s="47" t="e">
        <f>AG35</f>
        <v>#REF!</v>
      </c>
      <c r="AI35" s="49" t="e">
        <f>SUM(AG35:AH35)</f>
        <v>#REF!</v>
      </c>
      <c r="AK35" s="61" t="s">
        <v>66</v>
      </c>
      <c r="AL35" s="47" t="e">
        <f>AL31-AL33</f>
        <v>#REF!</v>
      </c>
      <c r="AM35" s="47" t="e">
        <f>AM31-AM33</f>
        <v>#REF!</v>
      </c>
      <c r="AN35" s="47">
        <f>AN31-AN33</f>
        <v>0</v>
      </c>
      <c r="AO35" s="47" t="e">
        <f>SUM(AL35:AN35)</f>
        <v>#REF!</v>
      </c>
      <c r="AP35" s="47" t="e">
        <f>AO35</f>
        <v>#REF!</v>
      </c>
      <c r="AQ35" s="49" t="e">
        <f>SUM(AO35:AP35)</f>
        <v>#REF!</v>
      </c>
    </row>
    <row r="36" spans="2:43" ht="15.75" x14ac:dyDescent="0.25">
      <c r="B36" s="63"/>
      <c r="C36" s="64"/>
      <c r="D36" s="64"/>
      <c r="E36" s="64"/>
      <c r="F36" s="64"/>
      <c r="G36" s="64"/>
      <c r="H36" s="65"/>
      <c r="K36" s="63"/>
      <c r="L36" s="64"/>
      <c r="M36" s="64"/>
      <c r="N36" s="64"/>
      <c r="O36" s="64"/>
      <c r="P36" s="64"/>
      <c r="Q36" s="65"/>
      <c r="T36" s="63"/>
      <c r="U36" s="64"/>
      <c r="V36" s="64"/>
      <c r="W36" s="64"/>
      <c r="X36" s="64"/>
      <c r="Y36" s="64"/>
      <c r="Z36" s="65"/>
      <c r="AC36" s="63"/>
      <c r="AD36" s="64"/>
      <c r="AE36" s="64"/>
      <c r="AF36" s="64"/>
      <c r="AG36" s="64"/>
      <c r="AH36" s="64"/>
      <c r="AI36" s="65"/>
      <c r="AK36" s="63"/>
      <c r="AL36" s="64"/>
      <c r="AM36" s="64"/>
      <c r="AN36" s="64"/>
      <c r="AO36" s="64"/>
      <c r="AP36" s="64"/>
      <c r="AQ36" s="65"/>
    </row>
    <row r="37" spans="2:43" ht="15.75" x14ac:dyDescent="0.25">
      <c r="B37" s="66" t="s">
        <v>67</v>
      </c>
      <c r="C37" s="47" t="e">
        <f>C35*0.1</f>
        <v>#REF!</v>
      </c>
      <c r="D37" s="47" t="e">
        <f>D35*0.1</f>
        <v>#REF!</v>
      </c>
      <c r="E37" s="47">
        <f>E35*0.1</f>
        <v>0</v>
      </c>
      <c r="F37" s="48" t="e">
        <f>SUM(C37:E37)</f>
        <v>#REF!</v>
      </c>
      <c r="G37" s="47" t="e">
        <f>F37</f>
        <v>#REF!</v>
      </c>
      <c r="H37" s="49" t="e">
        <f>ROUND(SUM(F37:G37),0)</f>
        <v>#REF!</v>
      </c>
      <c r="K37" s="66" t="s">
        <v>67</v>
      </c>
      <c r="L37" s="47" t="e">
        <f>L35*0.1</f>
        <v>#REF!</v>
      </c>
      <c r="M37" s="47" t="e">
        <f>M35*0.1</f>
        <v>#REF!</v>
      </c>
      <c r="N37" s="47">
        <f>N35*0.1</f>
        <v>0</v>
      </c>
      <c r="O37" s="48" t="e">
        <f>SUM(L37:N37)</f>
        <v>#REF!</v>
      </c>
      <c r="P37" s="47" t="e">
        <f>O37</f>
        <v>#REF!</v>
      </c>
      <c r="Q37" s="49" t="e">
        <f>ROUND(SUM(O37:P37),0)</f>
        <v>#REF!</v>
      </c>
      <c r="T37" s="66" t="s">
        <v>67</v>
      </c>
      <c r="U37" s="47">
        <f>U35*0.1</f>
        <v>0</v>
      </c>
      <c r="V37" s="47" t="e">
        <f>V35*0.1</f>
        <v>#REF!</v>
      </c>
      <c r="W37" s="47">
        <f>W35*0.1</f>
        <v>0</v>
      </c>
      <c r="X37" s="48" t="e">
        <f>SUM(U37:W37)</f>
        <v>#REF!</v>
      </c>
      <c r="Y37" s="47" t="e">
        <f>X37</f>
        <v>#REF!</v>
      </c>
      <c r="Z37" s="49" t="e">
        <f>ROUND(SUM(X37:Y37),0)</f>
        <v>#REF!</v>
      </c>
      <c r="AC37" s="66" t="s">
        <v>67</v>
      </c>
      <c r="AD37" s="47" t="e">
        <f>AD35*0.1</f>
        <v>#REF!</v>
      </c>
      <c r="AE37" s="47" t="e">
        <f>AE35*0.1</f>
        <v>#REF!</v>
      </c>
      <c r="AF37" s="47">
        <f>AF35*0.1</f>
        <v>0</v>
      </c>
      <c r="AG37" s="48" t="e">
        <f>SUM(AD37:AF37)</f>
        <v>#REF!</v>
      </c>
      <c r="AH37" s="47" t="e">
        <f>AG37</f>
        <v>#REF!</v>
      </c>
      <c r="AI37" s="49" t="e">
        <f>ROUND(SUM(AG37:AH37),0)</f>
        <v>#REF!</v>
      </c>
      <c r="AK37" s="66" t="s">
        <v>67</v>
      </c>
      <c r="AL37" s="47" t="e">
        <f>AL35*0.1</f>
        <v>#REF!</v>
      </c>
      <c r="AM37" s="47" t="e">
        <f>AM35*0.1</f>
        <v>#REF!</v>
      </c>
      <c r="AN37" s="47">
        <f>AN35*0.1</f>
        <v>0</v>
      </c>
      <c r="AO37" s="48" t="e">
        <f>SUM(AL37:AN37)</f>
        <v>#REF!</v>
      </c>
      <c r="AP37" s="47" t="e">
        <f>AO37</f>
        <v>#REF!</v>
      </c>
      <c r="AQ37" s="49" t="e">
        <f>ROUND(SUM(AO37:AP37),0)</f>
        <v>#REF!</v>
      </c>
    </row>
    <row r="38" spans="2:43" ht="16.5" thickBot="1" x14ac:dyDescent="0.3">
      <c r="B38" s="67"/>
      <c r="C38" s="68"/>
      <c r="D38" s="68"/>
      <c r="E38" s="68"/>
      <c r="F38" s="68"/>
      <c r="G38" s="68"/>
      <c r="H38" s="69"/>
      <c r="K38" s="67"/>
      <c r="L38" s="68"/>
      <c r="M38" s="68"/>
      <c r="N38" s="68"/>
      <c r="O38" s="68"/>
      <c r="P38" s="68"/>
      <c r="Q38" s="69"/>
      <c r="T38" s="67"/>
      <c r="U38" s="68"/>
      <c r="V38" s="68"/>
      <c r="W38" s="68"/>
      <c r="X38" s="68"/>
      <c r="Y38" s="68"/>
      <c r="Z38" s="69"/>
      <c r="AC38" s="67"/>
      <c r="AD38" s="68"/>
      <c r="AE38" s="68"/>
      <c r="AF38" s="68"/>
      <c r="AG38" s="68"/>
      <c r="AH38" s="68"/>
      <c r="AI38" s="69"/>
      <c r="AK38" s="67"/>
      <c r="AL38" s="68"/>
      <c r="AM38" s="68"/>
      <c r="AN38" s="68"/>
      <c r="AO38" s="68"/>
      <c r="AP38" s="68"/>
      <c r="AQ38" s="69"/>
    </row>
    <row r="39" spans="2:43" ht="16.5" thickBot="1" x14ac:dyDescent="0.3">
      <c r="B39" s="70" t="s">
        <v>68</v>
      </c>
      <c r="C39" s="71" t="e">
        <f t="shared" ref="C39:H39" si="14">SUM(C31,C37)</f>
        <v>#REF!</v>
      </c>
      <c r="D39" s="71" t="e">
        <f t="shared" si="14"/>
        <v>#REF!</v>
      </c>
      <c r="E39" s="71">
        <f t="shared" si="14"/>
        <v>0</v>
      </c>
      <c r="F39" s="71" t="e">
        <f t="shared" si="14"/>
        <v>#REF!</v>
      </c>
      <c r="G39" s="71" t="e">
        <f t="shared" si="14"/>
        <v>#REF!</v>
      </c>
      <c r="H39" s="72" t="e">
        <f t="shared" si="14"/>
        <v>#REF!</v>
      </c>
      <c r="K39" s="70" t="s">
        <v>68</v>
      </c>
      <c r="L39" s="71" t="e">
        <f t="shared" ref="L39:Q39" si="15">SUM(L31,L37)</f>
        <v>#REF!</v>
      </c>
      <c r="M39" s="71" t="e">
        <f t="shared" si="15"/>
        <v>#REF!</v>
      </c>
      <c r="N39" s="71">
        <f t="shared" si="15"/>
        <v>0</v>
      </c>
      <c r="O39" s="71" t="e">
        <f t="shared" si="15"/>
        <v>#REF!</v>
      </c>
      <c r="P39" s="71" t="e">
        <f t="shared" si="15"/>
        <v>#REF!</v>
      </c>
      <c r="Q39" s="72" t="e">
        <f t="shared" si="15"/>
        <v>#REF!</v>
      </c>
      <c r="T39" s="70" t="s">
        <v>68</v>
      </c>
      <c r="U39" s="71">
        <f t="shared" ref="U39:Z39" si="16">SUM(U31,U37)</f>
        <v>0</v>
      </c>
      <c r="V39" s="71" t="e">
        <f t="shared" si="16"/>
        <v>#REF!</v>
      </c>
      <c r="W39" s="71">
        <f t="shared" si="16"/>
        <v>0</v>
      </c>
      <c r="X39" s="71" t="e">
        <f t="shared" si="16"/>
        <v>#REF!</v>
      </c>
      <c r="Y39" s="71" t="e">
        <f t="shared" si="16"/>
        <v>#REF!</v>
      </c>
      <c r="Z39" s="72" t="e">
        <f t="shared" si="16"/>
        <v>#REF!</v>
      </c>
      <c r="AC39" s="70" t="s">
        <v>68</v>
      </c>
      <c r="AD39" s="71" t="e">
        <f t="shared" ref="AD39:AI39" si="17">SUM(AD31,AD37)</f>
        <v>#REF!</v>
      </c>
      <c r="AE39" s="71" t="e">
        <f t="shared" si="17"/>
        <v>#REF!</v>
      </c>
      <c r="AF39" s="71">
        <f t="shared" si="17"/>
        <v>0</v>
      </c>
      <c r="AG39" s="71" t="e">
        <f t="shared" si="17"/>
        <v>#REF!</v>
      </c>
      <c r="AH39" s="71" t="e">
        <f t="shared" si="17"/>
        <v>#REF!</v>
      </c>
      <c r="AI39" s="72" t="e">
        <f t="shared" si="17"/>
        <v>#REF!</v>
      </c>
      <c r="AK39" s="70" t="s">
        <v>68</v>
      </c>
      <c r="AL39" s="71" t="e">
        <f t="shared" ref="AL39:AQ39" si="18">SUM(AL31,AL37)</f>
        <v>#REF!</v>
      </c>
      <c r="AM39" s="71" t="e">
        <f t="shared" si="18"/>
        <v>#REF!</v>
      </c>
      <c r="AN39" s="71">
        <f t="shared" si="18"/>
        <v>0</v>
      </c>
      <c r="AO39" s="71" t="e">
        <f t="shared" si="18"/>
        <v>#REF!</v>
      </c>
      <c r="AP39" s="71" t="e">
        <f t="shared" si="18"/>
        <v>#REF!</v>
      </c>
      <c r="AQ39" s="72" t="e">
        <f t="shared" si="18"/>
        <v>#REF!</v>
      </c>
    </row>
  </sheetData>
  <sheetProtection formatCells="0" formatColumns="0" formatRows="0" selectLockedCells="1"/>
  <pageMargins left="0.5" right="0.5" top="0.5" bottom="0.5" header="0.5" footer="0.5"/>
  <pageSetup orientation="landscape" r:id="rId1"/>
  <headerFooter alignWithMargins="0">
    <oddFooter>&amp;RRevised: April 2011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8E014-D1C7-4A21-92DE-89178B36EF61}">
  <sheetPr codeName="Sheet4">
    <tabColor theme="0"/>
    <pageSetUpPr fitToPage="1"/>
  </sheetPr>
  <dimension ref="A1:AL110"/>
  <sheetViews>
    <sheetView showGridLines="0" zoomScale="70" zoomScaleNormal="70" workbookViewId="0">
      <pane xSplit="1" ySplit="10" topLeftCell="H11" activePane="bottomRight" state="frozen"/>
      <selection pane="topRight" activeCell="H30" sqref="H30"/>
      <selection pane="bottomLeft" activeCell="H30" sqref="H30"/>
      <selection pane="bottomRight" activeCell="W11" sqref="W11"/>
    </sheetView>
  </sheetViews>
  <sheetFormatPr defaultColWidth="9.140625" defaultRowHeight="15" x14ac:dyDescent="0.25"/>
  <cols>
    <col min="1" max="1" width="58.28515625" style="88" customWidth="1"/>
    <col min="2" max="2" width="24" style="88" customWidth="1"/>
    <col min="3" max="3" width="15.28515625" style="88" customWidth="1"/>
    <col min="4" max="4" width="22.42578125" style="88" customWidth="1"/>
    <col min="5" max="5" width="34.85546875" style="88" customWidth="1"/>
    <col min="6" max="6" width="53.5703125" style="88" customWidth="1"/>
    <col min="7" max="7" width="19" style="88" customWidth="1"/>
    <col min="8" max="8" width="19.7109375" style="88" customWidth="1"/>
    <col min="9" max="9" width="12.5703125" style="88" customWidth="1"/>
    <col min="10" max="10" width="16.140625" style="88" customWidth="1"/>
    <col min="11" max="11" width="19.140625" style="88" customWidth="1"/>
    <col min="12" max="12" width="2.42578125" style="88" customWidth="1"/>
    <col min="13" max="14" width="19.42578125" style="88" customWidth="1"/>
    <col min="15" max="15" width="19.42578125" style="91" customWidth="1"/>
    <col min="16" max="19" width="19.42578125" style="88" customWidth="1"/>
    <col min="20" max="20" width="1.7109375" style="88" customWidth="1"/>
    <col min="21" max="21" width="27.42578125" style="88" customWidth="1"/>
    <col min="22" max="23" width="30.5703125" style="88" customWidth="1"/>
    <col min="24" max="24" width="38.85546875" style="88" customWidth="1"/>
    <col min="25" max="25" width="1.5703125" style="88" customWidth="1"/>
    <col min="26" max="26" width="24.5703125" style="88" customWidth="1"/>
    <col min="27" max="27" width="34.42578125" style="88" customWidth="1"/>
    <col min="28" max="28" width="38.42578125" style="88" customWidth="1"/>
    <col min="29" max="29" width="34" style="88" customWidth="1"/>
    <col min="30" max="30" width="29" style="88" customWidth="1"/>
    <col min="31" max="31" width="1.42578125" style="88" customWidth="1"/>
    <col min="32" max="33" width="28.140625" style="87" customWidth="1"/>
    <col min="34" max="34" width="39.42578125" style="87" customWidth="1"/>
    <col min="35" max="35" width="36.7109375" style="87" customWidth="1"/>
    <col min="36" max="36" width="1.42578125" style="87" customWidth="1"/>
    <col min="37" max="37" width="29.42578125" style="87" customWidth="1"/>
    <col min="38" max="38" width="29.140625" style="87" customWidth="1"/>
    <col min="39" max="16384" width="9.140625" style="88"/>
  </cols>
  <sheetData>
    <row r="1" spans="1:38" ht="15.75" x14ac:dyDescent="0.25">
      <c r="A1" s="89" t="str">
        <f>'BUDGET SUMMARY 1'!$A$1</f>
        <v>RFA HHS0015831</v>
      </c>
      <c r="AF1" s="88"/>
      <c r="AG1" s="88"/>
      <c r="AH1" s="88"/>
      <c r="AI1" s="88"/>
      <c r="AJ1" s="88"/>
      <c r="AK1" s="88"/>
      <c r="AL1" s="88"/>
    </row>
    <row r="2" spans="1:38" ht="15.75" x14ac:dyDescent="0.25">
      <c r="A2" s="92" t="str">
        <f>'BUDGET SUMMARY 1'!$A$2</f>
        <v>Attachment 2 to Addendum 5 - Revised Exhibit E, Expenditure Proposal</v>
      </c>
      <c r="AF2" s="88"/>
      <c r="AG2" s="88"/>
      <c r="AH2" s="88"/>
      <c r="AI2" s="88"/>
      <c r="AJ2" s="88"/>
      <c r="AK2" s="88"/>
      <c r="AL2" s="88"/>
    </row>
    <row r="3" spans="1:38" x14ac:dyDescent="0.25">
      <c r="AF3" s="88"/>
      <c r="AG3" s="88"/>
      <c r="AH3" s="88"/>
      <c r="AI3" s="88"/>
      <c r="AJ3" s="88"/>
      <c r="AK3" s="88"/>
      <c r="AL3" s="88"/>
    </row>
    <row r="4" spans="1:38" ht="29.1" customHeight="1" x14ac:dyDescent="0.25">
      <c r="A4" s="484" t="s">
        <v>69</v>
      </c>
      <c r="B4" s="484"/>
      <c r="C4" s="484"/>
      <c r="D4" s="484"/>
      <c r="E4" s="484"/>
      <c r="F4" s="484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3"/>
      <c r="AG4" s="88"/>
      <c r="AH4" s="374"/>
      <c r="AI4" s="374"/>
      <c r="AJ4" s="88"/>
      <c r="AK4" s="88"/>
      <c r="AL4" s="88"/>
    </row>
    <row r="5" spans="1:38" ht="15.75" x14ac:dyDescent="0.25">
      <c r="B5" s="90"/>
      <c r="C5" s="90"/>
      <c r="D5" s="90"/>
      <c r="E5" s="90"/>
      <c r="F5" s="90"/>
      <c r="G5" s="205"/>
      <c r="H5" s="205"/>
      <c r="I5" s="205"/>
      <c r="J5" s="90"/>
      <c r="K5" s="90"/>
      <c r="L5" s="90"/>
      <c r="M5" s="90"/>
      <c r="N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86"/>
      <c r="AG5" s="86"/>
      <c r="AH5" s="86"/>
      <c r="AI5" s="86"/>
      <c r="AJ5" s="86"/>
      <c r="AK5" s="86"/>
      <c r="AL5" s="86"/>
    </row>
    <row r="6" spans="1:38" ht="16.5" thickBot="1" x14ac:dyDescent="0.3">
      <c r="A6" s="136" t="s">
        <v>70</v>
      </c>
      <c r="B6" s="93">
        <f>'BUDGET SUMMARY 1'!D3</f>
        <v>0</v>
      </c>
      <c r="K6" s="280"/>
      <c r="L6" s="280"/>
      <c r="AA6" s="1"/>
      <c r="AB6" s="1"/>
      <c r="AC6" s="1"/>
      <c r="AD6" s="1"/>
      <c r="AE6" s="1"/>
      <c r="AF6" s="505"/>
      <c r="AG6" s="505"/>
      <c r="AH6" s="505"/>
      <c r="AI6" s="505"/>
      <c r="AJ6" s="505"/>
      <c r="AK6" s="200"/>
      <c r="AL6" s="86"/>
    </row>
    <row r="7" spans="1:38" ht="44.1" customHeight="1" thickBot="1" x14ac:dyDescent="0.3">
      <c r="A7" s="506" t="s">
        <v>71</v>
      </c>
      <c r="B7" s="506"/>
      <c r="C7" s="506"/>
      <c r="D7" s="506"/>
      <c r="E7" s="506"/>
      <c r="F7" s="506"/>
      <c r="G7" s="282"/>
      <c r="H7" s="207"/>
      <c r="I7" s="207"/>
      <c r="J7" s="207"/>
      <c r="K7" s="281"/>
      <c r="L7" s="281"/>
      <c r="M7" s="487" t="s">
        <v>72</v>
      </c>
      <c r="N7" s="488"/>
      <c r="O7" s="488"/>
      <c r="P7" s="488"/>
      <c r="Q7" s="488"/>
      <c r="R7" s="488"/>
      <c r="S7" s="489"/>
      <c r="T7" s="326"/>
      <c r="U7" s="502" t="s">
        <v>73</v>
      </c>
      <c r="V7" s="503"/>
      <c r="W7" s="503"/>
      <c r="X7" s="504"/>
      <c r="Y7" s="209"/>
      <c r="Z7" s="507" t="s">
        <v>74</v>
      </c>
      <c r="AA7" s="508"/>
      <c r="AB7" s="508"/>
      <c r="AC7" s="508"/>
      <c r="AD7" s="509"/>
      <c r="AE7" s="209"/>
      <c r="AF7" s="510" t="s">
        <v>75</v>
      </c>
      <c r="AG7" s="511"/>
      <c r="AH7" s="511"/>
      <c r="AI7" s="512"/>
      <c r="AJ7" s="209"/>
      <c r="AK7" s="485" t="s">
        <v>76</v>
      </c>
      <c r="AL7" s="486"/>
    </row>
    <row r="8" spans="1:38" ht="50.1" customHeight="1" thickBot="1" x14ac:dyDescent="0.3">
      <c r="A8" s="513" t="s">
        <v>77</v>
      </c>
      <c r="B8" s="513" t="s">
        <v>78</v>
      </c>
      <c r="C8" s="514" t="s">
        <v>79</v>
      </c>
      <c r="D8" s="514" t="s">
        <v>80</v>
      </c>
      <c r="E8" s="514" t="s">
        <v>81</v>
      </c>
      <c r="F8" s="517" t="s">
        <v>82</v>
      </c>
      <c r="G8" s="490" t="s">
        <v>279</v>
      </c>
      <c r="H8" s="491"/>
      <c r="I8" s="492"/>
      <c r="J8" s="531" t="s">
        <v>83</v>
      </c>
      <c r="K8" s="532"/>
      <c r="L8" s="301"/>
      <c r="M8" s="538"/>
      <c r="N8" s="538"/>
      <c r="O8" s="538"/>
      <c r="P8" s="538"/>
      <c r="Q8" s="538"/>
      <c r="R8" s="538"/>
      <c r="S8" s="539"/>
      <c r="T8" s="212"/>
      <c r="U8" s="520" t="s">
        <v>84</v>
      </c>
      <c r="V8" s="520" t="s">
        <v>85</v>
      </c>
      <c r="W8" s="535" t="s">
        <v>86</v>
      </c>
      <c r="X8" s="540" t="s">
        <v>87</v>
      </c>
      <c r="Y8" s="210"/>
      <c r="Z8" s="495" t="s">
        <v>88</v>
      </c>
      <c r="AA8" s="498" t="s">
        <v>89</v>
      </c>
      <c r="AB8" s="501" t="s">
        <v>90</v>
      </c>
      <c r="AC8" s="501" t="s">
        <v>91</v>
      </c>
      <c r="AD8" s="501" t="s">
        <v>92</v>
      </c>
      <c r="AE8" s="210"/>
      <c r="AF8" s="495" t="s">
        <v>93</v>
      </c>
      <c r="AG8" s="501" t="s">
        <v>94</v>
      </c>
      <c r="AH8" s="501" t="s">
        <v>95</v>
      </c>
      <c r="AI8" s="501" t="s">
        <v>96</v>
      </c>
      <c r="AJ8" s="210"/>
      <c r="AK8" s="543" t="s">
        <v>97</v>
      </c>
      <c r="AL8" s="546" t="s">
        <v>98</v>
      </c>
    </row>
    <row r="9" spans="1:38" s="93" customFormat="1" ht="50.1" customHeight="1" x14ac:dyDescent="0.25">
      <c r="A9" s="513"/>
      <c r="B9" s="513"/>
      <c r="C9" s="514"/>
      <c r="D9" s="514"/>
      <c r="E9" s="514"/>
      <c r="F9" s="517"/>
      <c r="G9" s="493" t="s">
        <v>280</v>
      </c>
      <c r="H9" s="529" t="s">
        <v>99</v>
      </c>
      <c r="I9" s="527" t="s">
        <v>100</v>
      </c>
      <c r="J9" s="533" t="s">
        <v>101</v>
      </c>
      <c r="K9" s="518" t="s">
        <v>102</v>
      </c>
      <c r="L9" s="518"/>
      <c r="M9" s="523" t="s">
        <v>101</v>
      </c>
      <c r="N9" s="518" t="s">
        <v>103</v>
      </c>
      <c r="O9" s="525" t="s">
        <v>104</v>
      </c>
      <c r="P9" s="523" t="s">
        <v>105</v>
      </c>
      <c r="Q9" s="523" t="s">
        <v>106</v>
      </c>
      <c r="R9" s="523" t="s">
        <v>107</v>
      </c>
      <c r="S9" s="523" t="s">
        <v>108</v>
      </c>
      <c r="T9" s="23"/>
      <c r="U9" s="521"/>
      <c r="V9" s="521"/>
      <c r="W9" s="536"/>
      <c r="X9" s="541"/>
      <c r="Y9" s="210"/>
      <c r="Z9" s="496"/>
      <c r="AA9" s="499"/>
      <c r="AB9" s="499"/>
      <c r="AC9" s="496"/>
      <c r="AD9" s="496"/>
      <c r="AE9" s="210"/>
      <c r="AF9" s="496"/>
      <c r="AG9" s="496"/>
      <c r="AH9" s="496"/>
      <c r="AI9" s="496"/>
      <c r="AJ9" s="210"/>
      <c r="AK9" s="544"/>
      <c r="AL9" s="544"/>
    </row>
    <row r="10" spans="1:38" s="93" customFormat="1" ht="33.6" customHeight="1" thickBot="1" x14ac:dyDescent="0.3">
      <c r="A10" s="513"/>
      <c r="B10" s="513"/>
      <c r="C10" s="514"/>
      <c r="D10" s="514"/>
      <c r="E10" s="514"/>
      <c r="F10" s="517"/>
      <c r="G10" s="494"/>
      <c r="H10" s="530"/>
      <c r="I10" s="528"/>
      <c r="J10" s="534"/>
      <c r="K10" s="519"/>
      <c r="L10" s="519"/>
      <c r="M10" s="524"/>
      <c r="N10" s="519"/>
      <c r="O10" s="526"/>
      <c r="P10" s="524"/>
      <c r="Q10" s="524"/>
      <c r="R10" s="524"/>
      <c r="S10" s="524"/>
      <c r="T10" s="20"/>
      <c r="U10" s="522"/>
      <c r="V10" s="522"/>
      <c r="W10" s="537"/>
      <c r="X10" s="542"/>
      <c r="Y10" s="210"/>
      <c r="Z10" s="497"/>
      <c r="AA10" s="500"/>
      <c r="AB10" s="500"/>
      <c r="AC10" s="497"/>
      <c r="AD10" s="497"/>
      <c r="AE10" s="210"/>
      <c r="AF10" s="497"/>
      <c r="AG10" s="497"/>
      <c r="AH10" s="497"/>
      <c r="AI10" s="497"/>
      <c r="AJ10" s="210"/>
      <c r="AK10" s="545"/>
      <c r="AL10" s="545"/>
    </row>
    <row r="11" spans="1:38" ht="15.75" x14ac:dyDescent="0.25">
      <c r="A11" s="11"/>
      <c r="B11" s="11"/>
      <c r="C11" s="11"/>
      <c r="D11" s="11"/>
      <c r="E11" s="203"/>
      <c r="F11" s="240"/>
      <c r="G11" s="455">
        <f>SUM(J11+K11)</f>
        <v>0</v>
      </c>
      <c r="H11" s="283"/>
      <c r="I11" s="284"/>
      <c r="J11" s="239"/>
      <c r="K11" s="202"/>
      <c r="L11" s="303"/>
      <c r="M11" s="206">
        <f>J11</f>
        <v>0</v>
      </c>
      <c r="N11" s="18">
        <f t="shared" ref="N11:N42" si="0">K11</f>
        <v>0</v>
      </c>
      <c r="O11" s="18">
        <f>M11+N11</f>
        <v>0</v>
      </c>
      <c r="P11" s="19">
        <f t="shared" ref="P11:P42" si="1">O11*Z11</f>
        <v>0</v>
      </c>
      <c r="Q11" s="21">
        <f t="shared" ref="Q11:Q42" si="2">(AF11*Z11)*O11</f>
        <v>0</v>
      </c>
      <c r="R11" s="21">
        <f>P11+Q11</f>
        <v>0</v>
      </c>
      <c r="S11" s="22">
        <f>R11</f>
        <v>0</v>
      </c>
      <c r="T11" s="327"/>
      <c r="U11" s="320">
        <f t="shared" ref="U11:U42" si="3">SUM(K11,J11)</f>
        <v>0</v>
      </c>
      <c r="V11" s="307">
        <f>W11+X11</f>
        <v>1</v>
      </c>
      <c r="W11" s="456"/>
      <c r="X11" s="458">
        <f t="shared" ref="X11:X75" si="4">1-W11</f>
        <v>1</v>
      </c>
      <c r="Y11" s="210"/>
      <c r="Z11" s="9">
        <f t="shared" ref="Z11:Z42" si="5">H11</f>
        <v>0</v>
      </c>
      <c r="AA11" s="9">
        <f>ROUND(SUM(Z11*V11),0)</f>
        <v>0</v>
      </c>
      <c r="AB11" s="9">
        <f>Z11*W11</f>
        <v>0</v>
      </c>
      <c r="AC11" s="9">
        <f>Z11*X11</f>
        <v>0</v>
      </c>
      <c r="AD11" s="323">
        <f>AA11-AC11</f>
        <v>0</v>
      </c>
      <c r="AE11" s="210"/>
      <c r="AF11" s="204">
        <f t="shared" ref="AF11:AF42" si="6">I11</f>
        <v>0</v>
      </c>
      <c r="AG11" s="132">
        <f>Z11*AF11</f>
        <v>0</v>
      </c>
      <c r="AH11" s="10">
        <f t="shared" ref="AH11:AH42" si="7">(W11)*(AG11)</f>
        <v>0</v>
      </c>
      <c r="AI11" s="10">
        <f t="shared" ref="AI11:AI42" si="8">(X11)*(AG11)</f>
        <v>0</v>
      </c>
      <c r="AJ11" s="210"/>
      <c r="AK11" s="130">
        <f>ROUND(SUM(AC11+AI11),0)</f>
        <v>0</v>
      </c>
      <c r="AL11" s="131">
        <f>SUM(S11)</f>
        <v>0</v>
      </c>
    </row>
    <row r="12" spans="1:38" ht="15.75" x14ac:dyDescent="0.25">
      <c r="A12" s="11"/>
      <c r="B12" s="11"/>
      <c r="C12" s="11"/>
      <c r="D12" s="11"/>
      <c r="E12" s="203"/>
      <c r="F12" s="240"/>
      <c r="G12" s="455">
        <f t="shared" ref="G12:G75" si="9">SUM(J12+K12)</f>
        <v>0</v>
      </c>
      <c r="H12" s="283"/>
      <c r="I12" s="284"/>
      <c r="J12" s="239"/>
      <c r="K12" s="202"/>
      <c r="L12" s="303"/>
      <c r="M12" s="206">
        <f t="shared" ref="M12:M42" si="10">J12</f>
        <v>0</v>
      </c>
      <c r="N12" s="18">
        <f t="shared" si="0"/>
        <v>0</v>
      </c>
      <c r="O12" s="18">
        <f t="shared" ref="O12:O75" si="11">M12+N12</f>
        <v>0</v>
      </c>
      <c r="P12" s="19">
        <f t="shared" si="1"/>
        <v>0</v>
      </c>
      <c r="Q12" s="21">
        <f t="shared" si="2"/>
        <v>0</v>
      </c>
      <c r="R12" s="21">
        <f t="shared" ref="R12:R75" si="12">P12+Q12</f>
        <v>0</v>
      </c>
      <c r="S12" s="22">
        <f t="shared" ref="S12:S75" si="13">R12</f>
        <v>0</v>
      </c>
      <c r="T12" s="327"/>
      <c r="U12" s="321">
        <f t="shared" si="3"/>
        <v>0</v>
      </c>
      <c r="V12" s="213">
        <f t="shared" ref="V12:V75" si="14">W12+X12</f>
        <v>1</v>
      </c>
      <c r="W12" s="457"/>
      <c r="X12" s="458">
        <f t="shared" si="4"/>
        <v>1</v>
      </c>
      <c r="Y12" s="210"/>
      <c r="Z12" s="9">
        <f t="shared" si="5"/>
        <v>0</v>
      </c>
      <c r="AA12" s="10">
        <f t="shared" ref="AA12:AA74" si="15">ROUND(SUM(Z12*V12),0)</f>
        <v>0</v>
      </c>
      <c r="AB12" s="10">
        <f t="shared" ref="AB12:AB75" si="16">Z12*W12</f>
        <v>0</v>
      </c>
      <c r="AC12" s="10">
        <f t="shared" ref="AC12:AC75" si="17">Z12*X12</f>
        <v>0</v>
      </c>
      <c r="AD12" s="324">
        <f t="shared" ref="AD12:AD75" si="18">AA12-AC12</f>
        <v>0</v>
      </c>
      <c r="AE12" s="210"/>
      <c r="AF12" s="204">
        <f t="shared" si="6"/>
        <v>0</v>
      </c>
      <c r="AG12" s="133">
        <f t="shared" ref="AG12:AG75" si="19">Z12*AF12</f>
        <v>0</v>
      </c>
      <c r="AH12" s="10">
        <f t="shared" si="7"/>
        <v>0</v>
      </c>
      <c r="AI12" s="10">
        <f t="shared" si="8"/>
        <v>0</v>
      </c>
      <c r="AJ12" s="210"/>
      <c r="AK12" s="130">
        <f t="shared" ref="AK12:AK75" si="20">ROUND(SUM(AC12+AI12),0)</f>
        <v>0</v>
      </c>
      <c r="AL12" s="131">
        <f t="shared" ref="AL12:AL42" si="21">SUM(S12)</f>
        <v>0</v>
      </c>
    </row>
    <row r="13" spans="1:38" ht="15.75" x14ac:dyDescent="0.25">
      <c r="A13" s="11"/>
      <c r="B13" s="11"/>
      <c r="C13" s="11"/>
      <c r="D13" s="11"/>
      <c r="E13" s="203"/>
      <c r="F13" s="240"/>
      <c r="G13" s="455">
        <f t="shared" si="9"/>
        <v>0</v>
      </c>
      <c r="H13" s="283"/>
      <c r="I13" s="284"/>
      <c r="J13" s="239"/>
      <c r="K13" s="202"/>
      <c r="L13" s="303"/>
      <c r="M13" s="206">
        <f t="shared" si="10"/>
        <v>0</v>
      </c>
      <c r="N13" s="18">
        <f t="shared" si="0"/>
        <v>0</v>
      </c>
      <c r="O13" s="18">
        <f t="shared" si="11"/>
        <v>0</v>
      </c>
      <c r="P13" s="19">
        <f t="shared" si="1"/>
        <v>0</v>
      </c>
      <c r="Q13" s="21">
        <f t="shared" si="2"/>
        <v>0</v>
      </c>
      <c r="R13" s="21">
        <f t="shared" si="12"/>
        <v>0</v>
      </c>
      <c r="S13" s="22">
        <f t="shared" si="13"/>
        <v>0</v>
      </c>
      <c r="T13" s="327"/>
      <c r="U13" s="321">
        <f t="shared" si="3"/>
        <v>0</v>
      </c>
      <c r="V13" s="213">
        <f t="shared" si="14"/>
        <v>1</v>
      </c>
      <c r="W13" s="457"/>
      <c r="X13" s="458">
        <f t="shared" si="4"/>
        <v>1</v>
      </c>
      <c r="Y13" s="210"/>
      <c r="Z13" s="9">
        <f t="shared" si="5"/>
        <v>0</v>
      </c>
      <c r="AA13" s="10">
        <f t="shared" si="15"/>
        <v>0</v>
      </c>
      <c r="AB13" s="10">
        <f t="shared" si="16"/>
        <v>0</v>
      </c>
      <c r="AC13" s="10">
        <f t="shared" si="17"/>
        <v>0</v>
      </c>
      <c r="AD13" s="324">
        <f t="shared" si="18"/>
        <v>0</v>
      </c>
      <c r="AE13" s="210"/>
      <c r="AF13" s="204">
        <f t="shared" si="6"/>
        <v>0</v>
      </c>
      <c r="AG13" s="133">
        <f t="shared" si="19"/>
        <v>0</v>
      </c>
      <c r="AH13" s="10">
        <f t="shared" si="7"/>
        <v>0</v>
      </c>
      <c r="AI13" s="10">
        <f t="shared" si="8"/>
        <v>0</v>
      </c>
      <c r="AJ13" s="210"/>
      <c r="AK13" s="130">
        <f t="shared" si="20"/>
        <v>0</v>
      </c>
      <c r="AL13" s="131">
        <f t="shared" si="21"/>
        <v>0</v>
      </c>
    </row>
    <row r="14" spans="1:38" ht="15.75" x14ac:dyDescent="0.25">
      <c r="A14" s="11"/>
      <c r="B14" s="11"/>
      <c r="C14" s="11"/>
      <c r="D14" s="11"/>
      <c r="E14" s="203"/>
      <c r="F14" s="240"/>
      <c r="G14" s="455">
        <f t="shared" si="9"/>
        <v>0</v>
      </c>
      <c r="H14" s="283"/>
      <c r="I14" s="284"/>
      <c r="J14" s="239"/>
      <c r="K14" s="202"/>
      <c r="L14" s="303"/>
      <c r="M14" s="206">
        <f t="shared" si="10"/>
        <v>0</v>
      </c>
      <c r="N14" s="18">
        <f t="shared" si="0"/>
        <v>0</v>
      </c>
      <c r="O14" s="18">
        <f t="shared" si="11"/>
        <v>0</v>
      </c>
      <c r="P14" s="19">
        <f t="shared" si="1"/>
        <v>0</v>
      </c>
      <c r="Q14" s="21">
        <f t="shared" si="2"/>
        <v>0</v>
      </c>
      <c r="R14" s="21">
        <f t="shared" si="12"/>
        <v>0</v>
      </c>
      <c r="S14" s="22">
        <f t="shared" si="13"/>
        <v>0</v>
      </c>
      <c r="T14" s="327"/>
      <c r="U14" s="321">
        <f t="shared" si="3"/>
        <v>0</v>
      </c>
      <c r="V14" s="213">
        <f t="shared" si="14"/>
        <v>1</v>
      </c>
      <c r="W14" s="457"/>
      <c r="X14" s="458">
        <f t="shared" si="4"/>
        <v>1</v>
      </c>
      <c r="Y14" s="210"/>
      <c r="Z14" s="9">
        <f t="shared" si="5"/>
        <v>0</v>
      </c>
      <c r="AA14" s="10">
        <f t="shared" si="15"/>
        <v>0</v>
      </c>
      <c r="AB14" s="10">
        <f t="shared" si="16"/>
        <v>0</v>
      </c>
      <c r="AC14" s="10">
        <f t="shared" si="17"/>
        <v>0</v>
      </c>
      <c r="AD14" s="324">
        <f t="shared" si="18"/>
        <v>0</v>
      </c>
      <c r="AE14" s="210"/>
      <c r="AF14" s="204">
        <f t="shared" si="6"/>
        <v>0</v>
      </c>
      <c r="AG14" s="133">
        <f t="shared" si="19"/>
        <v>0</v>
      </c>
      <c r="AH14" s="10">
        <f t="shared" si="7"/>
        <v>0</v>
      </c>
      <c r="AI14" s="10">
        <f t="shared" si="8"/>
        <v>0</v>
      </c>
      <c r="AJ14" s="210"/>
      <c r="AK14" s="130">
        <f t="shared" si="20"/>
        <v>0</v>
      </c>
      <c r="AL14" s="131">
        <f t="shared" si="21"/>
        <v>0</v>
      </c>
    </row>
    <row r="15" spans="1:38" ht="15.75" x14ac:dyDescent="0.25">
      <c r="A15" s="199"/>
      <c r="B15" s="11"/>
      <c r="C15" s="11"/>
      <c r="D15" s="11"/>
      <c r="E15" s="203"/>
      <c r="F15" s="240"/>
      <c r="G15" s="455">
        <f t="shared" si="9"/>
        <v>0</v>
      </c>
      <c r="H15" s="283"/>
      <c r="I15" s="284"/>
      <c r="J15" s="239"/>
      <c r="K15" s="202"/>
      <c r="L15" s="303"/>
      <c r="M15" s="206">
        <f t="shared" si="10"/>
        <v>0</v>
      </c>
      <c r="N15" s="18">
        <f t="shared" si="0"/>
        <v>0</v>
      </c>
      <c r="O15" s="18">
        <f t="shared" si="11"/>
        <v>0</v>
      </c>
      <c r="P15" s="19">
        <f t="shared" si="1"/>
        <v>0</v>
      </c>
      <c r="Q15" s="21">
        <f t="shared" si="2"/>
        <v>0</v>
      </c>
      <c r="R15" s="21">
        <f t="shared" si="12"/>
        <v>0</v>
      </c>
      <c r="S15" s="22">
        <f t="shared" si="13"/>
        <v>0</v>
      </c>
      <c r="T15" s="327"/>
      <c r="U15" s="321">
        <f t="shared" si="3"/>
        <v>0</v>
      </c>
      <c r="V15" s="213">
        <f t="shared" si="14"/>
        <v>1</v>
      </c>
      <c r="W15" s="457"/>
      <c r="X15" s="458">
        <f t="shared" si="4"/>
        <v>1</v>
      </c>
      <c r="Y15" s="210"/>
      <c r="Z15" s="9">
        <f t="shared" si="5"/>
        <v>0</v>
      </c>
      <c r="AA15" s="10">
        <f t="shared" si="15"/>
        <v>0</v>
      </c>
      <c r="AB15" s="10">
        <f t="shared" si="16"/>
        <v>0</v>
      </c>
      <c r="AC15" s="10">
        <f t="shared" si="17"/>
        <v>0</v>
      </c>
      <c r="AD15" s="324">
        <f t="shared" si="18"/>
        <v>0</v>
      </c>
      <c r="AE15" s="210"/>
      <c r="AF15" s="204">
        <f t="shared" si="6"/>
        <v>0</v>
      </c>
      <c r="AG15" s="133">
        <f t="shared" si="19"/>
        <v>0</v>
      </c>
      <c r="AH15" s="10">
        <f t="shared" si="7"/>
        <v>0</v>
      </c>
      <c r="AI15" s="10">
        <f t="shared" si="8"/>
        <v>0</v>
      </c>
      <c r="AJ15" s="210"/>
      <c r="AK15" s="130">
        <f t="shared" si="20"/>
        <v>0</v>
      </c>
      <c r="AL15" s="131">
        <f t="shared" si="21"/>
        <v>0</v>
      </c>
    </row>
    <row r="16" spans="1:38" ht="15.75" x14ac:dyDescent="0.25">
      <c r="A16" s="199"/>
      <c r="B16" s="11"/>
      <c r="C16" s="11"/>
      <c r="D16" s="11"/>
      <c r="E16" s="203"/>
      <c r="F16" s="240"/>
      <c r="G16" s="455">
        <f t="shared" si="9"/>
        <v>0</v>
      </c>
      <c r="H16" s="283"/>
      <c r="I16" s="284"/>
      <c r="J16" s="239"/>
      <c r="K16" s="202"/>
      <c r="L16" s="303"/>
      <c r="M16" s="206">
        <f t="shared" si="10"/>
        <v>0</v>
      </c>
      <c r="N16" s="18">
        <f t="shared" si="0"/>
        <v>0</v>
      </c>
      <c r="O16" s="18">
        <f t="shared" si="11"/>
        <v>0</v>
      </c>
      <c r="P16" s="19">
        <f t="shared" si="1"/>
        <v>0</v>
      </c>
      <c r="Q16" s="21">
        <f t="shared" si="2"/>
        <v>0</v>
      </c>
      <c r="R16" s="21">
        <f t="shared" si="12"/>
        <v>0</v>
      </c>
      <c r="S16" s="22">
        <f t="shared" si="13"/>
        <v>0</v>
      </c>
      <c r="T16" s="327"/>
      <c r="U16" s="321">
        <f t="shared" si="3"/>
        <v>0</v>
      </c>
      <c r="V16" s="213">
        <f t="shared" si="14"/>
        <v>1</v>
      </c>
      <c r="W16" s="457"/>
      <c r="X16" s="458">
        <f t="shared" si="4"/>
        <v>1</v>
      </c>
      <c r="Y16" s="210"/>
      <c r="Z16" s="9">
        <f t="shared" si="5"/>
        <v>0</v>
      </c>
      <c r="AA16" s="10">
        <f t="shared" si="15"/>
        <v>0</v>
      </c>
      <c r="AB16" s="10">
        <f t="shared" si="16"/>
        <v>0</v>
      </c>
      <c r="AC16" s="10">
        <f t="shared" si="17"/>
        <v>0</v>
      </c>
      <c r="AD16" s="324">
        <f t="shared" si="18"/>
        <v>0</v>
      </c>
      <c r="AE16" s="210"/>
      <c r="AF16" s="204">
        <f t="shared" si="6"/>
        <v>0</v>
      </c>
      <c r="AG16" s="133">
        <f t="shared" si="19"/>
        <v>0</v>
      </c>
      <c r="AH16" s="10">
        <f t="shared" si="7"/>
        <v>0</v>
      </c>
      <c r="AI16" s="10">
        <f t="shared" si="8"/>
        <v>0</v>
      </c>
      <c r="AJ16" s="210"/>
      <c r="AK16" s="130">
        <f t="shared" si="20"/>
        <v>0</v>
      </c>
      <c r="AL16" s="131">
        <f t="shared" si="21"/>
        <v>0</v>
      </c>
    </row>
    <row r="17" spans="1:38" ht="15.75" x14ac:dyDescent="0.25">
      <c r="A17" s="199"/>
      <c r="B17" s="11"/>
      <c r="C17" s="11"/>
      <c r="D17" s="11"/>
      <c r="E17" s="203"/>
      <c r="F17" s="240"/>
      <c r="G17" s="455">
        <f t="shared" si="9"/>
        <v>0</v>
      </c>
      <c r="H17" s="283"/>
      <c r="I17" s="284"/>
      <c r="J17" s="239"/>
      <c r="K17" s="202"/>
      <c r="L17" s="303"/>
      <c r="M17" s="206">
        <f t="shared" si="10"/>
        <v>0</v>
      </c>
      <c r="N17" s="18">
        <f t="shared" si="0"/>
        <v>0</v>
      </c>
      <c r="O17" s="18">
        <f t="shared" si="11"/>
        <v>0</v>
      </c>
      <c r="P17" s="19">
        <f t="shared" si="1"/>
        <v>0</v>
      </c>
      <c r="Q17" s="21">
        <f t="shared" si="2"/>
        <v>0</v>
      </c>
      <c r="R17" s="21">
        <f t="shared" si="12"/>
        <v>0</v>
      </c>
      <c r="S17" s="22">
        <f t="shared" si="13"/>
        <v>0</v>
      </c>
      <c r="T17" s="327"/>
      <c r="U17" s="321">
        <f t="shared" si="3"/>
        <v>0</v>
      </c>
      <c r="V17" s="213">
        <f t="shared" si="14"/>
        <v>1</v>
      </c>
      <c r="W17" s="457"/>
      <c r="X17" s="458">
        <f t="shared" si="4"/>
        <v>1</v>
      </c>
      <c r="Y17" s="210"/>
      <c r="Z17" s="9">
        <f t="shared" si="5"/>
        <v>0</v>
      </c>
      <c r="AA17" s="10">
        <f t="shared" si="15"/>
        <v>0</v>
      </c>
      <c r="AB17" s="10">
        <f t="shared" si="16"/>
        <v>0</v>
      </c>
      <c r="AC17" s="10">
        <f t="shared" si="17"/>
        <v>0</v>
      </c>
      <c r="AD17" s="324">
        <f t="shared" si="18"/>
        <v>0</v>
      </c>
      <c r="AE17" s="210"/>
      <c r="AF17" s="204">
        <f t="shared" si="6"/>
        <v>0</v>
      </c>
      <c r="AG17" s="133">
        <f t="shared" si="19"/>
        <v>0</v>
      </c>
      <c r="AH17" s="10">
        <f t="shared" si="7"/>
        <v>0</v>
      </c>
      <c r="AI17" s="10">
        <f t="shared" si="8"/>
        <v>0</v>
      </c>
      <c r="AJ17" s="210"/>
      <c r="AK17" s="130">
        <f t="shared" si="20"/>
        <v>0</v>
      </c>
      <c r="AL17" s="131">
        <f t="shared" si="21"/>
        <v>0</v>
      </c>
    </row>
    <row r="18" spans="1:38" ht="15.75" x14ac:dyDescent="0.25">
      <c r="A18" s="11"/>
      <c r="B18" s="11"/>
      <c r="C18" s="11"/>
      <c r="D18" s="11"/>
      <c r="E18" s="208"/>
      <c r="F18" s="240"/>
      <c r="G18" s="455">
        <f t="shared" si="9"/>
        <v>0</v>
      </c>
      <c r="H18" s="283"/>
      <c r="I18" s="284"/>
      <c r="J18" s="239"/>
      <c r="K18" s="202"/>
      <c r="L18" s="303"/>
      <c r="M18" s="206">
        <f t="shared" si="10"/>
        <v>0</v>
      </c>
      <c r="N18" s="18">
        <f t="shared" si="0"/>
        <v>0</v>
      </c>
      <c r="O18" s="18">
        <f t="shared" si="11"/>
        <v>0</v>
      </c>
      <c r="P18" s="19">
        <f t="shared" si="1"/>
        <v>0</v>
      </c>
      <c r="Q18" s="21">
        <f t="shared" si="2"/>
        <v>0</v>
      </c>
      <c r="R18" s="21">
        <f t="shared" si="12"/>
        <v>0</v>
      </c>
      <c r="S18" s="22">
        <f t="shared" si="13"/>
        <v>0</v>
      </c>
      <c r="T18" s="327"/>
      <c r="U18" s="321">
        <f t="shared" si="3"/>
        <v>0</v>
      </c>
      <c r="V18" s="213">
        <f t="shared" si="14"/>
        <v>1</v>
      </c>
      <c r="W18" s="457"/>
      <c r="X18" s="458">
        <f t="shared" si="4"/>
        <v>1</v>
      </c>
      <c r="Y18" s="210"/>
      <c r="Z18" s="9">
        <f t="shared" si="5"/>
        <v>0</v>
      </c>
      <c r="AA18" s="10">
        <f t="shared" si="15"/>
        <v>0</v>
      </c>
      <c r="AB18" s="10">
        <f t="shared" si="16"/>
        <v>0</v>
      </c>
      <c r="AC18" s="10">
        <f t="shared" si="17"/>
        <v>0</v>
      </c>
      <c r="AD18" s="324">
        <f t="shared" si="18"/>
        <v>0</v>
      </c>
      <c r="AE18" s="210"/>
      <c r="AF18" s="204">
        <f t="shared" si="6"/>
        <v>0</v>
      </c>
      <c r="AG18" s="133">
        <f t="shared" si="19"/>
        <v>0</v>
      </c>
      <c r="AH18" s="10">
        <f t="shared" si="7"/>
        <v>0</v>
      </c>
      <c r="AI18" s="10">
        <f t="shared" si="8"/>
        <v>0</v>
      </c>
      <c r="AJ18" s="210"/>
      <c r="AK18" s="130">
        <f t="shared" si="20"/>
        <v>0</v>
      </c>
      <c r="AL18" s="131">
        <f t="shared" si="21"/>
        <v>0</v>
      </c>
    </row>
    <row r="19" spans="1:38" ht="15.75" x14ac:dyDescent="0.25">
      <c r="A19" s="11"/>
      <c r="B19" s="11"/>
      <c r="C19" s="11"/>
      <c r="D19" s="11"/>
      <c r="E19" s="208"/>
      <c r="F19" s="240"/>
      <c r="G19" s="455">
        <f t="shared" si="9"/>
        <v>0</v>
      </c>
      <c r="H19" s="283"/>
      <c r="I19" s="284"/>
      <c r="J19" s="239"/>
      <c r="K19" s="202"/>
      <c r="L19" s="303"/>
      <c r="M19" s="206">
        <f t="shared" si="10"/>
        <v>0</v>
      </c>
      <c r="N19" s="18">
        <f t="shared" si="0"/>
        <v>0</v>
      </c>
      <c r="O19" s="18">
        <f t="shared" si="11"/>
        <v>0</v>
      </c>
      <c r="P19" s="19">
        <f t="shared" si="1"/>
        <v>0</v>
      </c>
      <c r="Q19" s="21">
        <f t="shared" si="2"/>
        <v>0</v>
      </c>
      <c r="R19" s="21">
        <f t="shared" si="12"/>
        <v>0</v>
      </c>
      <c r="S19" s="22">
        <f t="shared" si="13"/>
        <v>0</v>
      </c>
      <c r="T19" s="327"/>
      <c r="U19" s="321">
        <f t="shared" si="3"/>
        <v>0</v>
      </c>
      <c r="V19" s="213">
        <f t="shared" si="14"/>
        <v>1</v>
      </c>
      <c r="W19" s="457"/>
      <c r="X19" s="458">
        <f t="shared" si="4"/>
        <v>1</v>
      </c>
      <c r="Y19" s="210"/>
      <c r="Z19" s="9">
        <f t="shared" si="5"/>
        <v>0</v>
      </c>
      <c r="AA19" s="10">
        <f t="shared" si="15"/>
        <v>0</v>
      </c>
      <c r="AB19" s="10">
        <f t="shared" si="16"/>
        <v>0</v>
      </c>
      <c r="AC19" s="10">
        <f t="shared" si="17"/>
        <v>0</v>
      </c>
      <c r="AD19" s="324">
        <f t="shared" si="18"/>
        <v>0</v>
      </c>
      <c r="AE19" s="210"/>
      <c r="AF19" s="204">
        <f t="shared" si="6"/>
        <v>0</v>
      </c>
      <c r="AG19" s="133">
        <f t="shared" si="19"/>
        <v>0</v>
      </c>
      <c r="AH19" s="10">
        <f t="shared" si="7"/>
        <v>0</v>
      </c>
      <c r="AI19" s="10">
        <f t="shared" si="8"/>
        <v>0</v>
      </c>
      <c r="AJ19" s="210"/>
      <c r="AK19" s="130">
        <f t="shared" si="20"/>
        <v>0</v>
      </c>
      <c r="AL19" s="131">
        <f t="shared" si="21"/>
        <v>0</v>
      </c>
    </row>
    <row r="20" spans="1:38" ht="15.75" x14ac:dyDescent="0.25">
      <c r="A20" s="11"/>
      <c r="B20" s="11"/>
      <c r="C20" s="11"/>
      <c r="D20" s="11"/>
      <c r="E20" s="208"/>
      <c r="F20" s="240"/>
      <c r="G20" s="455">
        <f t="shared" si="9"/>
        <v>0</v>
      </c>
      <c r="H20" s="283"/>
      <c r="I20" s="284"/>
      <c r="J20" s="239"/>
      <c r="K20" s="202"/>
      <c r="L20" s="303"/>
      <c r="M20" s="206">
        <f t="shared" si="10"/>
        <v>0</v>
      </c>
      <c r="N20" s="18">
        <f t="shared" si="0"/>
        <v>0</v>
      </c>
      <c r="O20" s="18">
        <f t="shared" si="11"/>
        <v>0</v>
      </c>
      <c r="P20" s="19">
        <f t="shared" si="1"/>
        <v>0</v>
      </c>
      <c r="Q20" s="21">
        <f t="shared" si="2"/>
        <v>0</v>
      </c>
      <c r="R20" s="21">
        <f t="shared" si="12"/>
        <v>0</v>
      </c>
      <c r="S20" s="22">
        <f t="shared" si="13"/>
        <v>0</v>
      </c>
      <c r="T20" s="327"/>
      <c r="U20" s="321">
        <f t="shared" si="3"/>
        <v>0</v>
      </c>
      <c r="V20" s="213">
        <f t="shared" si="14"/>
        <v>1</v>
      </c>
      <c r="W20" s="457"/>
      <c r="X20" s="458">
        <f t="shared" si="4"/>
        <v>1</v>
      </c>
      <c r="Y20" s="210"/>
      <c r="Z20" s="9">
        <f t="shared" si="5"/>
        <v>0</v>
      </c>
      <c r="AA20" s="10">
        <f t="shared" si="15"/>
        <v>0</v>
      </c>
      <c r="AB20" s="10">
        <f t="shared" si="16"/>
        <v>0</v>
      </c>
      <c r="AC20" s="10">
        <f t="shared" si="17"/>
        <v>0</v>
      </c>
      <c r="AD20" s="324">
        <f t="shared" si="18"/>
        <v>0</v>
      </c>
      <c r="AE20" s="210"/>
      <c r="AF20" s="204">
        <f t="shared" si="6"/>
        <v>0</v>
      </c>
      <c r="AG20" s="133">
        <f t="shared" si="19"/>
        <v>0</v>
      </c>
      <c r="AH20" s="10">
        <f t="shared" si="7"/>
        <v>0</v>
      </c>
      <c r="AI20" s="10">
        <f t="shared" si="8"/>
        <v>0</v>
      </c>
      <c r="AJ20" s="210"/>
      <c r="AK20" s="130">
        <f t="shared" si="20"/>
        <v>0</v>
      </c>
      <c r="AL20" s="131">
        <f t="shared" si="21"/>
        <v>0</v>
      </c>
    </row>
    <row r="21" spans="1:38" ht="15.75" x14ac:dyDescent="0.25">
      <c r="A21" s="11"/>
      <c r="B21" s="11"/>
      <c r="C21" s="11"/>
      <c r="D21" s="11"/>
      <c r="E21" s="203"/>
      <c r="F21" s="240"/>
      <c r="G21" s="455">
        <f t="shared" si="9"/>
        <v>0</v>
      </c>
      <c r="H21" s="283"/>
      <c r="I21" s="284"/>
      <c r="J21" s="239"/>
      <c r="K21" s="202"/>
      <c r="L21" s="303"/>
      <c r="M21" s="206">
        <f t="shared" si="10"/>
        <v>0</v>
      </c>
      <c r="N21" s="18">
        <f t="shared" si="0"/>
        <v>0</v>
      </c>
      <c r="O21" s="18">
        <f t="shared" si="11"/>
        <v>0</v>
      </c>
      <c r="P21" s="19">
        <f t="shared" si="1"/>
        <v>0</v>
      </c>
      <c r="Q21" s="21">
        <f t="shared" si="2"/>
        <v>0</v>
      </c>
      <c r="R21" s="21">
        <f t="shared" si="12"/>
        <v>0</v>
      </c>
      <c r="S21" s="22">
        <f t="shared" si="13"/>
        <v>0</v>
      </c>
      <c r="T21" s="327"/>
      <c r="U21" s="321">
        <f t="shared" si="3"/>
        <v>0</v>
      </c>
      <c r="V21" s="213">
        <f t="shared" si="14"/>
        <v>1</v>
      </c>
      <c r="W21" s="457"/>
      <c r="X21" s="458">
        <f t="shared" si="4"/>
        <v>1</v>
      </c>
      <c r="Y21" s="210"/>
      <c r="Z21" s="9">
        <f t="shared" si="5"/>
        <v>0</v>
      </c>
      <c r="AA21" s="10">
        <f t="shared" si="15"/>
        <v>0</v>
      </c>
      <c r="AB21" s="10">
        <f t="shared" si="16"/>
        <v>0</v>
      </c>
      <c r="AC21" s="10">
        <f t="shared" si="17"/>
        <v>0</v>
      </c>
      <c r="AD21" s="324">
        <f t="shared" si="18"/>
        <v>0</v>
      </c>
      <c r="AE21" s="210"/>
      <c r="AF21" s="204">
        <f t="shared" si="6"/>
        <v>0</v>
      </c>
      <c r="AG21" s="133">
        <f t="shared" si="19"/>
        <v>0</v>
      </c>
      <c r="AH21" s="10">
        <f t="shared" si="7"/>
        <v>0</v>
      </c>
      <c r="AI21" s="10">
        <f t="shared" si="8"/>
        <v>0</v>
      </c>
      <c r="AJ21" s="210"/>
      <c r="AK21" s="130">
        <f t="shared" si="20"/>
        <v>0</v>
      </c>
      <c r="AL21" s="131">
        <f t="shared" si="21"/>
        <v>0</v>
      </c>
    </row>
    <row r="22" spans="1:38" ht="15.75" x14ac:dyDescent="0.25">
      <c r="A22" s="11"/>
      <c r="B22" s="11"/>
      <c r="C22" s="11"/>
      <c r="D22" s="11"/>
      <c r="E22" s="203"/>
      <c r="F22" s="241"/>
      <c r="G22" s="455">
        <f t="shared" si="9"/>
        <v>0</v>
      </c>
      <c r="H22" s="283"/>
      <c r="I22" s="284"/>
      <c r="J22" s="239"/>
      <c r="K22" s="202"/>
      <c r="L22" s="303"/>
      <c r="M22" s="206">
        <f t="shared" si="10"/>
        <v>0</v>
      </c>
      <c r="N22" s="18">
        <f t="shared" si="0"/>
        <v>0</v>
      </c>
      <c r="O22" s="18">
        <f t="shared" si="11"/>
        <v>0</v>
      </c>
      <c r="P22" s="19">
        <f t="shared" si="1"/>
        <v>0</v>
      </c>
      <c r="Q22" s="21">
        <f t="shared" si="2"/>
        <v>0</v>
      </c>
      <c r="R22" s="21">
        <f t="shared" si="12"/>
        <v>0</v>
      </c>
      <c r="S22" s="22">
        <f t="shared" si="13"/>
        <v>0</v>
      </c>
      <c r="T22" s="327"/>
      <c r="U22" s="321">
        <f t="shared" si="3"/>
        <v>0</v>
      </c>
      <c r="V22" s="213">
        <f t="shared" si="14"/>
        <v>1</v>
      </c>
      <c r="W22" s="457"/>
      <c r="X22" s="458">
        <f t="shared" si="4"/>
        <v>1</v>
      </c>
      <c r="Y22" s="210"/>
      <c r="Z22" s="9">
        <f t="shared" si="5"/>
        <v>0</v>
      </c>
      <c r="AA22" s="10">
        <f t="shared" si="15"/>
        <v>0</v>
      </c>
      <c r="AB22" s="10">
        <f t="shared" si="16"/>
        <v>0</v>
      </c>
      <c r="AC22" s="10">
        <f t="shared" si="17"/>
        <v>0</v>
      </c>
      <c r="AD22" s="324">
        <f t="shared" si="18"/>
        <v>0</v>
      </c>
      <c r="AE22" s="210"/>
      <c r="AF22" s="204">
        <f t="shared" si="6"/>
        <v>0</v>
      </c>
      <c r="AG22" s="133">
        <f t="shared" si="19"/>
        <v>0</v>
      </c>
      <c r="AH22" s="10">
        <f t="shared" si="7"/>
        <v>0</v>
      </c>
      <c r="AI22" s="10">
        <f t="shared" si="8"/>
        <v>0</v>
      </c>
      <c r="AJ22" s="210"/>
      <c r="AK22" s="130">
        <f t="shared" si="20"/>
        <v>0</v>
      </c>
      <c r="AL22" s="131">
        <f t="shared" si="21"/>
        <v>0</v>
      </c>
    </row>
    <row r="23" spans="1:38" ht="15.75" x14ac:dyDescent="0.25">
      <c r="A23" s="11"/>
      <c r="B23" s="11"/>
      <c r="C23" s="11"/>
      <c r="D23" s="11"/>
      <c r="E23" s="203"/>
      <c r="F23" s="241"/>
      <c r="G23" s="455">
        <f t="shared" si="9"/>
        <v>0</v>
      </c>
      <c r="H23" s="283"/>
      <c r="I23" s="284"/>
      <c r="J23" s="239"/>
      <c r="K23" s="202"/>
      <c r="L23" s="303"/>
      <c r="M23" s="206">
        <f t="shared" si="10"/>
        <v>0</v>
      </c>
      <c r="N23" s="18">
        <f t="shared" si="0"/>
        <v>0</v>
      </c>
      <c r="O23" s="18">
        <f t="shared" si="11"/>
        <v>0</v>
      </c>
      <c r="P23" s="19">
        <f t="shared" si="1"/>
        <v>0</v>
      </c>
      <c r="Q23" s="21">
        <f t="shared" si="2"/>
        <v>0</v>
      </c>
      <c r="R23" s="21">
        <f t="shared" si="12"/>
        <v>0</v>
      </c>
      <c r="S23" s="22">
        <f t="shared" si="13"/>
        <v>0</v>
      </c>
      <c r="T23" s="327"/>
      <c r="U23" s="321">
        <f t="shared" si="3"/>
        <v>0</v>
      </c>
      <c r="V23" s="213">
        <f t="shared" si="14"/>
        <v>1</v>
      </c>
      <c r="W23" s="457"/>
      <c r="X23" s="458">
        <f t="shared" si="4"/>
        <v>1</v>
      </c>
      <c r="Y23" s="210"/>
      <c r="Z23" s="9">
        <f t="shared" si="5"/>
        <v>0</v>
      </c>
      <c r="AA23" s="10">
        <f t="shared" si="15"/>
        <v>0</v>
      </c>
      <c r="AB23" s="10">
        <f t="shared" si="16"/>
        <v>0</v>
      </c>
      <c r="AC23" s="10">
        <f t="shared" si="17"/>
        <v>0</v>
      </c>
      <c r="AD23" s="324">
        <f t="shared" si="18"/>
        <v>0</v>
      </c>
      <c r="AE23" s="210"/>
      <c r="AF23" s="204">
        <f t="shared" si="6"/>
        <v>0</v>
      </c>
      <c r="AG23" s="133">
        <f t="shared" si="19"/>
        <v>0</v>
      </c>
      <c r="AH23" s="10">
        <f t="shared" si="7"/>
        <v>0</v>
      </c>
      <c r="AI23" s="10">
        <f t="shared" si="8"/>
        <v>0</v>
      </c>
      <c r="AJ23" s="210"/>
      <c r="AK23" s="130">
        <f t="shared" si="20"/>
        <v>0</v>
      </c>
      <c r="AL23" s="131">
        <f t="shared" si="21"/>
        <v>0</v>
      </c>
    </row>
    <row r="24" spans="1:38" ht="15.75" x14ac:dyDescent="0.25">
      <c r="A24" s="11"/>
      <c r="B24" s="11"/>
      <c r="C24" s="11"/>
      <c r="D24" s="11"/>
      <c r="E24" s="203"/>
      <c r="F24" s="241"/>
      <c r="G24" s="455">
        <f t="shared" si="9"/>
        <v>0</v>
      </c>
      <c r="H24" s="283"/>
      <c r="I24" s="284"/>
      <c r="J24" s="239"/>
      <c r="K24" s="202"/>
      <c r="L24" s="303"/>
      <c r="M24" s="206">
        <f t="shared" si="10"/>
        <v>0</v>
      </c>
      <c r="N24" s="18">
        <f t="shared" si="0"/>
        <v>0</v>
      </c>
      <c r="O24" s="18">
        <f t="shared" si="11"/>
        <v>0</v>
      </c>
      <c r="P24" s="19">
        <f t="shared" si="1"/>
        <v>0</v>
      </c>
      <c r="Q24" s="21">
        <f t="shared" si="2"/>
        <v>0</v>
      </c>
      <c r="R24" s="21">
        <f t="shared" si="12"/>
        <v>0</v>
      </c>
      <c r="S24" s="22">
        <f t="shared" si="13"/>
        <v>0</v>
      </c>
      <c r="T24" s="327"/>
      <c r="U24" s="321">
        <f t="shared" si="3"/>
        <v>0</v>
      </c>
      <c r="V24" s="213">
        <f t="shared" si="14"/>
        <v>1</v>
      </c>
      <c r="W24" s="457"/>
      <c r="X24" s="458">
        <f t="shared" si="4"/>
        <v>1</v>
      </c>
      <c r="Y24" s="210"/>
      <c r="Z24" s="9">
        <f t="shared" si="5"/>
        <v>0</v>
      </c>
      <c r="AA24" s="10">
        <f t="shared" si="15"/>
        <v>0</v>
      </c>
      <c r="AB24" s="10">
        <f t="shared" si="16"/>
        <v>0</v>
      </c>
      <c r="AC24" s="10">
        <f t="shared" si="17"/>
        <v>0</v>
      </c>
      <c r="AD24" s="324">
        <f t="shared" si="18"/>
        <v>0</v>
      </c>
      <c r="AE24" s="210"/>
      <c r="AF24" s="204">
        <f t="shared" si="6"/>
        <v>0</v>
      </c>
      <c r="AG24" s="133">
        <f t="shared" si="19"/>
        <v>0</v>
      </c>
      <c r="AH24" s="10">
        <f t="shared" si="7"/>
        <v>0</v>
      </c>
      <c r="AI24" s="10">
        <f t="shared" si="8"/>
        <v>0</v>
      </c>
      <c r="AJ24" s="210"/>
      <c r="AK24" s="130">
        <f t="shared" si="20"/>
        <v>0</v>
      </c>
      <c r="AL24" s="131">
        <f t="shared" si="21"/>
        <v>0</v>
      </c>
    </row>
    <row r="25" spans="1:38" ht="15.75" x14ac:dyDescent="0.25">
      <c r="A25" s="11"/>
      <c r="B25" s="11"/>
      <c r="C25" s="11"/>
      <c r="D25" s="11"/>
      <c r="E25" s="203"/>
      <c r="F25" s="241"/>
      <c r="G25" s="455">
        <f t="shared" si="9"/>
        <v>0</v>
      </c>
      <c r="H25" s="283"/>
      <c r="I25" s="284"/>
      <c r="J25" s="239"/>
      <c r="K25" s="202"/>
      <c r="L25" s="303"/>
      <c r="M25" s="206">
        <f t="shared" si="10"/>
        <v>0</v>
      </c>
      <c r="N25" s="18">
        <f t="shared" si="0"/>
        <v>0</v>
      </c>
      <c r="O25" s="18">
        <f t="shared" si="11"/>
        <v>0</v>
      </c>
      <c r="P25" s="19">
        <f t="shared" si="1"/>
        <v>0</v>
      </c>
      <c r="Q25" s="21">
        <f t="shared" si="2"/>
        <v>0</v>
      </c>
      <c r="R25" s="21">
        <f t="shared" si="12"/>
        <v>0</v>
      </c>
      <c r="S25" s="22">
        <f t="shared" si="13"/>
        <v>0</v>
      </c>
      <c r="T25" s="327"/>
      <c r="U25" s="321">
        <f t="shared" si="3"/>
        <v>0</v>
      </c>
      <c r="V25" s="213">
        <f t="shared" si="14"/>
        <v>1</v>
      </c>
      <c r="W25" s="457"/>
      <c r="X25" s="458">
        <f t="shared" si="4"/>
        <v>1</v>
      </c>
      <c r="Y25" s="210"/>
      <c r="Z25" s="9">
        <f t="shared" si="5"/>
        <v>0</v>
      </c>
      <c r="AA25" s="10">
        <f t="shared" si="15"/>
        <v>0</v>
      </c>
      <c r="AB25" s="10">
        <f t="shared" si="16"/>
        <v>0</v>
      </c>
      <c r="AC25" s="10">
        <f t="shared" si="17"/>
        <v>0</v>
      </c>
      <c r="AD25" s="324">
        <f t="shared" si="18"/>
        <v>0</v>
      </c>
      <c r="AE25" s="210"/>
      <c r="AF25" s="204">
        <f t="shared" si="6"/>
        <v>0</v>
      </c>
      <c r="AG25" s="133">
        <f t="shared" si="19"/>
        <v>0</v>
      </c>
      <c r="AH25" s="10">
        <f t="shared" si="7"/>
        <v>0</v>
      </c>
      <c r="AI25" s="10">
        <f t="shared" si="8"/>
        <v>0</v>
      </c>
      <c r="AJ25" s="210"/>
      <c r="AK25" s="130">
        <f t="shared" si="20"/>
        <v>0</v>
      </c>
      <c r="AL25" s="131">
        <f t="shared" si="21"/>
        <v>0</v>
      </c>
    </row>
    <row r="26" spans="1:38" ht="15.75" x14ac:dyDescent="0.25">
      <c r="A26" s="11"/>
      <c r="B26" s="11"/>
      <c r="C26" s="11"/>
      <c r="D26" s="11"/>
      <c r="E26" s="203"/>
      <c r="F26" s="241"/>
      <c r="G26" s="455">
        <f t="shared" si="9"/>
        <v>0</v>
      </c>
      <c r="H26" s="283"/>
      <c r="I26" s="284"/>
      <c r="J26" s="239"/>
      <c r="K26" s="202"/>
      <c r="L26" s="303"/>
      <c r="M26" s="206">
        <f t="shared" si="10"/>
        <v>0</v>
      </c>
      <c r="N26" s="18">
        <f t="shared" si="0"/>
        <v>0</v>
      </c>
      <c r="O26" s="18">
        <f t="shared" si="11"/>
        <v>0</v>
      </c>
      <c r="P26" s="19">
        <f t="shared" si="1"/>
        <v>0</v>
      </c>
      <c r="Q26" s="21">
        <f t="shared" si="2"/>
        <v>0</v>
      </c>
      <c r="R26" s="21">
        <f t="shared" si="12"/>
        <v>0</v>
      </c>
      <c r="S26" s="22">
        <f t="shared" si="13"/>
        <v>0</v>
      </c>
      <c r="T26" s="327"/>
      <c r="U26" s="321">
        <f t="shared" si="3"/>
        <v>0</v>
      </c>
      <c r="V26" s="213">
        <f t="shared" si="14"/>
        <v>1</v>
      </c>
      <c r="W26" s="457"/>
      <c r="X26" s="458">
        <f t="shared" si="4"/>
        <v>1</v>
      </c>
      <c r="Y26" s="210"/>
      <c r="Z26" s="9">
        <f t="shared" si="5"/>
        <v>0</v>
      </c>
      <c r="AA26" s="10">
        <f t="shared" si="15"/>
        <v>0</v>
      </c>
      <c r="AB26" s="10">
        <f t="shared" si="16"/>
        <v>0</v>
      </c>
      <c r="AC26" s="10">
        <f t="shared" si="17"/>
        <v>0</v>
      </c>
      <c r="AD26" s="324">
        <f t="shared" si="18"/>
        <v>0</v>
      </c>
      <c r="AE26" s="210"/>
      <c r="AF26" s="204">
        <f t="shared" si="6"/>
        <v>0</v>
      </c>
      <c r="AG26" s="133">
        <f t="shared" si="19"/>
        <v>0</v>
      </c>
      <c r="AH26" s="10">
        <f t="shared" si="7"/>
        <v>0</v>
      </c>
      <c r="AI26" s="10">
        <f t="shared" si="8"/>
        <v>0</v>
      </c>
      <c r="AJ26" s="210"/>
      <c r="AK26" s="130">
        <f t="shared" si="20"/>
        <v>0</v>
      </c>
      <c r="AL26" s="131">
        <f t="shared" si="21"/>
        <v>0</v>
      </c>
    </row>
    <row r="27" spans="1:38" ht="15.75" x14ac:dyDescent="0.25">
      <c r="A27" s="11"/>
      <c r="B27" s="11"/>
      <c r="C27" s="11"/>
      <c r="D27" s="11"/>
      <c r="E27" s="203"/>
      <c r="F27" s="241"/>
      <c r="G27" s="455">
        <f t="shared" si="9"/>
        <v>0</v>
      </c>
      <c r="H27" s="283"/>
      <c r="I27" s="284"/>
      <c r="J27" s="239"/>
      <c r="K27" s="202"/>
      <c r="L27" s="303"/>
      <c r="M27" s="206">
        <f t="shared" si="10"/>
        <v>0</v>
      </c>
      <c r="N27" s="18">
        <f t="shared" si="0"/>
        <v>0</v>
      </c>
      <c r="O27" s="18">
        <f t="shared" si="11"/>
        <v>0</v>
      </c>
      <c r="P27" s="19">
        <f t="shared" si="1"/>
        <v>0</v>
      </c>
      <c r="Q27" s="21">
        <f t="shared" si="2"/>
        <v>0</v>
      </c>
      <c r="R27" s="21">
        <f t="shared" si="12"/>
        <v>0</v>
      </c>
      <c r="S27" s="22">
        <f t="shared" si="13"/>
        <v>0</v>
      </c>
      <c r="T27" s="327"/>
      <c r="U27" s="321">
        <f t="shared" si="3"/>
        <v>0</v>
      </c>
      <c r="V27" s="213">
        <f t="shared" si="14"/>
        <v>1</v>
      </c>
      <c r="W27" s="457"/>
      <c r="X27" s="458">
        <f t="shared" si="4"/>
        <v>1</v>
      </c>
      <c r="Y27" s="210"/>
      <c r="Z27" s="9">
        <f t="shared" si="5"/>
        <v>0</v>
      </c>
      <c r="AA27" s="10">
        <f t="shared" si="15"/>
        <v>0</v>
      </c>
      <c r="AB27" s="10">
        <f t="shared" si="16"/>
        <v>0</v>
      </c>
      <c r="AC27" s="10">
        <f t="shared" si="17"/>
        <v>0</v>
      </c>
      <c r="AD27" s="324">
        <f t="shared" si="18"/>
        <v>0</v>
      </c>
      <c r="AE27" s="210"/>
      <c r="AF27" s="204">
        <f t="shared" si="6"/>
        <v>0</v>
      </c>
      <c r="AG27" s="133">
        <f t="shared" si="19"/>
        <v>0</v>
      </c>
      <c r="AH27" s="10">
        <f t="shared" si="7"/>
        <v>0</v>
      </c>
      <c r="AI27" s="10">
        <f t="shared" si="8"/>
        <v>0</v>
      </c>
      <c r="AJ27" s="210"/>
      <c r="AK27" s="130">
        <f t="shared" si="20"/>
        <v>0</v>
      </c>
      <c r="AL27" s="131">
        <f t="shared" si="21"/>
        <v>0</v>
      </c>
    </row>
    <row r="28" spans="1:38" ht="15.75" x14ac:dyDescent="0.25">
      <c r="A28" s="11"/>
      <c r="B28" s="11"/>
      <c r="C28" s="11"/>
      <c r="D28" s="11"/>
      <c r="E28" s="203"/>
      <c r="F28" s="241"/>
      <c r="G28" s="455">
        <f t="shared" si="9"/>
        <v>0</v>
      </c>
      <c r="H28" s="283"/>
      <c r="I28" s="284"/>
      <c r="J28" s="239"/>
      <c r="K28" s="202"/>
      <c r="L28" s="303"/>
      <c r="M28" s="206">
        <f t="shared" si="10"/>
        <v>0</v>
      </c>
      <c r="N28" s="18">
        <f t="shared" si="0"/>
        <v>0</v>
      </c>
      <c r="O28" s="18">
        <f t="shared" si="11"/>
        <v>0</v>
      </c>
      <c r="P28" s="19">
        <f t="shared" si="1"/>
        <v>0</v>
      </c>
      <c r="Q28" s="21">
        <f t="shared" si="2"/>
        <v>0</v>
      </c>
      <c r="R28" s="21">
        <f t="shared" si="12"/>
        <v>0</v>
      </c>
      <c r="S28" s="22">
        <f t="shared" si="13"/>
        <v>0</v>
      </c>
      <c r="T28" s="327"/>
      <c r="U28" s="321">
        <f t="shared" si="3"/>
        <v>0</v>
      </c>
      <c r="V28" s="213">
        <f t="shared" si="14"/>
        <v>1</v>
      </c>
      <c r="W28" s="457"/>
      <c r="X28" s="458">
        <f t="shared" si="4"/>
        <v>1</v>
      </c>
      <c r="Y28" s="210"/>
      <c r="Z28" s="9">
        <f t="shared" si="5"/>
        <v>0</v>
      </c>
      <c r="AA28" s="10">
        <f t="shared" si="15"/>
        <v>0</v>
      </c>
      <c r="AB28" s="10">
        <f t="shared" si="16"/>
        <v>0</v>
      </c>
      <c r="AC28" s="10">
        <f t="shared" si="17"/>
        <v>0</v>
      </c>
      <c r="AD28" s="324">
        <f t="shared" si="18"/>
        <v>0</v>
      </c>
      <c r="AE28" s="210"/>
      <c r="AF28" s="204">
        <f t="shared" si="6"/>
        <v>0</v>
      </c>
      <c r="AG28" s="133">
        <f t="shared" si="19"/>
        <v>0</v>
      </c>
      <c r="AH28" s="10">
        <f t="shared" si="7"/>
        <v>0</v>
      </c>
      <c r="AI28" s="10">
        <f t="shared" si="8"/>
        <v>0</v>
      </c>
      <c r="AJ28" s="210"/>
      <c r="AK28" s="130">
        <f t="shared" si="20"/>
        <v>0</v>
      </c>
      <c r="AL28" s="131">
        <f t="shared" si="21"/>
        <v>0</v>
      </c>
    </row>
    <row r="29" spans="1:38" ht="15.75" x14ac:dyDescent="0.25">
      <c r="A29" s="11"/>
      <c r="B29" s="11"/>
      <c r="C29" s="11"/>
      <c r="D29" s="11"/>
      <c r="E29" s="203"/>
      <c r="F29" s="241"/>
      <c r="G29" s="455">
        <f t="shared" si="9"/>
        <v>0</v>
      </c>
      <c r="H29" s="283"/>
      <c r="I29" s="284"/>
      <c r="J29" s="239"/>
      <c r="K29" s="202"/>
      <c r="L29" s="303"/>
      <c r="M29" s="206">
        <f t="shared" si="10"/>
        <v>0</v>
      </c>
      <c r="N29" s="18">
        <f t="shared" si="0"/>
        <v>0</v>
      </c>
      <c r="O29" s="18">
        <f t="shared" si="11"/>
        <v>0</v>
      </c>
      <c r="P29" s="19">
        <f t="shared" si="1"/>
        <v>0</v>
      </c>
      <c r="Q29" s="21">
        <f t="shared" si="2"/>
        <v>0</v>
      </c>
      <c r="R29" s="21">
        <f t="shared" si="12"/>
        <v>0</v>
      </c>
      <c r="S29" s="22">
        <f t="shared" si="13"/>
        <v>0</v>
      </c>
      <c r="T29" s="327"/>
      <c r="U29" s="321">
        <f t="shared" si="3"/>
        <v>0</v>
      </c>
      <c r="V29" s="213">
        <f t="shared" si="14"/>
        <v>1</v>
      </c>
      <c r="W29" s="457"/>
      <c r="X29" s="458">
        <f t="shared" si="4"/>
        <v>1</v>
      </c>
      <c r="Y29" s="210"/>
      <c r="Z29" s="9">
        <f t="shared" si="5"/>
        <v>0</v>
      </c>
      <c r="AA29" s="10">
        <f t="shared" si="15"/>
        <v>0</v>
      </c>
      <c r="AB29" s="10">
        <f t="shared" si="16"/>
        <v>0</v>
      </c>
      <c r="AC29" s="10">
        <f t="shared" si="17"/>
        <v>0</v>
      </c>
      <c r="AD29" s="324">
        <f t="shared" si="18"/>
        <v>0</v>
      </c>
      <c r="AE29" s="210"/>
      <c r="AF29" s="204">
        <f t="shared" si="6"/>
        <v>0</v>
      </c>
      <c r="AG29" s="133">
        <f t="shared" si="19"/>
        <v>0</v>
      </c>
      <c r="AH29" s="10">
        <f t="shared" si="7"/>
        <v>0</v>
      </c>
      <c r="AI29" s="10">
        <f t="shared" si="8"/>
        <v>0</v>
      </c>
      <c r="AJ29" s="210"/>
      <c r="AK29" s="130">
        <f t="shared" si="20"/>
        <v>0</v>
      </c>
      <c r="AL29" s="131">
        <f t="shared" si="21"/>
        <v>0</v>
      </c>
    </row>
    <row r="30" spans="1:38" ht="15.75" x14ac:dyDescent="0.25">
      <c r="A30" s="11"/>
      <c r="B30" s="11"/>
      <c r="C30" s="11"/>
      <c r="D30" s="11"/>
      <c r="E30" s="203"/>
      <c r="F30" s="241"/>
      <c r="G30" s="455">
        <f t="shared" si="9"/>
        <v>0</v>
      </c>
      <c r="H30" s="283"/>
      <c r="I30" s="284"/>
      <c r="J30" s="239"/>
      <c r="K30" s="202"/>
      <c r="L30" s="303"/>
      <c r="M30" s="206">
        <f t="shared" si="10"/>
        <v>0</v>
      </c>
      <c r="N30" s="18">
        <f t="shared" si="0"/>
        <v>0</v>
      </c>
      <c r="O30" s="18">
        <f t="shared" si="11"/>
        <v>0</v>
      </c>
      <c r="P30" s="19">
        <f t="shared" si="1"/>
        <v>0</v>
      </c>
      <c r="Q30" s="21">
        <f t="shared" si="2"/>
        <v>0</v>
      </c>
      <c r="R30" s="21">
        <f t="shared" si="12"/>
        <v>0</v>
      </c>
      <c r="S30" s="22">
        <f t="shared" si="13"/>
        <v>0</v>
      </c>
      <c r="T30" s="327"/>
      <c r="U30" s="321">
        <f t="shared" si="3"/>
        <v>0</v>
      </c>
      <c r="V30" s="213">
        <f t="shared" si="14"/>
        <v>1</v>
      </c>
      <c r="W30" s="457"/>
      <c r="X30" s="458">
        <f t="shared" si="4"/>
        <v>1</v>
      </c>
      <c r="Y30" s="210"/>
      <c r="Z30" s="9">
        <f t="shared" si="5"/>
        <v>0</v>
      </c>
      <c r="AA30" s="10">
        <f t="shared" si="15"/>
        <v>0</v>
      </c>
      <c r="AB30" s="10">
        <f t="shared" si="16"/>
        <v>0</v>
      </c>
      <c r="AC30" s="10">
        <f t="shared" si="17"/>
        <v>0</v>
      </c>
      <c r="AD30" s="324">
        <f t="shared" si="18"/>
        <v>0</v>
      </c>
      <c r="AE30" s="210"/>
      <c r="AF30" s="204">
        <f t="shared" si="6"/>
        <v>0</v>
      </c>
      <c r="AG30" s="133">
        <f t="shared" si="19"/>
        <v>0</v>
      </c>
      <c r="AH30" s="10">
        <f t="shared" si="7"/>
        <v>0</v>
      </c>
      <c r="AI30" s="10">
        <f t="shared" si="8"/>
        <v>0</v>
      </c>
      <c r="AJ30" s="210"/>
      <c r="AK30" s="130">
        <f t="shared" si="20"/>
        <v>0</v>
      </c>
      <c r="AL30" s="131">
        <f t="shared" si="21"/>
        <v>0</v>
      </c>
    </row>
    <row r="31" spans="1:38" ht="15.75" x14ac:dyDescent="0.25">
      <c r="A31" s="11"/>
      <c r="B31" s="11"/>
      <c r="C31" s="11"/>
      <c r="D31" s="11"/>
      <c r="E31" s="203"/>
      <c r="F31" s="241"/>
      <c r="G31" s="455">
        <f t="shared" si="9"/>
        <v>0</v>
      </c>
      <c r="H31" s="283"/>
      <c r="I31" s="284"/>
      <c r="J31" s="239"/>
      <c r="K31" s="202"/>
      <c r="L31" s="303"/>
      <c r="M31" s="206">
        <f t="shared" si="10"/>
        <v>0</v>
      </c>
      <c r="N31" s="18">
        <f t="shared" si="0"/>
        <v>0</v>
      </c>
      <c r="O31" s="18">
        <f t="shared" si="11"/>
        <v>0</v>
      </c>
      <c r="P31" s="19">
        <f t="shared" si="1"/>
        <v>0</v>
      </c>
      <c r="Q31" s="21">
        <f t="shared" si="2"/>
        <v>0</v>
      </c>
      <c r="R31" s="21">
        <f t="shared" si="12"/>
        <v>0</v>
      </c>
      <c r="S31" s="22">
        <f t="shared" si="13"/>
        <v>0</v>
      </c>
      <c r="T31" s="327"/>
      <c r="U31" s="321">
        <f t="shared" si="3"/>
        <v>0</v>
      </c>
      <c r="V31" s="213">
        <f t="shared" si="14"/>
        <v>1</v>
      </c>
      <c r="W31" s="457"/>
      <c r="X31" s="458">
        <f t="shared" si="4"/>
        <v>1</v>
      </c>
      <c r="Y31" s="210"/>
      <c r="Z31" s="9">
        <f t="shared" si="5"/>
        <v>0</v>
      </c>
      <c r="AA31" s="10">
        <f t="shared" si="15"/>
        <v>0</v>
      </c>
      <c r="AB31" s="10">
        <f t="shared" si="16"/>
        <v>0</v>
      </c>
      <c r="AC31" s="10">
        <f t="shared" si="17"/>
        <v>0</v>
      </c>
      <c r="AD31" s="324">
        <f t="shared" si="18"/>
        <v>0</v>
      </c>
      <c r="AE31" s="210"/>
      <c r="AF31" s="204">
        <f t="shared" si="6"/>
        <v>0</v>
      </c>
      <c r="AG31" s="133">
        <f t="shared" si="19"/>
        <v>0</v>
      </c>
      <c r="AH31" s="10">
        <f t="shared" si="7"/>
        <v>0</v>
      </c>
      <c r="AI31" s="10">
        <f t="shared" si="8"/>
        <v>0</v>
      </c>
      <c r="AJ31" s="210"/>
      <c r="AK31" s="130">
        <f t="shared" si="20"/>
        <v>0</v>
      </c>
      <c r="AL31" s="131">
        <f t="shared" si="21"/>
        <v>0</v>
      </c>
    </row>
    <row r="32" spans="1:38" ht="15.75" x14ac:dyDescent="0.25">
      <c r="A32" s="11"/>
      <c r="B32" s="11"/>
      <c r="C32" s="11"/>
      <c r="D32" s="11"/>
      <c r="E32" s="203"/>
      <c r="F32" s="241"/>
      <c r="G32" s="455">
        <f t="shared" si="9"/>
        <v>0</v>
      </c>
      <c r="H32" s="283"/>
      <c r="I32" s="284"/>
      <c r="J32" s="239"/>
      <c r="K32" s="202"/>
      <c r="L32" s="303"/>
      <c r="M32" s="206">
        <f t="shared" si="10"/>
        <v>0</v>
      </c>
      <c r="N32" s="18">
        <f t="shared" si="0"/>
        <v>0</v>
      </c>
      <c r="O32" s="18">
        <f t="shared" si="11"/>
        <v>0</v>
      </c>
      <c r="P32" s="19">
        <f t="shared" si="1"/>
        <v>0</v>
      </c>
      <c r="Q32" s="21">
        <f t="shared" si="2"/>
        <v>0</v>
      </c>
      <c r="R32" s="21">
        <f t="shared" si="12"/>
        <v>0</v>
      </c>
      <c r="S32" s="22">
        <f t="shared" si="13"/>
        <v>0</v>
      </c>
      <c r="T32" s="327"/>
      <c r="U32" s="321">
        <f t="shared" si="3"/>
        <v>0</v>
      </c>
      <c r="V32" s="213">
        <f t="shared" si="14"/>
        <v>1</v>
      </c>
      <c r="W32" s="457"/>
      <c r="X32" s="458">
        <f t="shared" si="4"/>
        <v>1</v>
      </c>
      <c r="Y32" s="210"/>
      <c r="Z32" s="9">
        <f t="shared" si="5"/>
        <v>0</v>
      </c>
      <c r="AA32" s="10">
        <f t="shared" si="15"/>
        <v>0</v>
      </c>
      <c r="AB32" s="10">
        <f t="shared" si="16"/>
        <v>0</v>
      </c>
      <c r="AC32" s="10">
        <f t="shared" si="17"/>
        <v>0</v>
      </c>
      <c r="AD32" s="324">
        <f t="shared" si="18"/>
        <v>0</v>
      </c>
      <c r="AE32" s="210"/>
      <c r="AF32" s="204">
        <f t="shared" si="6"/>
        <v>0</v>
      </c>
      <c r="AG32" s="133">
        <f t="shared" si="19"/>
        <v>0</v>
      </c>
      <c r="AH32" s="10">
        <f t="shared" si="7"/>
        <v>0</v>
      </c>
      <c r="AI32" s="10">
        <f t="shared" si="8"/>
        <v>0</v>
      </c>
      <c r="AJ32" s="210"/>
      <c r="AK32" s="130">
        <f t="shared" si="20"/>
        <v>0</v>
      </c>
      <c r="AL32" s="131">
        <f t="shared" si="21"/>
        <v>0</v>
      </c>
    </row>
    <row r="33" spans="1:38" ht="15.75" x14ac:dyDescent="0.25">
      <c r="A33" s="11"/>
      <c r="B33" s="11"/>
      <c r="C33" s="11"/>
      <c r="D33" s="11"/>
      <c r="E33" s="203"/>
      <c r="F33" s="241"/>
      <c r="G33" s="455">
        <f t="shared" si="9"/>
        <v>0</v>
      </c>
      <c r="H33" s="283"/>
      <c r="I33" s="284"/>
      <c r="J33" s="239"/>
      <c r="K33" s="202"/>
      <c r="L33" s="303"/>
      <c r="M33" s="206">
        <f t="shared" si="10"/>
        <v>0</v>
      </c>
      <c r="N33" s="18">
        <f t="shared" si="0"/>
        <v>0</v>
      </c>
      <c r="O33" s="18">
        <f t="shared" si="11"/>
        <v>0</v>
      </c>
      <c r="P33" s="19">
        <f t="shared" si="1"/>
        <v>0</v>
      </c>
      <c r="Q33" s="21">
        <f t="shared" si="2"/>
        <v>0</v>
      </c>
      <c r="R33" s="21">
        <f t="shared" si="12"/>
        <v>0</v>
      </c>
      <c r="S33" s="22">
        <f t="shared" si="13"/>
        <v>0</v>
      </c>
      <c r="T33" s="327"/>
      <c r="U33" s="321">
        <f t="shared" si="3"/>
        <v>0</v>
      </c>
      <c r="V33" s="213">
        <f t="shared" si="14"/>
        <v>1</v>
      </c>
      <c r="W33" s="457"/>
      <c r="X33" s="458">
        <f t="shared" si="4"/>
        <v>1</v>
      </c>
      <c r="Y33" s="210"/>
      <c r="Z33" s="9">
        <f t="shared" si="5"/>
        <v>0</v>
      </c>
      <c r="AA33" s="10">
        <f t="shared" si="15"/>
        <v>0</v>
      </c>
      <c r="AB33" s="10">
        <f t="shared" si="16"/>
        <v>0</v>
      </c>
      <c r="AC33" s="10">
        <f t="shared" si="17"/>
        <v>0</v>
      </c>
      <c r="AD33" s="324">
        <f t="shared" si="18"/>
        <v>0</v>
      </c>
      <c r="AE33" s="210"/>
      <c r="AF33" s="204">
        <f t="shared" si="6"/>
        <v>0</v>
      </c>
      <c r="AG33" s="133">
        <f t="shared" si="19"/>
        <v>0</v>
      </c>
      <c r="AH33" s="10">
        <f t="shared" si="7"/>
        <v>0</v>
      </c>
      <c r="AI33" s="10">
        <f t="shared" si="8"/>
        <v>0</v>
      </c>
      <c r="AJ33" s="210"/>
      <c r="AK33" s="130">
        <f t="shared" si="20"/>
        <v>0</v>
      </c>
      <c r="AL33" s="131">
        <f t="shared" si="21"/>
        <v>0</v>
      </c>
    </row>
    <row r="34" spans="1:38" ht="15.75" x14ac:dyDescent="0.25">
      <c r="A34" s="11"/>
      <c r="B34" s="11"/>
      <c r="C34" s="11"/>
      <c r="D34" s="11"/>
      <c r="E34" s="203"/>
      <c r="F34" s="241"/>
      <c r="G34" s="455">
        <f t="shared" si="9"/>
        <v>0</v>
      </c>
      <c r="H34" s="283"/>
      <c r="I34" s="284"/>
      <c r="J34" s="239"/>
      <c r="K34" s="202"/>
      <c r="L34" s="303"/>
      <c r="M34" s="206">
        <f t="shared" si="10"/>
        <v>0</v>
      </c>
      <c r="N34" s="18">
        <f t="shared" si="0"/>
        <v>0</v>
      </c>
      <c r="O34" s="18">
        <f t="shared" si="11"/>
        <v>0</v>
      </c>
      <c r="P34" s="19">
        <f t="shared" si="1"/>
        <v>0</v>
      </c>
      <c r="Q34" s="21">
        <f t="shared" si="2"/>
        <v>0</v>
      </c>
      <c r="R34" s="21">
        <f t="shared" si="12"/>
        <v>0</v>
      </c>
      <c r="S34" s="22">
        <f t="shared" si="13"/>
        <v>0</v>
      </c>
      <c r="T34" s="327"/>
      <c r="U34" s="321">
        <f t="shared" si="3"/>
        <v>0</v>
      </c>
      <c r="V34" s="213">
        <f t="shared" si="14"/>
        <v>1</v>
      </c>
      <c r="W34" s="457"/>
      <c r="X34" s="458">
        <f t="shared" si="4"/>
        <v>1</v>
      </c>
      <c r="Y34" s="210"/>
      <c r="Z34" s="9">
        <f t="shared" si="5"/>
        <v>0</v>
      </c>
      <c r="AA34" s="10">
        <f t="shared" si="15"/>
        <v>0</v>
      </c>
      <c r="AB34" s="10">
        <f t="shared" si="16"/>
        <v>0</v>
      </c>
      <c r="AC34" s="10">
        <f t="shared" si="17"/>
        <v>0</v>
      </c>
      <c r="AD34" s="324">
        <f t="shared" si="18"/>
        <v>0</v>
      </c>
      <c r="AE34" s="210"/>
      <c r="AF34" s="204">
        <f t="shared" si="6"/>
        <v>0</v>
      </c>
      <c r="AG34" s="133">
        <f t="shared" si="19"/>
        <v>0</v>
      </c>
      <c r="AH34" s="10">
        <f t="shared" si="7"/>
        <v>0</v>
      </c>
      <c r="AI34" s="10">
        <f t="shared" si="8"/>
        <v>0</v>
      </c>
      <c r="AJ34" s="210"/>
      <c r="AK34" s="130">
        <f t="shared" si="20"/>
        <v>0</v>
      </c>
      <c r="AL34" s="131">
        <f t="shared" si="21"/>
        <v>0</v>
      </c>
    </row>
    <row r="35" spans="1:38" ht="15.75" x14ac:dyDescent="0.25">
      <c r="A35" s="11"/>
      <c r="B35" s="11"/>
      <c r="C35" s="11"/>
      <c r="D35" s="11"/>
      <c r="E35" s="203"/>
      <c r="F35" s="241"/>
      <c r="G35" s="455">
        <f t="shared" si="9"/>
        <v>0</v>
      </c>
      <c r="H35" s="283"/>
      <c r="I35" s="284"/>
      <c r="J35" s="239"/>
      <c r="K35" s="202"/>
      <c r="L35" s="303"/>
      <c r="M35" s="206">
        <f t="shared" si="10"/>
        <v>0</v>
      </c>
      <c r="N35" s="18">
        <f t="shared" si="0"/>
        <v>0</v>
      </c>
      <c r="O35" s="18">
        <f t="shared" si="11"/>
        <v>0</v>
      </c>
      <c r="P35" s="19">
        <f t="shared" si="1"/>
        <v>0</v>
      </c>
      <c r="Q35" s="21">
        <f t="shared" si="2"/>
        <v>0</v>
      </c>
      <c r="R35" s="21">
        <f t="shared" si="12"/>
        <v>0</v>
      </c>
      <c r="S35" s="22">
        <f t="shared" si="13"/>
        <v>0</v>
      </c>
      <c r="T35" s="327"/>
      <c r="U35" s="321">
        <f t="shared" si="3"/>
        <v>0</v>
      </c>
      <c r="V35" s="213">
        <f t="shared" si="14"/>
        <v>1</v>
      </c>
      <c r="W35" s="457"/>
      <c r="X35" s="458">
        <f t="shared" si="4"/>
        <v>1</v>
      </c>
      <c r="Y35" s="210"/>
      <c r="Z35" s="9">
        <f t="shared" si="5"/>
        <v>0</v>
      </c>
      <c r="AA35" s="10">
        <f t="shared" si="15"/>
        <v>0</v>
      </c>
      <c r="AB35" s="10">
        <f t="shared" si="16"/>
        <v>0</v>
      </c>
      <c r="AC35" s="10">
        <f t="shared" si="17"/>
        <v>0</v>
      </c>
      <c r="AD35" s="324">
        <f t="shared" si="18"/>
        <v>0</v>
      </c>
      <c r="AE35" s="210"/>
      <c r="AF35" s="204">
        <f t="shared" si="6"/>
        <v>0</v>
      </c>
      <c r="AG35" s="133">
        <f t="shared" si="19"/>
        <v>0</v>
      </c>
      <c r="AH35" s="10">
        <f t="shared" si="7"/>
        <v>0</v>
      </c>
      <c r="AI35" s="10">
        <f t="shared" si="8"/>
        <v>0</v>
      </c>
      <c r="AJ35" s="210"/>
      <c r="AK35" s="130">
        <f t="shared" si="20"/>
        <v>0</v>
      </c>
      <c r="AL35" s="131">
        <f t="shared" si="21"/>
        <v>0</v>
      </c>
    </row>
    <row r="36" spans="1:38" ht="15.75" x14ac:dyDescent="0.25">
      <c r="A36" s="11"/>
      <c r="B36" s="11"/>
      <c r="C36" s="11"/>
      <c r="D36" s="11"/>
      <c r="E36" s="203"/>
      <c r="F36" s="241"/>
      <c r="G36" s="455">
        <f t="shared" si="9"/>
        <v>0</v>
      </c>
      <c r="H36" s="283"/>
      <c r="I36" s="284"/>
      <c r="J36" s="239"/>
      <c r="K36" s="202"/>
      <c r="L36" s="303"/>
      <c r="M36" s="206">
        <f t="shared" si="10"/>
        <v>0</v>
      </c>
      <c r="N36" s="18">
        <f t="shared" si="0"/>
        <v>0</v>
      </c>
      <c r="O36" s="18">
        <f t="shared" si="11"/>
        <v>0</v>
      </c>
      <c r="P36" s="19">
        <f t="shared" si="1"/>
        <v>0</v>
      </c>
      <c r="Q36" s="21">
        <f t="shared" si="2"/>
        <v>0</v>
      </c>
      <c r="R36" s="21">
        <f t="shared" si="12"/>
        <v>0</v>
      </c>
      <c r="S36" s="22">
        <f t="shared" si="13"/>
        <v>0</v>
      </c>
      <c r="T36" s="327"/>
      <c r="U36" s="321">
        <f t="shared" si="3"/>
        <v>0</v>
      </c>
      <c r="V36" s="213">
        <f t="shared" si="14"/>
        <v>1</v>
      </c>
      <c r="W36" s="457"/>
      <c r="X36" s="458">
        <f t="shared" si="4"/>
        <v>1</v>
      </c>
      <c r="Y36" s="210"/>
      <c r="Z36" s="9">
        <f t="shared" si="5"/>
        <v>0</v>
      </c>
      <c r="AA36" s="10">
        <f t="shared" si="15"/>
        <v>0</v>
      </c>
      <c r="AB36" s="10">
        <f t="shared" si="16"/>
        <v>0</v>
      </c>
      <c r="AC36" s="10">
        <f t="shared" si="17"/>
        <v>0</v>
      </c>
      <c r="AD36" s="324">
        <f t="shared" si="18"/>
        <v>0</v>
      </c>
      <c r="AE36" s="210"/>
      <c r="AF36" s="204">
        <f t="shared" si="6"/>
        <v>0</v>
      </c>
      <c r="AG36" s="133">
        <f t="shared" si="19"/>
        <v>0</v>
      </c>
      <c r="AH36" s="10">
        <f t="shared" si="7"/>
        <v>0</v>
      </c>
      <c r="AI36" s="10">
        <f t="shared" si="8"/>
        <v>0</v>
      </c>
      <c r="AJ36" s="210"/>
      <c r="AK36" s="130">
        <f t="shared" si="20"/>
        <v>0</v>
      </c>
      <c r="AL36" s="131">
        <f t="shared" si="21"/>
        <v>0</v>
      </c>
    </row>
    <row r="37" spans="1:38" ht="15.75" x14ac:dyDescent="0.25">
      <c r="A37" s="11"/>
      <c r="B37" s="11"/>
      <c r="C37" s="11"/>
      <c r="D37" s="11"/>
      <c r="E37" s="203"/>
      <c r="F37" s="241"/>
      <c r="G37" s="455">
        <f t="shared" si="9"/>
        <v>0</v>
      </c>
      <c r="H37" s="283"/>
      <c r="I37" s="284"/>
      <c r="J37" s="239"/>
      <c r="K37" s="202"/>
      <c r="L37" s="303"/>
      <c r="M37" s="206">
        <f t="shared" si="10"/>
        <v>0</v>
      </c>
      <c r="N37" s="18">
        <f t="shared" si="0"/>
        <v>0</v>
      </c>
      <c r="O37" s="18">
        <f t="shared" si="11"/>
        <v>0</v>
      </c>
      <c r="P37" s="19">
        <f t="shared" si="1"/>
        <v>0</v>
      </c>
      <c r="Q37" s="21">
        <f t="shared" si="2"/>
        <v>0</v>
      </c>
      <c r="R37" s="21">
        <f t="shared" si="12"/>
        <v>0</v>
      </c>
      <c r="S37" s="22">
        <f t="shared" si="13"/>
        <v>0</v>
      </c>
      <c r="T37" s="327"/>
      <c r="U37" s="321">
        <f t="shared" si="3"/>
        <v>0</v>
      </c>
      <c r="V37" s="213">
        <f t="shared" si="14"/>
        <v>1</v>
      </c>
      <c r="W37" s="457"/>
      <c r="X37" s="458">
        <f t="shared" si="4"/>
        <v>1</v>
      </c>
      <c r="Y37" s="210"/>
      <c r="Z37" s="9">
        <f t="shared" si="5"/>
        <v>0</v>
      </c>
      <c r="AA37" s="10">
        <f t="shared" si="15"/>
        <v>0</v>
      </c>
      <c r="AB37" s="10">
        <f t="shared" si="16"/>
        <v>0</v>
      </c>
      <c r="AC37" s="10">
        <f t="shared" si="17"/>
        <v>0</v>
      </c>
      <c r="AD37" s="324">
        <f t="shared" si="18"/>
        <v>0</v>
      </c>
      <c r="AE37" s="210"/>
      <c r="AF37" s="204">
        <f t="shared" si="6"/>
        <v>0</v>
      </c>
      <c r="AG37" s="133">
        <f t="shared" si="19"/>
        <v>0</v>
      </c>
      <c r="AH37" s="10">
        <f t="shared" si="7"/>
        <v>0</v>
      </c>
      <c r="AI37" s="10">
        <f t="shared" si="8"/>
        <v>0</v>
      </c>
      <c r="AJ37" s="210"/>
      <c r="AK37" s="130">
        <f t="shared" si="20"/>
        <v>0</v>
      </c>
      <c r="AL37" s="131">
        <f t="shared" si="21"/>
        <v>0</v>
      </c>
    </row>
    <row r="38" spans="1:38" ht="15.75" x14ac:dyDescent="0.25">
      <c r="A38" s="11"/>
      <c r="B38" s="11"/>
      <c r="C38" s="11"/>
      <c r="D38" s="11"/>
      <c r="E38" s="203"/>
      <c r="F38" s="241"/>
      <c r="G38" s="455">
        <f t="shared" si="9"/>
        <v>0</v>
      </c>
      <c r="H38" s="283"/>
      <c r="I38" s="284"/>
      <c r="J38" s="239"/>
      <c r="K38" s="202"/>
      <c r="L38" s="303"/>
      <c r="M38" s="206">
        <f t="shared" si="10"/>
        <v>0</v>
      </c>
      <c r="N38" s="18">
        <f t="shared" si="0"/>
        <v>0</v>
      </c>
      <c r="O38" s="18">
        <f t="shared" si="11"/>
        <v>0</v>
      </c>
      <c r="P38" s="19">
        <f t="shared" si="1"/>
        <v>0</v>
      </c>
      <c r="Q38" s="21">
        <f t="shared" si="2"/>
        <v>0</v>
      </c>
      <c r="R38" s="21">
        <f t="shared" si="12"/>
        <v>0</v>
      </c>
      <c r="S38" s="22">
        <f t="shared" si="13"/>
        <v>0</v>
      </c>
      <c r="T38" s="327"/>
      <c r="U38" s="321">
        <f t="shared" si="3"/>
        <v>0</v>
      </c>
      <c r="V38" s="213">
        <f t="shared" si="14"/>
        <v>1</v>
      </c>
      <c r="W38" s="457"/>
      <c r="X38" s="458">
        <f t="shared" si="4"/>
        <v>1</v>
      </c>
      <c r="Y38" s="210"/>
      <c r="Z38" s="9">
        <f t="shared" si="5"/>
        <v>0</v>
      </c>
      <c r="AA38" s="10">
        <f t="shared" si="15"/>
        <v>0</v>
      </c>
      <c r="AB38" s="10">
        <f t="shared" si="16"/>
        <v>0</v>
      </c>
      <c r="AC38" s="10">
        <f t="shared" si="17"/>
        <v>0</v>
      </c>
      <c r="AD38" s="324">
        <f t="shared" si="18"/>
        <v>0</v>
      </c>
      <c r="AE38" s="210"/>
      <c r="AF38" s="204">
        <f t="shared" si="6"/>
        <v>0</v>
      </c>
      <c r="AG38" s="133">
        <f t="shared" si="19"/>
        <v>0</v>
      </c>
      <c r="AH38" s="10">
        <f t="shared" si="7"/>
        <v>0</v>
      </c>
      <c r="AI38" s="10">
        <f t="shared" si="8"/>
        <v>0</v>
      </c>
      <c r="AJ38" s="210"/>
      <c r="AK38" s="130">
        <f t="shared" si="20"/>
        <v>0</v>
      </c>
      <c r="AL38" s="131">
        <f t="shared" si="21"/>
        <v>0</v>
      </c>
    </row>
    <row r="39" spans="1:38" ht="15.75" x14ac:dyDescent="0.25">
      <c r="A39" s="11"/>
      <c r="B39" s="11"/>
      <c r="C39" s="11"/>
      <c r="D39" s="11"/>
      <c r="E39" s="203"/>
      <c r="F39" s="241"/>
      <c r="G39" s="455">
        <f t="shared" si="9"/>
        <v>0</v>
      </c>
      <c r="H39" s="283"/>
      <c r="I39" s="284"/>
      <c r="J39" s="239"/>
      <c r="K39" s="202"/>
      <c r="L39" s="303"/>
      <c r="M39" s="206">
        <f t="shared" si="10"/>
        <v>0</v>
      </c>
      <c r="N39" s="18">
        <f t="shared" si="0"/>
        <v>0</v>
      </c>
      <c r="O39" s="18">
        <f t="shared" si="11"/>
        <v>0</v>
      </c>
      <c r="P39" s="19">
        <f t="shared" si="1"/>
        <v>0</v>
      </c>
      <c r="Q39" s="21">
        <f t="shared" si="2"/>
        <v>0</v>
      </c>
      <c r="R39" s="21">
        <f t="shared" si="12"/>
        <v>0</v>
      </c>
      <c r="S39" s="22">
        <f t="shared" si="13"/>
        <v>0</v>
      </c>
      <c r="T39" s="327"/>
      <c r="U39" s="321">
        <f t="shared" si="3"/>
        <v>0</v>
      </c>
      <c r="V39" s="213">
        <f t="shared" si="14"/>
        <v>1</v>
      </c>
      <c r="W39" s="457"/>
      <c r="X39" s="458">
        <f t="shared" si="4"/>
        <v>1</v>
      </c>
      <c r="Y39" s="210"/>
      <c r="Z39" s="9">
        <f t="shared" si="5"/>
        <v>0</v>
      </c>
      <c r="AA39" s="10">
        <f t="shared" si="15"/>
        <v>0</v>
      </c>
      <c r="AB39" s="10">
        <f t="shared" si="16"/>
        <v>0</v>
      </c>
      <c r="AC39" s="10">
        <f t="shared" si="17"/>
        <v>0</v>
      </c>
      <c r="AD39" s="324">
        <f t="shared" si="18"/>
        <v>0</v>
      </c>
      <c r="AE39" s="210"/>
      <c r="AF39" s="204">
        <f t="shared" si="6"/>
        <v>0</v>
      </c>
      <c r="AG39" s="133">
        <f t="shared" si="19"/>
        <v>0</v>
      </c>
      <c r="AH39" s="10">
        <f t="shared" si="7"/>
        <v>0</v>
      </c>
      <c r="AI39" s="10">
        <f t="shared" si="8"/>
        <v>0</v>
      </c>
      <c r="AJ39" s="210"/>
      <c r="AK39" s="130">
        <f t="shared" si="20"/>
        <v>0</v>
      </c>
      <c r="AL39" s="131">
        <f t="shared" si="21"/>
        <v>0</v>
      </c>
    </row>
    <row r="40" spans="1:38" ht="15.75" x14ac:dyDescent="0.25">
      <c r="A40" s="11"/>
      <c r="B40" s="11"/>
      <c r="C40" s="11"/>
      <c r="D40" s="11"/>
      <c r="E40" s="203"/>
      <c r="F40" s="241"/>
      <c r="G40" s="455">
        <f t="shared" si="9"/>
        <v>0</v>
      </c>
      <c r="H40" s="283"/>
      <c r="I40" s="284"/>
      <c r="J40" s="239"/>
      <c r="K40" s="202"/>
      <c r="L40" s="303"/>
      <c r="M40" s="206">
        <f t="shared" si="10"/>
        <v>0</v>
      </c>
      <c r="N40" s="18">
        <f t="shared" si="0"/>
        <v>0</v>
      </c>
      <c r="O40" s="18">
        <f t="shared" si="11"/>
        <v>0</v>
      </c>
      <c r="P40" s="19">
        <f t="shared" si="1"/>
        <v>0</v>
      </c>
      <c r="Q40" s="21">
        <f t="shared" si="2"/>
        <v>0</v>
      </c>
      <c r="R40" s="21">
        <f t="shared" si="12"/>
        <v>0</v>
      </c>
      <c r="S40" s="22">
        <f t="shared" si="13"/>
        <v>0</v>
      </c>
      <c r="T40" s="327"/>
      <c r="U40" s="321">
        <f t="shared" si="3"/>
        <v>0</v>
      </c>
      <c r="V40" s="213">
        <f t="shared" si="14"/>
        <v>1</v>
      </c>
      <c r="W40" s="457"/>
      <c r="X40" s="458">
        <f t="shared" si="4"/>
        <v>1</v>
      </c>
      <c r="Y40" s="210"/>
      <c r="Z40" s="9">
        <f t="shared" si="5"/>
        <v>0</v>
      </c>
      <c r="AA40" s="10">
        <f t="shared" si="15"/>
        <v>0</v>
      </c>
      <c r="AB40" s="10">
        <f t="shared" si="16"/>
        <v>0</v>
      </c>
      <c r="AC40" s="10">
        <f t="shared" si="17"/>
        <v>0</v>
      </c>
      <c r="AD40" s="324">
        <f t="shared" si="18"/>
        <v>0</v>
      </c>
      <c r="AE40" s="210"/>
      <c r="AF40" s="204">
        <f t="shared" si="6"/>
        <v>0</v>
      </c>
      <c r="AG40" s="133">
        <f t="shared" si="19"/>
        <v>0</v>
      </c>
      <c r="AH40" s="10">
        <f t="shared" si="7"/>
        <v>0</v>
      </c>
      <c r="AI40" s="10">
        <f t="shared" si="8"/>
        <v>0</v>
      </c>
      <c r="AJ40" s="210"/>
      <c r="AK40" s="130">
        <f t="shared" si="20"/>
        <v>0</v>
      </c>
      <c r="AL40" s="131">
        <f t="shared" si="21"/>
        <v>0</v>
      </c>
    </row>
    <row r="41" spans="1:38" ht="15.75" x14ac:dyDescent="0.25">
      <c r="A41" s="11"/>
      <c r="B41" s="11"/>
      <c r="C41" s="11"/>
      <c r="D41" s="11"/>
      <c r="E41" s="203"/>
      <c r="F41" s="241"/>
      <c r="G41" s="455">
        <f t="shared" si="9"/>
        <v>0</v>
      </c>
      <c r="H41" s="283"/>
      <c r="I41" s="284"/>
      <c r="J41" s="239"/>
      <c r="K41" s="202"/>
      <c r="L41" s="303"/>
      <c r="M41" s="206">
        <f t="shared" si="10"/>
        <v>0</v>
      </c>
      <c r="N41" s="18">
        <f t="shared" si="0"/>
        <v>0</v>
      </c>
      <c r="O41" s="18">
        <f t="shared" si="11"/>
        <v>0</v>
      </c>
      <c r="P41" s="19">
        <f t="shared" si="1"/>
        <v>0</v>
      </c>
      <c r="Q41" s="21">
        <f t="shared" si="2"/>
        <v>0</v>
      </c>
      <c r="R41" s="21">
        <f t="shared" si="12"/>
        <v>0</v>
      </c>
      <c r="S41" s="22">
        <f t="shared" si="13"/>
        <v>0</v>
      </c>
      <c r="T41" s="327"/>
      <c r="U41" s="321">
        <f t="shared" si="3"/>
        <v>0</v>
      </c>
      <c r="V41" s="213">
        <f t="shared" si="14"/>
        <v>1</v>
      </c>
      <c r="W41" s="457"/>
      <c r="X41" s="458">
        <f t="shared" si="4"/>
        <v>1</v>
      </c>
      <c r="Y41" s="210"/>
      <c r="Z41" s="9">
        <f t="shared" si="5"/>
        <v>0</v>
      </c>
      <c r="AA41" s="10">
        <f t="shared" si="15"/>
        <v>0</v>
      </c>
      <c r="AB41" s="10">
        <f t="shared" si="16"/>
        <v>0</v>
      </c>
      <c r="AC41" s="10">
        <f t="shared" si="17"/>
        <v>0</v>
      </c>
      <c r="AD41" s="324">
        <f t="shared" si="18"/>
        <v>0</v>
      </c>
      <c r="AE41" s="210"/>
      <c r="AF41" s="204">
        <f t="shared" si="6"/>
        <v>0</v>
      </c>
      <c r="AG41" s="133">
        <f t="shared" si="19"/>
        <v>0</v>
      </c>
      <c r="AH41" s="10">
        <f t="shared" si="7"/>
        <v>0</v>
      </c>
      <c r="AI41" s="10">
        <f t="shared" si="8"/>
        <v>0</v>
      </c>
      <c r="AJ41" s="210"/>
      <c r="AK41" s="130">
        <f t="shared" si="20"/>
        <v>0</v>
      </c>
      <c r="AL41" s="131">
        <f t="shared" si="21"/>
        <v>0</v>
      </c>
    </row>
    <row r="42" spans="1:38" ht="15.75" x14ac:dyDescent="0.25">
      <c r="A42" s="11"/>
      <c r="B42" s="11"/>
      <c r="C42" s="11"/>
      <c r="D42" s="11"/>
      <c r="E42" s="203"/>
      <c r="F42" s="241"/>
      <c r="G42" s="455">
        <f t="shared" si="9"/>
        <v>0</v>
      </c>
      <c r="H42" s="283"/>
      <c r="I42" s="284"/>
      <c r="J42" s="239"/>
      <c r="K42" s="202"/>
      <c r="L42" s="303"/>
      <c r="M42" s="206">
        <f t="shared" si="10"/>
        <v>0</v>
      </c>
      <c r="N42" s="18">
        <f t="shared" si="0"/>
        <v>0</v>
      </c>
      <c r="O42" s="18">
        <f t="shared" si="11"/>
        <v>0</v>
      </c>
      <c r="P42" s="19">
        <f t="shared" si="1"/>
        <v>0</v>
      </c>
      <c r="Q42" s="21">
        <f t="shared" si="2"/>
        <v>0</v>
      </c>
      <c r="R42" s="21">
        <f t="shared" si="12"/>
        <v>0</v>
      </c>
      <c r="S42" s="22">
        <f t="shared" si="13"/>
        <v>0</v>
      </c>
      <c r="T42" s="327"/>
      <c r="U42" s="321">
        <f t="shared" si="3"/>
        <v>0</v>
      </c>
      <c r="V42" s="213">
        <f t="shared" si="14"/>
        <v>1</v>
      </c>
      <c r="W42" s="457"/>
      <c r="X42" s="458">
        <f t="shared" si="4"/>
        <v>1</v>
      </c>
      <c r="Y42" s="210"/>
      <c r="Z42" s="9">
        <f t="shared" si="5"/>
        <v>0</v>
      </c>
      <c r="AA42" s="10">
        <f t="shared" si="15"/>
        <v>0</v>
      </c>
      <c r="AB42" s="10">
        <f t="shared" si="16"/>
        <v>0</v>
      </c>
      <c r="AC42" s="10">
        <f t="shared" si="17"/>
        <v>0</v>
      </c>
      <c r="AD42" s="324">
        <f t="shared" si="18"/>
        <v>0</v>
      </c>
      <c r="AE42" s="210"/>
      <c r="AF42" s="204">
        <f t="shared" si="6"/>
        <v>0</v>
      </c>
      <c r="AG42" s="133">
        <f t="shared" si="19"/>
        <v>0</v>
      </c>
      <c r="AH42" s="10">
        <f t="shared" si="7"/>
        <v>0</v>
      </c>
      <c r="AI42" s="10">
        <f t="shared" si="8"/>
        <v>0</v>
      </c>
      <c r="AJ42" s="210"/>
      <c r="AK42" s="130">
        <f t="shared" si="20"/>
        <v>0</v>
      </c>
      <c r="AL42" s="131">
        <f t="shared" si="21"/>
        <v>0</v>
      </c>
    </row>
    <row r="43" spans="1:38" ht="15.75" x14ac:dyDescent="0.25">
      <c r="A43" s="11"/>
      <c r="B43" s="11"/>
      <c r="C43" s="11"/>
      <c r="D43" s="11"/>
      <c r="E43" s="203"/>
      <c r="F43" s="241"/>
      <c r="G43" s="455">
        <f t="shared" si="9"/>
        <v>0</v>
      </c>
      <c r="H43" s="283"/>
      <c r="I43" s="284"/>
      <c r="J43" s="239"/>
      <c r="K43" s="202"/>
      <c r="L43" s="303"/>
      <c r="M43" s="206">
        <f t="shared" ref="M43:M74" si="22">J43</f>
        <v>0</v>
      </c>
      <c r="N43" s="18">
        <f t="shared" ref="N43:N74" si="23">K43</f>
        <v>0</v>
      </c>
      <c r="O43" s="18">
        <f t="shared" si="11"/>
        <v>0</v>
      </c>
      <c r="P43" s="19">
        <f t="shared" ref="P43:P74" si="24">O43*Z43</f>
        <v>0</v>
      </c>
      <c r="Q43" s="21">
        <f t="shared" ref="Q43:Q74" si="25">(AF43*Z43)*O43</f>
        <v>0</v>
      </c>
      <c r="R43" s="21">
        <f t="shared" si="12"/>
        <v>0</v>
      </c>
      <c r="S43" s="22">
        <f t="shared" si="13"/>
        <v>0</v>
      </c>
      <c r="T43" s="327"/>
      <c r="U43" s="321">
        <f t="shared" ref="U43:U74" si="26">SUM(K43,J43)</f>
        <v>0</v>
      </c>
      <c r="V43" s="213">
        <f t="shared" si="14"/>
        <v>1</v>
      </c>
      <c r="W43" s="457"/>
      <c r="X43" s="458">
        <f t="shared" si="4"/>
        <v>1</v>
      </c>
      <c r="Y43" s="210"/>
      <c r="Z43" s="9">
        <f t="shared" ref="Z43:Z74" si="27">H43</f>
        <v>0</v>
      </c>
      <c r="AA43" s="10">
        <f t="shared" si="15"/>
        <v>0</v>
      </c>
      <c r="AB43" s="10">
        <f t="shared" si="16"/>
        <v>0</v>
      </c>
      <c r="AC43" s="10">
        <f t="shared" si="17"/>
        <v>0</v>
      </c>
      <c r="AD43" s="324">
        <f t="shared" si="18"/>
        <v>0</v>
      </c>
      <c r="AE43" s="210"/>
      <c r="AF43" s="204">
        <f t="shared" ref="AF43:AF74" si="28">I43</f>
        <v>0</v>
      </c>
      <c r="AG43" s="133">
        <f t="shared" si="19"/>
        <v>0</v>
      </c>
      <c r="AH43" s="10">
        <f t="shared" ref="AH43:AH74" si="29">(W43)*(AG43)</f>
        <v>0</v>
      </c>
      <c r="AI43" s="10">
        <f t="shared" ref="AI43:AI74" si="30">(X43)*(AG43)</f>
        <v>0</v>
      </c>
      <c r="AJ43" s="210"/>
      <c r="AK43" s="130">
        <f t="shared" si="20"/>
        <v>0</v>
      </c>
      <c r="AL43" s="131">
        <f t="shared" ref="AL43:AL74" si="31">SUM(S43)</f>
        <v>0</v>
      </c>
    </row>
    <row r="44" spans="1:38" ht="15.75" x14ac:dyDescent="0.25">
      <c r="A44" s="11"/>
      <c r="B44" s="11"/>
      <c r="C44" s="11"/>
      <c r="D44" s="11"/>
      <c r="E44" s="203"/>
      <c r="F44" s="241"/>
      <c r="G44" s="455">
        <f t="shared" si="9"/>
        <v>0</v>
      </c>
      <c r="H44" s="283"/>
      <c r="I44" s="284"/>
      <c r="J44" s="239"/>
      <c r="K44" s="202"/>
      <c r="L44" s="303"/>
      <c r="M44" s="206">
        <f t="shared" si="22"/>
        <v>0</v>
      </c>
      <c r="N44" s="18">
        <f t="shared" si="23"/>
        <v>0</v>
      </c>
      <c r="O44" s="18">
        <f t="shared" si="11"/>
        <v>0</v>
      </c>
      <c r="P44" s="19">
        <f t="shared" si="24"/>
        <v>0</v>
      </c>
      <c r="Q44" s="21">
        <f t="shared" si="25"/>
        <v>0</v>
      </c>
      <c r="R44" s="21">
        <f t="shared" si="12"/>
        <v>0</v>
      </c>
      <c r="S44" s="22">
        <f t="shared" si="13"/>
        <v>0</v>
      </c>
      <c r="T44" s="327"/>
      <c r="U44" s="321">
        <f t="shared" si="26"/>
        <v>0</v>
      </c>
      <c r="V44" s="213">
        <f t="shared" si="14"/>
        <v>1</v>
      </c>
      <c r="W44" s="457"/>
      <c r="X44" s="458">
        <f t="shared" si="4"/>
        <v>1</v>
      </c>
      <c r="Y44" s="210"/>
      <c r="Z44" s="9">
        <f t="shared" si="27"/>
        <v>0</v>
      </c>
      <c r="AA44" s="10">
        <f t="shared" si="15"/>
        <v>0</v>
      </c>
      <c r="AB44" s="10">
        <f t="shared" si="16"/>
        <v>0</v>
      </c>
      <c r="AC44" s="10">
        <f t="shared" si="17"/>
        <v>0</v>
      </c>
      <c r="AD44" s="324">
        <f t="shared" si="18"/>
        <v>0</v>
      </c>
      <c r="AE44" s="210"/>
      <c r="AF44" s="204">
        <f t="shared" si="28"/>
        <v>0</v>
      </c>
      <c r="AG44" s="133">
        <f t="shared" si="19"/>
        <v>0</v>
      </c>
      <c r="AH44" s="10">
        <f t="shared" si="29"/>
        <v>0</v>
      </c>
      <c r="AI44" s="10">
        <f t="shared" si="30"/>
        <v>0</v>
      </c>
      <c r="AJ44" s="210"/>
      <c r="AK44" s="130">
        <f t="shared" si="20"/>
        <v>0</v>
      </c>
      <c r="AL44" s="131">
        <f t="shared" si="31"/>
        <v>0</v>
      </c>
    </row>
    <row r="45" spans="1:38" ht="15.75" x14ac:dyDescent="0.25">
      <c r="A45" s="11"/>
      <c r="B45" s="11"/>
      <c r="C45" s="11"/>
      <c r="D45" s="11"/>
      <c r="E45" s="203"/>
      <c r="F45" s="241"/>
      <c r="G45" s="455">
        <f t="shared" si="9"/>
        <v>0</v>
      </c>
      <c r="H45" s="283"/>
      <c r="I45" s="284"/>
      <c r="J45" s="239"/>
      <c r="K45" s="202"/>
      <c r="L45" s="303"/>
      <c r="M45" s="206">
        <f t="shared" si="22"/>
        <v>0</v>
      </c>
      <c r="N45" s="18">
        <f t="shared" si="23"/>
        <v>0</v>
      </c>
      <c r="O45" s="18">
        <f t="shared" si="11"/>
        <v>0</v>
      </c>
      <c r="P45" s="19">
        <f t="shared" si="24"/>
        <v>0</v>
      </c>
      <c r="Q45" s="21">
        <f t="shared" si="25"/>
        <v>0</v>
      </c>
      <c r="R45" s="21">
        <f t="shared" si="12"/>
        <v>0</v>
      </c>
      <c r="S45" s="22">
        <f t="shared" si="13"/>
        <v>0</v>
      </c>
      <c r="T45" s="327"/>
      <c r="U45" s="321">
        <f t="shared" si="26"/>
        <v>0</v>
      </c>
      <c r="V45" s="213">
        <f t="shared" si="14"/>
        <v>1</v>
      </c>
      <c r="W45" s="457"/>
      <c r="X45" s="458">
        <f t="shared" si="4"/>
        <v>1</v>
      </c>
      <c r="Y45" s="210"/>
      <c r="Z45" s="9">
        <f t="shared" si="27"/>
        <v>0</v>
      </c>
      <c r="AA45" s="10">
        <f t="shared" si="15"/>
        <v>0</v>
      </c>
      <c r="AB45" s="10">
        <f t="shared" si="16"/>
        <v>0</v>
      </c>
      <c r="AC45" s="10">
        <f t="shared" si="17"/>
        <v>0</v>
      </c>
      <c r="AD45" s="324">
        <f t="shared" si="18"/>
        <v>0</v>
      </c>
      <c r="AE45" s="210"/>
      <c r="AF45" s="204">
        <f t="shared" si="28"/>
        <v>0</v>
      </c>
      <c r="AG45" s="133">
        <f t="shared" si="19"/>
        <v>0</v>
      </c>
      <c r="AH45" s="10">
        <f t="shared" si="29"/>
        <v>0</v>
      </c>
      <c r="AI45" s="10">
        <f t="shared" si="30"/>
        <v>0</v>
      </c>
      <c r="AJ45" s="210"/>
      <c r="AK45" s="130">
        <f t="shared" si="20"/>
        <v>0</v>
      </c>
      <c r="AL45" s="131">
        <f t="shared" si="31"/>
        <v>0</v>
      </c>
    </row>
    <row r="46" spans="1:38" ht="15.75" x14ac:dyDescent="0.25">
      <c r="A46" s="11"/>
      <c r="B46" s="11"/>
      <c r="C46" s="11"/>
      <c r="D46" s="11"/>
      <c r="E46" s="203"/>
      <c r="F46" s="241"/>
      <c r="G46" s="455">
        <f t="shared" si="9"/>
        <v>0</v>
      </c>
      <c r="H46" s="283"/>
      <c r="I46" s="284"/>
      <c r="J46" s="239"/>
      <c r="K46" s="202"/>
      <c r="L46" s="303"/>
      <c r="M46" s="206">
        <f t="shared" si="22"/>
        <v>0</v>
      </c>
      <c r="N46" s="18">
        <f t="shared" si="23"/>
        <v>0</v>
      </c>
      <c r="O46" s="18">
        <f t="shared" si="11"/>
        <v>0</v>
      </c>
      <c r="P46" s="19">
        <f t="shared" si="24"/>
        <v>0</v>
      </c>
      <c r="Q46" s="21">
        <f t="shared" si="25"/>
        <v>0</v>
      </c>
      <c r="R46" s="21">
        <f t="shared" si="12"/>
        <v>0</v>
      </c>
      <c r="S46" s="22">
        <f t="shared" si="13"/>
        <v>0</v>
      </c>
      <c r="T46" s="327"/>
      <c r="U46" s="321">
        <f t="shared" si="26"/>
        <v>0</v>
      </c>
      <c r="V46" s="213">
        <f t="shared" si="14"/>
        <v>1</v>
      </c>
      <c r="W46" s="457"/>
      <c r="X46" s="458">
        <f t="shared" si="4"/>
        <v>1</v>
      </c>
      <c r="Y46" s="210"/>
      <c r="Z46" s="9">
        <f t="shared" si="27"/>
        <v>0</v>
      </c>
      <c r="AA46" s="10">
        <f t="shared" si="15"/>
        <v>0</v>
      </c>
      <c r="AB46" s="10">
        <f t="shared" si="16"/>
        <v>0</v>
      </c>
      <c r="AC46" s="10">
        <f t="shared" si="17"/>
        <v>0</v>
      </c>
      <c r="AD46" s="324">
        <f t="shared" si="18"/>
        <v>0</v>
      </c>
      <c r="AE46" s="210"/>
      <c r="AF46" s="204">
        <f t="shared" si="28"/>
        <v>0</v>
      </c>
      <c r="AG46" s="133">
        <f t="shared" si="19"/>
        <v>0</v>
      </c>
      <c r="AH46" s="10">
        <f t="shared" si="29"/>
        <v>0</v>
      </c>
      <c r="AI46" s="10">
        <f t="shared" si="30"/>
        <v>0</v>
      </c>
      <c r="AJ46" s="210"/>
      <c r="AK46" s="130">
        <f t="shared" si="20"/>
        <v>0</v>
      </c>
      <c r="AL46" s="131">
        <f t="shared" si="31"/>
        <v>0</v>
      </c>
    </row>
    <row r="47" spans="1:38" ht="15.75" x14ac:dyDescent="0.25">
      <c r="A47" s="11"/>
      <c r="B47" s="11"/>
      <c r="C47" s="11"/>
      <c r="D47" s="11"/>
      <c r="E47" s="203"/>
      <c r="F47" s="241"/>
      <c r="G47" s="455">
        <f t="shared" si="9"/>
        <v>0</v>
      </c>
      <c r="H47" s="283"/>
      <c r="I47" s="284"/>
      <c r="J47" s="239"/>
      <c r="K47" s="202"/>
      <c r="L47" s="303"/>
      <c r="M47" s="206">
        <f t="shared" si="22"/>
        <v>0</v>
      </c>
      <c r="N47" s="18">
        <f t="shared" si="23"/>
        <v>0</v>
      </c>
      <c r="O47" s="18">
        <f t="shared" si="11"/>
        <v>0</v>
      </c>
      <c r="P47" s="19">
        <f t="shared" si="24"/>
        <v>0</v>
      </c>
      <c r="Q47" s="21">
        <f t="shared" si="25"/>
        <v>0</v>
      </c>
      <c r="R47" s="21">
        <f t="shared" si="12"/>
        <v>0</v>
      </c>
      <c r="S47" s="22">
        <f t="shared" si="13"/>
        <v>0</v>
      </c>
      <c r="T47" s="327"/>
      <c r="U47" s="321">
        <f t="shared" si="26"/>
        <v>0</v>
      </c>
      <c r="V47" s="213">
        <f t="shared" si="14"/>
        <v>1</v>
      </c>
      <c r="W47" s="457"/>
      <c r="X47" s="458">
        <f t="shared" si="4"/>
        <v>1</v>
      </c>
      <c r="Y47" s="210"/>
      <c r="Z47" s="9">
        <f t="shared" si="27"/>
        <v>0</v>
      </c>
      <c r="AA47" s="10">
        <f t="shared" si="15"/>
        <v>0</v>
      </c>
      <c r="AB47" s="10">
        <f t="shared" si="16"/>
        <v>0</v>
      </c>
      <c r="AC47" s="10">
        <f t="shared" si="17"/>
        <v>0</v>
      </c>
      <c r="AD47" s="324">
        <f t="shared" si="18"/>
        <v>0</v>
      </c>
      <c r="AE47" s="210"/>
      <c r="AF47" s="204">
        <f t="shared" si="28"/>
        <v>0</v>
      </c>
      <c r="AG47" s="133">
        <f t="shared" si="19"/>
        <v>0</v>
      </c>
      <c r="AH47" s="10">
        <f t="shared" si="29"/>
        <v>0</v>
      </c>
      <c r="AI47" s="10">
        <f t="shared" si="30"/>
        <v>0</v>
      </c>
      <c r="AJ47" s="210"/>
      <c r="AK47" s="130">
        <f t="shared" si="20"/>
        <v>0</v>
      </c>
      <c r="AL47" s="131">
        <f t="shared" si="31"/>
        <v>0</v>
      </c>
    </row>
    <row r="48" spans="1:38" ht="15.75" x14ac:dyDescent="0.25">
      <c r="A48" s="11"/>
      <c r="B48" s="11"/>
      <c r="C48" s="11"/>
      <c r="D48" s="11"/>
      <c r="E48" s="203"/>
      <c r="F48" s="241"/>
      <c r="G48" s="455">
        <f t="shared" si="9"/>
        <v>0</v>
      </c>
      <c r="H48" s="283"/>
      <c r="I48" s="284"/>
      <c r="J48" s="239"/>
      <c r="K48" s="202"/>
      <c r="L48" s="303"/>
      <c r="M48" s="206">
        <f t="shared" si="22"/>
        <v>0</v>
      </c>
      <c r="N48" s="18">
        <f t="shared" si="23"/>
        <v>0</v>
      </c>
      <c r="O48" s="18">
        <f t="shared" si="11"/>
        <v>0</v>
      </c>
      <c r="P48" s="19">
        <f t="shared" si="24"/>
        <v>0</v>
      </c>
      <c r="Q48" s="21">
        <f t="shared" si="25"/>
        <v>0</v>
      </c>
      <c r="R48" s="21">
        <f t="shared" si="12"/>
        <v>0</v>
      </c>
      <c r="S48" s="22">
        <f t="shared" si="13"/>
        <v>0</v>
      </c>
      <c r="T48" s="327"/>
      <c r="U48" s="321">
        <f t="shared" si="26"/>
        <v>0</v>
      </c>
      <c r="V48" s="213">
        <f t="shared" si="14"/>
        <v>1</v>
      </c>
      <c r="W48" s="457"/>
      <c r="X48" s="458">
        <f t="shared" si="4"/>
        <v>1</v>
      </c>
      <c r="Y48" s="210"/>
      <c r="Z48" s="9">
        <f t="shared" si="27"/>
        <v>0</v>
      </c>
      <c r="AA48" s="10">
        <f t="shared" si="15"/>
        <v>0</v>
      </c>
      <c r="AB48" s="10">
        <f t="shared" si="16"/>
        <v>0</v>
      </c>
      <c r="AC48" s="10">
        <f t="shared" si="17"/>
        <v>0</v>
      </c>
      <c r="AD48" s="324">
        <f t="shared" si="18"/>
        <v>0</v>
      </c>
      <c r="AE48" s="210"/>
      <c r="AF48" s="204">
        <f t="shared" si="28"/>
        <v>0</v>
      </c>
      <c r="AG48" s="133">
        <f t="shared" si="19"/>
        <v>0</v>
      </c>
      <c r="AH48" s="10">
        <f t="shared" si="29"/>
        <v>0</v>
      </c>
      <c r="AI48" s="10">
        <f t="shared" si="30"/>
        <v>0</v>
      </c>
      <c r="AJ48" s="210"/>
      <c r="AK48" s="130">
        <f t="shared" si="20"/>
        <v>0</v>
      </c>
      <c r="AL48" s="131">
        <f t="shared" si="31"/>
        <v>0</v>
      </c>
    </row>
    <row r="49" spans="1:38" ht="15.75" x14ac:dyDescent="0.25">
      <c r="A49" s="11"/>
      <c r="B49" s="11"/>
      <c r="C49" s="11"/>
      <c r="D49" s="11"/>
      <c r="E49" s="203"/>
      <c r="F49" s="241"/>
      <c r="G49" s="455">
        <f t="shared" si="9"/>
        <v>0</v>
      </c>
      <c r="H49" s="283"/>
      <c r="I49" s="284"/>
      <c r="J49" s="239"/>
      <c r="K49" s="202"/>
      <c r="L49" s="303"/>
      <c r="M49" s="206">
        <f t="shared" si="22"/>
        <v>0</v>
      </c>
      <c r="N49" s="18">
        <f t="shared" si="23"/>
        <v>0</v>
      </c>
      <c r="O49" s="18">
        <f t="shared" si="11"/>
        <v>0</v>
      </c>
      <c r="P49" s="19">
        <f t="shared" si="24"/>
        <v>0</v>
      </c>
      <c r="Q49" s="21">
        <f t="shared" si="25"/>
        <v>0</v>
      </c>
      <c r="R49" s="21">
        <f t="shared" si="12"/>
        <v>0</v>
      </c>
      <c r="S49" s="22">
        <f t="shared" si="13"/>
        <v>0</v>
      </c>
      <c r="T49" s="327"/>
      <c r="U49" s="321">
        <f t="shared" si="26"/>
        <v>0</v>
      </c>
      <c r="V49" s="213">
        <f t="shared" si="14"/>
        <v>1</v>
      </c>
      <c r="W49" s="457"/>
      <c r="X49" s="458">
        <f t="shared" si="4"/>
        <v>1</v>
      </c>
      <c r="Y49" s="210"/>
      <c r="Z49" s="9">
        <f t="shared" si="27"/>
        <v>0</v>
      </c>
      <c r="AA49" s="10">
        <f t="shared" si="15"/>
        <v>0</v>
      </c>
      <c r="AB49" s="10">
        <f t="shared" si="16"/>
        <v>0</v>
      </c>
      <c r="AC49" s="10">
        <f t="shared" si="17"/>
        <v>0</v>
      </c>
      <c r="AD49" s="324">
        <f t="shared" si="18"/>
        <v>0</v>
      </c>
      <c r="AE49" s="210"/>
      <c r="AF49" s="204">
        <f t="shared" si="28"/>
        <v>0</v>
      </c>
      <c r="AG49" s="133">
        <f t="shared" si="19"/>
        <v>0</v>
      </c>
      <c r="AH49" s="10">
        <f t="shared" si="29"/>
        <v>0</v>
      </c>
      <c r="AI49" s="10">
        <f t="shared" si="30"/>
        <v>0</v>
      </c>
      <c r="AJ49" s="210"/>
      <c r="AK49" s="130">
        <f t="shared" si="20"/>
        <v>0</v>
      </c>
      <c r="AL49" s="131">
        <f t="shared" si="31"/>
        <v>0</v>
      </c>
    </row>
    <row r="50" spans="1:38" ht="15.75" x14ac:dyDescent="0.25">
      <c r="A50" s="11"/>
      <c r="B50" s="11"/>
      <c r="C50" s="11"/>
      <c r="D50" s="11"/>
      <c r="E50" s="203"/>
      <c r="F50" s="241"/>
      <c r="G50" s="455">
        <f t="shared" si="9"/>
        <v>0</v>
      </c>
      <c r="H50" s="283"/>
      <c r="I50" s="284"/>
      <c r="J50" s="239"/>
      <c r="K50" s="202"/>
      <c r="L50" s="303"/>
      <c r="M50" s="206">
        <f t="shared" si="22"/>
        <v>0</v>
      </c>
      <c r="N50" s="18">
        <f t="shared" si="23"/>
        <v>0</v>
      </c>
      <c r="O50" s="18">
        <f t="shared" si="11"/>
        <v>0</v>
      </c>
      <c r="P50" s="19">
        <f t="shared" si="24"/>
        <v>0</v>
      </c>
      <c r="Q50" s="21">
        <f t="shared" si="25"/>
        <v>0</v>
      </c>
      <c r="R50" s="21">
        <f t="shared" si="12"/>
        <v>0</v>
      </c>
      <c r="S50" s="22">
        <f t="shared" si="13"/>
        <v>0</v>
      </c>
      <c r="T50" s="327"/>
      <c r="U50" s="321">
        <f t="shared" si="26"/>
        <v>0</v>
      </c>
      <c r="V50" s="213">
        <f t="shared" si="14"/>
        <v>1</v>
      </c>
      <c r="W50" s="457"/>
      <c r="X50" s="458">
        <f t="shared" si="4"/>
        <v>1</v>
      </c>
      <c r="Y50" s="210"/>
      <c r="Z50" s="9">
        <f t="shared" si="27"/>
        <v>0</v>
      </c>
      <c r="AA50" s="10">
        <f t="shared" si="15"/>
        <v>0</v>
      </c>
      <c r="AB50" s="10">
        <f t="shared" si="16"/>
        <v>0</v>
      </c>
      <c r="AC50" s="10">
        <f t="shared" si="17"/>
        <v>0</v>
      </c>
      <c r="AD50" s="324">
        <f t="shared" si="18"/>
        <v>0</v>
      </c>
      <c r="AE50" s="210"/>
      <c r="AF50" s="204">
        <f t="shared" si="28"/>
        <v>0</v>
      </c>
      <c r="AG50" s="133">
        <f t="shared" si="19"/>
        <v>0</v>
      </c>
      <c r="AH50" s="10">
        <f t="shared" si="29"/>
        <v>0</v>
      </c>
      <c r="AI50" s="10">
        <f t="shared" si="30"/>
        <v>0</v>
      </c>
      <c r="AJ50" s="210"/>
      <c r="AK50" s="130">
        <f t="shared" si="20"/>
        <v>0</v>
      </c>
      <c r="AL50" s="131">
        <f t="shared" si="31"/>
        <v>0</v>
      </c>
    </row>
    <row r="51" spans="1:38" ht="15.75" x14ac:dyDescent="0.25">
      <c r="A51" s="11"/>
      <c r="B51" s="11"/>
      <c r="C51" s="11"/>
      <c r="D51" s="11"/>
      <c r="E51" s="203"/>
      <c r="F51" s="241"/>
      <c r="G51" s="455">
        <f t="shared" si="9"/>
        <v>0</v>
      </c>
      <c r="H51" s="283"/>
      <c r="I51" s="284"/>
      <c r="J51" s="239"/>
      <c r="K51" s="202"/>
      <c r="L51" s="303"/>
      <c r="M51" s="206">
        <f t="shared" si="22"/>
        <v>0</v>
      </c>
      <c r="N51" s="18">
        <f t="shared" si="23"/>
        <v>0</v>
      </c>
      <c r="O51" s="18">
        <f t="shared" si="11"/>
        <v>0</v>
      </c>
      <c r="P51" s="19">
        <f t="shared" si="24"/>
        <v>0</v>
      </c>
      <c r="Q51" s="21">
        <f t="shared" si="25"/>
        <v>0</v>
      </c>
      <c r="R51" s="21">
        <f t="shared" si="12"/>
        <v>0</v>
      </c>
      <c r="S51" s="22">
        <f t="shared" si="13"/>
        <v>0</v>
      </c>
      <c r="T51" s="327"/>
      <c r="U51" s="321">
        <f t="shared" si="26"/>
        <v>0</v>
      </c>
      <c r="V51" s="213">
        <f t="shared" si="14"/>
        <v>1</v>
      </c>
      <c r="W51" s="457"/>
      <c r="X51" s="458">
        <f t="shared" si="4"/>
        <v>1</v>
      </c>
      <c r="Y51" s="210"/>
      <c r="Z51" s="9">
        <f t="shared" si="27"/>
        <v>0</v>
      </c>
      <c r="AA51" s="10">
        <f t="shared" si="15"/>
        <v>0</v>
      </c>
      <c r="AB51" s="10">
        <f t="shared" si="16"/>
        <v>0</v>
      </c>
      <c r="AC51" s="10">
        <f t="shared" si="17"/>
        <v>0</v>
      </c>
      <c r="AD51" s="324">
        <f t="shared" si="18"/>
        <v>0</v>
      </c>
      <c r="AE51" s="210"/>
      <c r="AF51" s="204">
        <f t="shared" si="28"/>
        <v>0</v>
      </c>
      <c r="AG51" s="133">
        <f t="shared" si="19"/>
        <v>0</v>
      </c>
      <c r="AH51" s="10">
        <f t="shared" si="29"/>
        <v>0</v>
      </c>
      <c r="AI51" s="10">
        <f t="shared" si="30"/>
        <v>0</v>
      </c>
      <c r="AJ51" s="210"/>
      <c r="AK51" s="130">
        <f t="shared" si="20"/>
        <v>0</v>
      </c>
      <c r="AL51" s="131">
        <f t="shared" si="31"/>
        <v>0</v>
      </c>
    </row>
    <row r="52" spans="1:38" ht="15.75" x14ac:dyDescent="0.25">
      <c r="A52" s="11"/>
      <c r="B52" s="11"/>
      <c r="C52" s="11"/>
      <c r="D52" s="11"/>
      <c r="E52" s="203"/>
      <c r="F52" s="241"/>
      <c r="G52" s="455">
        <f t="shared" si="9"/>
        <v>0</v>
      </c>
      <c r="H52" s="283"/>
      <c r="I52" s="284"/>
      <c r="J52" s="239"/>
      <c r="K52" s="202"/>
      <c r="L52" s="303"/>
      <c r="M52" s="206">
        <f t="shared" si="22"/>
        <v>0</v>
      </c>
      <c r="N52" s="18">
        <f t="shared" si="23"/>
        <v>0</v>
      </c>
      <c r="O52" s="18">
        <f t="shared" si="11"/>
        <v>0</v>
      </c>
      <c r="P52" s="19">
        <f t="shared" si="24"/>
        <v>0</v>
      </c>
      <c r="Q52" s="21">
        <f t="shared" si="25"/>
        <v>0</v>
      </c>
      <c r="R52" s="21">
        <f t="shared" si="12"/>
        <v>0</v>
      </c>
      <c r="S52" s="22">
        <f t="shared" si="13"/>
        <v>0</v>
      </c>
      <c r="T52" s="327"/>
      <c r="U52" s="321">
        <f t="shared" si="26"/>
        <v>0</v>
      </c>
      <c r="V52" s="213">
        <f t="shared" si="14"/>
        <v>1</v>
      </c>
      <c r="W52" s="457"/>
      <c r="X52" s="458">
        <f t="shared" si="4"/>
        <v>1</v>
      </c>
      <c r="Y52" s="210"/>
      <c r="Z52" s="9">
        <f t="shared" si="27"/>
        <v>0</v>
      </c>
      <c r="AA52" s="10">
        <f t="shared" si="15"/>
        <v>0</v>
      </c>
      <c r="AB52" s="10">
        <f t="shared" si="16"/>
        <v>0</v>
      </c>
      <c r="AC52" s="10">
        <f t="shared" si="17"/>
        <v>0</v>
      </c>
      <c r="AD52" s="324">
        <f t="shared" si="18"/>
        <v>0</v>
      </c>
      <c r="AE52" s="210"/>
      <c r="AF52" s="204">
        <f t="shared" si="28"/>
        <v>0</v>
      </c>
      <c r="AG52" s="133">
        <f t="shared" si="19"/>
        <v>0</v>
      </c>
      <c r="AH52" s="10">
        <f t="shared" si="29"/>
        <v>0</v>
      </c>
      <c r="AI52" s="10">
        <f t="shared" si="30"/>
        <v>0</v>
      </c>
      <c r="AJ52" s="210"/>
      <c r="AK52" s="130">
        <f t="shared" si="20"/>
        <v>0</v>
      </c>
      <c r="AL52" s="131">
        <f t="shared" si="31"/>
        <v>0</v>
      </c>
    </row>
    <row r="53" spans="1:38" ht="15.75" x14ac:dyDescent="0.25">
      <c r="A53" s="11"/>
      <c r="B53" s="11"/>
      <c r="C53" s="11"/>
      <c r="D53" s="11"/>
      <c r="E53" s="203"/>
      <c r="F53" s="241"/>
      <c r="G53" s="455">
        <f t="shared" si="9"/>
        <v>0</v>
      </c>
      <c r="H53" s="283"/>
      <c r="I53" s="284"/>
      <c r="J53" s="239"/>
      <c r="K53" s="202"/>
      <c r="L53" s="303"/>
      <c r="M53" s="206">
        <f t="shared" si="22"/>
        <v>0</v>
      </c>
      <c r="N53" s="18">
        <f t="shared" si="23"/>
        <v>0</v>
      </c>
      <c r="O53" s="18">
        <f t="shared" si="11"/>
        <v>0</v>
      </c>
      <c r="P53" s="19">
        <f t="shared" si="24"/>
        <v>0</v>
      </c>
      <c r="Q53" s="21">
        <f t="shared" si="25"/>
        <v>0</v>
      </c>
      <c r="R53" s="21">
        <f t="shared" si="12"/>
        <v>0</v>
      </c>
      <c r="S53" s="22">
        <f t="shared" si="13"/>
        <v>0</v>
      </c>
      <c r="T53" s="327"/>
      <c r="U53" s="321">
        <f t="shared" si="26"/>
        <v>0</v>
      </c>
      <c r="V53" s="213">
        <f t="shared" si="14"/>
        <v>1</v>
      </c>
      <c r="W53" s="457"/>
      <c r="X53" s="458">
        <f t="shared" si="4"/>
        <v>1</v>
      </c>
      <c r="Y53" s="210"/>
      <c r="Z53" s="9">
        <f t="shared" si="27"/>
        <v>0</v>
      </c>
      <c r="AA53" s="10">
        <f t="shared" si="15"/>
        <v>0</v>
      </c>
      <c r="AB53" s="10">
        <f t="shared" si="16"/>
        <v>0</v>
      </c>
      <c r="AC53" s="10">
        <f t="shared" si="17"/>
        <v>0</v>
      </c>
      <c r="AD53" s="324">
        <f t="shared" si="18"/>
        <v>0</v>
      </c>
      <c r="AE53" s="210"/>
      <c r="AF53" s="204">
        <f t="shared" si="28"/>
        <v>0</v>
      </c>
      <c r="AG53" s="133">
        <f t="shared" si="19"/>
        <v>0</v>
      </c>
      <c r="AH53" s="10">
        <f t="shared" si="29"/>
        <v>0</v>
      </c>
      <c r="AI53" s="10">
        <f t="shared" si="30"/>
        <v>0</v>
      </c>
      <c r="AJ53" s="210"/>
      <c r="AK53" s="130">
        <f t="shared" si="20"/>
        <v>0</v>
      </c>
      <c r="AL53" s="131">
        <f t="shared" si="31"/>
        <v>0</v>
      </c>
    </row>
    <row r="54" spans="1:38" ht="15.75" x14ac:dyDescent="0.25">
      <c r="A54" s="11"/>
      <c r="B54" s="11"/>
      <c r="C54" s="11"/>
      <c r="D54" s="11"/>
      <c r="E54" s="203"/>
      <c r="F54" s="241"/>
      <c r="G54" s="455">
        <f t="shared" si="9"/>
        <v>0</v>
      </c>
      <c r="H54" s="283"/>
      <c r="I54" s="284"/>
      <c r="J54" s="239"/>
      <c r="K54" s="202"/>
      <c r="L54" s="303"/>
      <c r="M54" s="206">
        <f t="shared" si="22"/>
        <v>0</v>
      </c>
      <c r="N54" s="18">
        <f t="shared" si="23"/>
        <v>0</v>
      </c>
      <c r="O54" s="18">
        <f t="shared" si="11"/>
        <v>0</v>
      </c>
      <c r="P54" s="19">
        <f t="shared" si="24"/>
        <v>0</v>
      </c>
      <c r="Q54" s="21">
        <f t="shared" si="25"/>
        <v>0</v>
      </c>
      <c r="R54" s="21">
        <f t="shared" si="12"/>
        <v>0</v>
      </c>
      <c r="S54" s="22">
        <f t="shared" si="13"/>
        <v>0</v>
      </c>
      <c r="T54" s="327"/>
      <c r="U54" s="321">
        <f t="shared" si="26"/>
        <v>0</v>
      </c>
      <c r="V54" s="213">
        <f t="shared" si="14"/>
        <v>1</v>
      </c>
      <c r="W54" s="457"/>
      <c r="X54" s="458">
        <f t="shared" si="4"/>
        <v>1</v>
      </c>
      <c r="Y54" s="210"/>
      <c r="Z54" s="9">
        <f t="shared" si="27"/>
        <v>0</v>
      </c>
      <c r="AA54" s="10">
        <f t="shared" si="15"/>
        <v>0</v>
      </c>
      <c r="AB54" s="10">
        <f t="shared" si="16"/>
        <v>0</v>
      </c>
      <c r="AC54" s="10">
        <f t="shared" si="17"/>
        <v>0</v>
      </c>
      <c r="AD54" s="324">
        <f t="shared" si="18"/>
        <v>0</v>
      </c>
      <c r="AE54" s="210"/>
      <c r="AF54" s="204">
        <f t="shared" si="28"/>
        <v>0</v>
      </c>
      <c r="AG54" s="133">
        <f t="shared" si="19"/>
        <v>0</v>
      </c>
      <c r="AH54" s="10">
        <f t="shared" si="29"/>
        <v>0</v>
      </c>
      <c r="AI54" s="10">
        <f t="shared" si="30"/>
        <v>0</v>
      </c>
      <c r="AJ54" s="210"/>
      <c r="AK54" s="130">
        <f t="shared" si="20"/>
        <v>0</v>
      </c>
      <c r="AL54" s="131">
        <f t="shared" si="31"/>
        <v>0</v>
      </c>
    </row>
    <row r="55" spans="1:38" ht="15.75" x14ac:dyDescent="0.25">
      <c r="A55" s="11"/>
      <c r="B55" s="11"/>
      <c r="C55" s="11"/>
      <c r="D55" s="11"/>
      <c r="E55" s="203"/>
      <c r="F55" s="241"/>
      <c r="G55" s="455">
        <f t="shared" si="9"/>
        <v>0</v>
      </c>
      <c r="H55" s="283"/>
      <c r="I55" s="284"/>
      <c r="J55" s="239"/>
      <c r="K55" s="202"/>
      <c r="L55" s="303"/>
      <c r="M55" s="206">
        <f t="shared" si="22"/>
        <v>0</v>
      </c>
      <c r="N55" s="18">
        <f t="shared" si="23"/>
        <v>0</v>
      </c>
      <c r="O55" s="18">
        <f t="shared" si="11"/>
        <v>0</v>
      </c>
      <c r="P55" s="19">
        <f t="shared" si="24"/>
        <v>0</v>
      </c>
      <c r="Q55" s="21">
        <f t="shared" si="25"/>
        <v>0</v>
      </c>
      <c r="R55" s="21">
        <f t="shared" si="12"/>
        <v>0</v>
      </c>
      <c r="S55" s="22">
        <f t="shared" si="13"/>
        <v>0</v>
      </c>
      <c r="T55" s="327"/>
      <c r="U55" s="321">
        <f t="shared" si="26"/>
        <v>0</v>
      </c>
      <c r="V55" s="213">
        <f t="shared" si="14"/>
        <v>1</v>
      </c>
      <c r="W55" s="457"/>
      <c r="X55" s="458">
        <f t="shared" si="4"/>
        <v>1</v>
      </c>
      <c r="Y55" s="210"/>
      <c r="Z55" s="9">
        <f t="shared" si="27"/>
        <v>0</v>
      </c>
      <c r="AA55" s="10">
        <f t="shared" si="15"/>
        <v>0</v>
      </c>
      <c r="AB55" s="10">
        <f t="shared" si="16"/>
        <v>0</v>
      </c>
      <c r="AC55" s="10">
        <f t="shared" si="17"/>
        <v>0</v>
      </c>
      <c r="AD55" s="324">
        <f t="shared" si="18"/>
        <v>0</v>
      </c>
      <c r="AE55" s="210"/>
      <c r="AF55" s="204">
        <f t="shared" si="28"/>
        <v>0</v>
      </c>
      <c r="AG55" s="133">
        <f t="shared" si="19"/>
        <v>0</v>
      </c>
      <c r="AH55" s="10">
        <f t="shared" si="29"/>
        <v>0</v>
      </c>
      <c r="AI55" s="10">
        <f t="shared" si="30"/>
        <v>0</v>
      </c>
      <c r="AJ55" s="210"/>
      <c r="AK55" s="130">
        <f t="shared" si="20"/>
        <v>0</v>
      </c>
      <c r="AL55" s="131">
        <f t="shared" si="31"/>
        <v>0</v>
      </c>
    </row>
    <row r="56" spans="1:38" ht="15.75" x14ac:dyDescent="0.25">
      <c r="A56" s="11"/>
      <c r="B56" s="11"/>
      <c r="C56" s="11"/>
      <c r="D56" s="11"/>
      <c r="E56" s="203"/>
      <c r="F56" s="241"/>
      <c r="G56" s="455">
        <f t="shared" si="9"/>
        <v>0</v>
      </c>
      <c r="H56" s="283"/>
      <c r="I56" s="284"/>
      <c r="J56" s="239"/>
      <c r="K56" s="202"/>
      <c r="L56" s="303"/>
      <c r="M56" s="206">
        <f t="shared" si="22"/>
        <v>0</v>
      </c>
      <c r="N56" s="18">
        <f t="shared" si="23"/>
        <v>0</v>
      </c>
      <c r="O56" s="18">
        <f t="shared" si="11"/>
        <v>0</v>
      </c>
      <c r="P56" s="19">
        <f t="shared" si="24"/>
        <v>0</v>
      </c>
      <c r="Q56" s="21">
        <f t="shared" si="25"/>
        <v>0</v>
      </c>
      <c r="R56" s="21">
        <f t="shared" si="12"/>
        <v>0</v>
      </c>
      <c r="S56" s="22">
        <f t="shared" si="13"/>
        <v>0</v>
      </c>
      <c r="T56" s="327"/>
      <c r="U56" s="321">
        <f t="shared" si="26"/>
        <v>0</v>
      </c>
      <c r="V56" s="213">
        <f t="shared" si="14"/>
        <v>1</v>
      </c>
      <c r="W56" s="457"/>
      <c r="X56" s="458">
        <f t="shared" si="4"/>
        <v>1</v>
      </c>
      <c r="Y56" s="210"/>
      <c r="Z56" s="9">
        <f t="shared" si="27"/>
        <v>0</v>
      </c>
      <c r="AA56" s="10">
        <f t="shared" si="15"/>
        <v>0</v>
      </c>
      <c r="AB56" s="10">
        <f t="shared" si="16"/>
        <v>0</v>
      </c>
      <c r="AC56" s="10">
        <f t="shared" si="17"/>
        <v>0</v>
      </c>
      <c r="AD56" s="324">
        <f t="shared" si="18"/>
        <v>0</v>
      </c>
      <c r="AE56" s="210"/>
      <c r="AF56" s="204">
        <f t="shared" si="28"/>
        <v>0</v>
      </c>
      <c r="AG56" s="133">
        <f t="shared" si="19"/>
        <v>0</v>
      </c>
      <c r="AH56" s="10">
        <f t="shared" si="29"/>
        <v>0</v>
      </c>
      <c r="AI56" s="10">
        <f t="shared" si="30"/>
        <v>0</v>
      </c>
      <c r="AJ56" s="210"/>
      <c r="AK56" s="130">
        <f t="shared" si="20"/>
        <v>0</v>
      </c>
      <c r="AL56" s="131">
        <f t="shared" si="31"/>
        <v>0</v>
      </c>
    </row>
    <row r="57" spans="1:38" ht="15.75" x14ac:dyDescent="0.25">
      <c r="A57" s="11"/>
      <c r="B57" s="11"/>
      <c r="C57" s="11"/>
      <c r="D57" s="11"/>
      <c r="E57" s="203"/>
      <c r="F57" s="241"/>
      <c r="G57" s="455">
        <f t="shared" si="9"/>
        <v>0</v>
      </c>
      <c r="H57" s="283"/>
      <c r="I57" s="284"/>
      <c r="J57" s="239"/>
      <c r="K57" s="202"/>
      <c r="L57" s="303"/>
      <c r="M57" s="206">
        <f t="shared" si="22"/>
        <v>0</v>
      </c>
      <c r="N57" s="18">
        <f t="shared" si="23"/>
        <v>0</v>
      </c>
      <c r="O57" s="18">
        <f t="shared" si="11"/>
        <v>0</v>
      </c>
      <c r="P57" s="19">
        <f t="shared" si="24"/>
        <v>0</v>
      </c>
      <c r="Q57" s="21">
        <f t="shared" si="25"/>
        <v>0</v>
      </c>
      <c r="R57" s="21">
        <f t="shared" si="12"/>
        <v>0</v>
      </c>
      <c r="S57" s="22">
        <f t="shared" si="13"/>
        <v>0</v>
      </c>
      <c r="T57" s="327"/>
      <c r="U57" s="321">
        <f t="shared" si="26"/>
        <v>0</v>
      </c>
      <c r="V57" s="213">
        <f t="shared" si="14"/>
        <v>1</v>
      </c>
      <c r="W57" s="457"/>
      <c r="X57" s="458">
        <f t="shared" si="4"/>
        <v>1</v>
      </c>
      <c r="Y57" s="210"/>
      <c r="Z57" s="9">
        <f t="shared" si="27"/>
        <v>0</v>
      </c>
      <c r="AA57" s="10">
        <f t="shared" si="15"/>
        <v>0</v>
      </c>
      <c r="AB57" s="10">
        <f t="shared" si="16"/>
        <v>0</v>
      </c>
      <c r="AC57" s="10">
        <f t="shared" si="17"/>
        <v>0</v>
      </c>
      <c r="AD57" s="324">
        <f t="shared" si="18"/>
        <v>0</v>
      </c>
      <c r="AE57" s="210"/>
      <c r="AF57" s="204">
        <f t="shared" si="28"/>
        <v>0</v>
      </c>
      <c r="AG57" s="133">
        <f t="shared" si="19"/>
        <v>0</v>
      </c>
      <c r="AH57" s="10">
        <f t="shared" si="29"/>
        <v>0</v>
      </c>
      <c r="AI57" s="10">
        <f t="shared" si="30"/>
        <v>0</v>
      </c>
      <c r="AJ57" s="210"/>
      <c r="AK57" s="130">
        <f t="shared" si="20"/>
        <v>0</v>
      </c>
      <c r="AL57" s="131">
        <f t="shared" si="31"/>
        <v>0</v>
      </c>
    </row>
    <row r="58" spans="1:38" ht="15.75" x14ac:dyDescent="0.25">
      <c r="A58" s="11"/>
      <c r="B58" s="11"/>
      <c r="C58" s="11"/>
      <c r="D58" s="11"/>
      <c r="E58" s="203"/>
      <c r="F58" s="241"/>
      <c r="G58" s="455">
        <f t="shared" si="9"/>
        <v>0</v>
      </c>
      <c r="H58" s="283"/>
      <c r="I58" s="284"/>
      <c r="J58" s="239"/>
      <c r="K58" s="202"/>
      <c r="L58" s="303"/>
      <c r="M58" s="206">
        <f t="shared" si="22"/>
        <v>0</v>
      </c>
      <c r="N58" s="18">
        <f t="shared" si="23"/>
        <v>0</v>
      </c>
      <c r="O58" s="18">
        <f t="shared" si="11"/>
        <v>0</v>
      </c>
      <c r="P58" s="19">
        <f t="shared" si="24"/>
        <v>0</v>
      </c>
      <c r="Q58" s="21">
        <f t="shared" si="25"/>
        <v>0</v>
      </c>
      <c r="R58" s="21">
        <f t="shared" si="12"/>
        <v>0</v>
      </c>
      <c r="S58" s="22">
        <f t="shared" si="13"/>
        <v>0</v>
      </c>
      <c r="T58" s="327"/>
      <c r="U58" s="321">
        <f t="shared" si="26"/>
        <v>0</v>
      </c>
      <c r="V58" s="213">
        <f t="shared" si="14"/>
        <v>1</v>
      </c>
      <c r="W58" s="457"/>
      <c r="X58" s="458">
        <f t="shared" si="4"/>
        <v>1</v>
      </c>
      <c r="Y58" s="210"/>
      <c r="Z58" s="9">
        <f t="shared" si="27"/>
        <v>0</v>
      </c>
      <c r="AA58" s="10">
        <f t="shared" si="15"/>
        <v>0</v>
      </c>
      <c r="AB58" s="10">
        <f t="shared" si="16"/>
        <v>0</v>
      </c>
      <c r="AC58" s="10">
        <f t="shared" si="17"/>
        <v>0</v>
      </c>
      <c r="AD58" s="324">
        <f t="shared" si="18"/>
        <v>0</v>
      </c>
      <c r="AE58" s="210"/>
      <c r="AF58" s="204">
        <f t="shared" si="28"/>
        <v>0</v>
      </c>
      <c r="AG58" s="133">
        <f t="shared" si="19"/>
        <v>0</v>
      </c>
      <c r="AH58" s="10">
        <f t="shared" si="29"/>
        <v>0</v>
      </c>
      <c r="AI58" s="10">
        <f t="shared" si="30"/>
        <v>0</v>
      </c>
      <c r="AJ58" s="210"/>
      <c r="AK58" s="130">
        <f t="shared" si="20"/>
        <v>0</v>
      </c>
      <c r="AL58" s="131">
        <f t="shared" si="31"/>
        <v>0</v>
      </c>
    </row>
    <row r="59" spans="1:38" ht="15.75" x14ac:dyDescent="0.25">
      <c r="A59" s="11"/>
      <c r="B59" s="11"/>
      <c r="C59" s="11"/>
      <c r="D59" s="11"/>
      <c r="E59" s="203"/>
      <c r="F59" s="241"/>
      <c r="G59" s="455">
        <f t="shared" si="9"/>
        <v>0</v>
      </c>
      <c r="H59" s="283"/>
      <c r="I59" s="284"/>
      <c r="J59" s="239"/>
      <c r="K59" s="202"/>
      <c r="L59" s="303"/>
      <c r="M59" s="206">
        <f t="shared" si="22"/>
        <v>0</v>
      </c>
      <c r="N59" s="18">
        <f t="shared" si="23"/>
        <v>0</v>
      </c>
      <c r="O59" s="18">
        <f t="shared" si="11"/>
        <v>0</v>
      </c>
      <c r="P59" s="19">
        <f t="shared" si="24"/>
        <v>0</v>
      </c>
      <c r="Q59" s="21">
        <f t="shared" si="25"/>
        <v>0</v>
      </c>
      <c r="R59" s="21">
        <f t="shared" si="12"/>
        <v>0</v>
      </c>
      <c r="S59" s="22">
        <f t="shared" si="13"/>
        <v>0</v>
      </c>
      <c r="T59" s="327"/>
      <c r="U59" s="321">
        <f t="shared" si="26"/>
        <v>0</v>
      </c>
      <c r="V59" s="213">
        <f t="shared" si="14"/>
        <v>1</v>
      </c>
      <c r="W59" s="457"/>
      <c r="X59" s="458">
        <f t="shared" si="4"/>
        <v>1</v>
      </c>
      <c r="Y59" s="210"/>
      <c r="Z59" s="9">
        <f t="shared" si="27"/>
        <v>0</v>
      </c>
      <c r="AA59" s="10">
        <f t="shared" si="15"/>
        <v>0</v>
      </c>
      <c r="AB59" s="10">
        <f t="shared" si="16"/>
        <v>0</v>
      </c>
      <c r="AC59" s="10">
        <f t="shared" si="17"/>
        <v>0</v>
      </c>
      <c r="AD59" s="324">
        <f t="shared" si="18"/>
        <v>0</v>
      </c>
      <c r="AE59" s="210"/>
      <c r="AF59" s="204">
        <f t="shared" si="28"/>
        <v>0</v>
      </c>
      <c r="AG59" s="133">
        <f t="shared" si="19"/>
        <v>0</v>
      </c>
      <c r="AH59" s="10">
        <f t="shared" si="29"/>
        <v>0</v>
      </c>
      <c r="AI59" s="10">
        <f t="shared" si="30"/>
        <v>0</v>
      </c>
      <c r="AJ59" s="210"/>
      <c r="AK59" s="130">
        <f t="shared" si="20"/>
        <v>0</v>
      </c>
      <c r="AL59" s="131">
        <f t="shared" si="31"/>
        <v>0</v>
      </c>
    </row>
    <row r="60" spans="1:38" ht="15.75" x14ac:dyDescent="0.25">
      <c r="A60" s="11"/>
      <c r="B60" s="11"/>
      <c r="C60" s="11"/>
      <c r="D60" s="11"/>
      <c r="E60" s="203"/>
      <c r="F60" s="241"/>
      <c r="G60" s="455">
        <f t="shared" si="9"/>
        <v>0</v>
      </c>
      <c r="H60" s="283"/>
      <c r="I60" s="284"/>
      <c r="J60" s="239"/>
      <c r="K60" s="202"/>
      <c r="L60" s="303"/>
      <c r="M60" s="206">
        <f t="shared" si="22"/>
        <v>0</v>
      </c>
      <c r="N60" s="18">
        <f t="shared" si="23"/>
        <v>0</v>
      </c>
      <c r="O60" s="18">
        <f t="shared" si="11"/>
        <v>0</v>
      </c>
      <c r="P60" s="19">
        <f t="shared" si="24"/>
        <v>0</v>
      </c>
      <c r="Q60" s="21">
        <f t="shared" si="25"/>
        <v>0</v>
      </c>
      <c r="R60" s="21">
        <f t="shared" si="12"/>
        <v>0</v>
      </c>
      <c r="S60" s="22">
        <f t="shared" si="13"/>
        <v>0</v>
      </c>
      <c r="T60" s="327"/>
      <c r="U60" s="321">
        <f t="shared" si="26"/>
        <v>0</v>
      </c>
      <c r="V60" s="213">
        <f t="shared" si="14"/>
        <v>1</v>
      </c>
      <c r="W60" s="457"/>
      <c r="X60" s="458">
        <f t="shared" si="4"/>
        <v>1</v>
      </c>
      <c r="Y60" s="210"/>
      <c r="Z60" s="9">
        <f t="shared" si="27"/>
        <v>0</v>
      </c>
      <c r="AA60" s="10">
        <f t="shared" si="15"/>
        <v>0</v>
      </c>
      <c r="AB60" s="10">
        <f t="shared" si="16"/>
        <v>0</v>
      </c>
      <c r="AC60" s="10">
        <f t="shared" si="17"/>
        <v>0</v>
      </c>
      <c r="AD60" s="324">
        <f t="shared" si="18"/>
        <v>0</v>
      </c>
      <c r="AE60" s="210"/>
      <c r="AF60" s="204">
        <f t="shared" si="28"/>
        <v>0</v>
      </c>
      <c r="AG60" s="133">
        <f t="shared" si="19"/>
        <v>0</v>
      </c>
      <c r="AH60" s="10">
        <f t="shared" si="29"/>
        <v>0</v>
      </c>
      <c r="AI60" s="10">
        <f t="shared" si="30"/>
        <v>0</v>
      </c>
      <c r="AJ60" s="210"/>
      <c r="AK60" s="130">
        <f t="shared" si="20"/>
        <v>0</v>
      </c>
      <c r="AL60" s="131">
        <f t="shared" si="31"/>
        <v>0</v>
      </c>
    </row>
    <row r="61" spans="1:38" ht="15.75" x14ac:dyDescent="0.25">
      <c r="A61" s="11"/>
      <c r="B61" s="11"/>
      <c r="C61" s="11"/>
      <c r="D61" s="11"/>
      <c r="E61" s="203"/>
      <c r="F61" s="241"/>
      <c r="G61" s="455">
        <f t="shared" si="9"/>
        <v>0</v>
      </c>
      <c r="H61" s="283"/>
      <c r="I61" s="284"/>
      <c r="J61" s="239"/>
      <c r="K61" s="202"/>
      <c r="L61" s="303"/>
      <c r="M61" s="206">
        <f t="shared" si="22"/>
        <v>0</v>
      </c>
      <c r="N61" s="18">
        <f t="shared" si="23"/>
        <v>0</v>
      </c>
      <c r="O61" s="18">
        <f t="shared" si="11"/>
        <v>0</v>
      </c>
      <c r="P61" s="19">
        <f t="shared" si="24"/>
        <v>0</v>
      </c>
      <c r="Q61" s="21">
        <f t="shared" si="25"/>
        <v>0</v>
      </c>
      <c r="R61" s="21">
        <f t="shared" si="12"/>
        <v>0</v>
      </c>
      <c r="S61" s="22">
        <f t="shared" si="13"/>
        <v>0</v>
      </c>
      <c r="T61" s="327"/>
      <c r="U61" s="321">
        <f t="shared" si="26"/>
        <v>0</v>
      </c>
      <c r="V61" s="213">
        <f t="shared" si="14"/>
        <v>1</v>
      </c>
      <c r="W61" s="457"/>
      <c r="X61" s="458">
        <f t="shared" si="4"/>
        <v>1</v>
      </c>
      <c r="Y61" s="210"/>
      <c r="Z61" s="9">
        <f t="shared" si="27"/>
        <v>0</v>
      </c>
      <c r="AA61" s="10">
        <f t="shared" si="15"/>
        <v>0</v>
      </c>
      <c r="AB61" s="10">
        <f t="shared" si="16"/>
        <v>0</v>
      </c>
      <c r="AC61" s="10">
        <f t="shared" si="17"/>
        <v>0</v>
      </c>
      <c r="AD61" s="324">
        <f t="shared" si="18"/>
        <v>0</v>
      </c>
      <c r="AE61" s="210"/>
      <c r="AF61" s="204">
        <f t="shared" si="28"/>
        <v>0</v>
      </c>
      <c r="AG61" s="133">
        <f t="shared" si="19"/>
        <v>0</v>
      </c>
      <c r="AH61" s="10">
        <f t="shared" si="29"/>
        <v>0</v>
      </c>
      <c r="AI61" s="10">
        <f t="shared" si="30"/>
        <v>0</v>
      </c>
      <c r="AJ61" s="210"/>
      <c r="AK61" s="130">
        <f t="shared" si="20"/>
        <v>0</v>
      </c>
      <c r="AL61" s="131">
        <f t="shared" si="31"/>
        <v>0</v>
      </c>
    </row>
    <row r="62" spans="1:38" ht="15.75" x14ac:dyDescent="0.25">
      <c r="A62" s="11"/>
      <c r="B62" s="11"/>
      <c r="C62" s="11"/>
      <c r="D62" s="11"/>
      <c r="E62" s="203"/>
      <c r="F62" s="241"/>
      <c r="G62" s="455">
        <f t="shared" si="9"/>
        <v>0</v>
      </c>
      <c r="H62" s="283"/>
      <c r="I62" s="284"/>
      <c r="J62" s="239"/>
      <c r="K62" s="202"/>
      <c r="L62" s="303"/>
      <c r="M62" s="206">
        <f t="shared" si="22"/>
        <v>0</v>
      </c>
      <c r="N62" s="18">
        <f t="shared" si="23"/>
        <v>0</v>
      </c>
      <c r="O62" s="18">
        <f t="shared" si="11"/>
        <v>0</v>
      </c>
      <c r="P62" s="19">
        <f t="shared" si="24"/>
        <v>0</v>
      </c>
      <c r="Q62" s="21">
        <f t="shared" si="25"/>
        <v>0</v>
      </c>
      <c r="R62" s="21">
        <f t="shared" si="12"/>
        <v>0</v>
      </c>
      <c r="S62" s="22">
        <f t="shared" si="13"/>
        <v>0</v>
      </c>
      <c r="T62" s="327"/>
      <c r="U62" s="321">
        <f t="shared" si="26"/>
        <v>0</v>
      </c>
      <c r="V62" s="213">
        <f t="shared" si="14"/>
        <v>1</v>
      </c>
      <c r="W62" s="457"/>
      <c r="X62" s="458">
        <f t="shared" si="4"/>
        <v>1</v>
      </c>
      <c r="Y62" s="210"/>
      <c r="Z62" s="9">
        <f t="shared" si="27"/>
        <v>0</v>
      </c>
      <c r="AA62" s="10">
        <f t="shared" si="15"/>
        <v>0</v>
      </c>
      <c r="AB62" s="10">
        <f t="shared" si="16"/>
        <v>0</v>
      </c>
      <c r="AC62" s="10">
        <f t="shared" si="17"/>
        <v>0</v>
      </c>
      <c r="AD62" s="324">
        <f t="shared" si="18"/>
        <v>0</v>
      </c>
      <c r="AE62" s="210"/>
      <c r="AF62" s="204">
        <f t="shared" si="28"/>
        <v>0</v>
      </c>
      <c r="AG62" s="133">
        <f t="shared" si="19"/>
        <v>0</v>
      </c>
      <c r="AH62" s="10">
        <f t="shared" si="29"/>
        <v>0</v>
      </c>
      <c r="AI62" s="10">
        <f t="shared" si="30"/>
        <v>0</v>
      </c>
      <c r="AJ62" s="210"/>
      <c r="AK62" s="130">
        <f t="shared" si="20"/>
        <v>0</v>
      </c>
      <c r="AL62" s="131">
        <f t="shared" si="31"/>
        <v>0</v>
      </c>
    </row>
    <row r="63" spans="1:38" ht="15.75" x14ac:dyDescent="0.25">
      <c r="A63" s="11"/>
      <c r="B63" s="11"/>
      <c r="C63" s="11"/>
      <c r="D63" s="11"/>
      <c r="E63" s="203"/>
      <c r="F63" s="241"/>
      <c r="G63" s="455">
        <f t="shared" si="9"/>
        <v>0</v>
      </c>
      <c r="H63" s="283"/>
      <c r="I63" s="284"/>
      <c r="J63" s="239"/>
      <c r="K63" s="202"/>
      <c r="L63" s="303"/>
      <c r="M63" s="206">
        <f t="shared" si="22"/>
        <v>0</v>
      </c>
      <c r="N63" s="18">
        <f t="shared" si="23"/>
        <v>0</v>
      </c>
      <c r="O63" s="18">
        <f t="shared" si="11"/>
        <v>0</v>
      </c>
      <c r="P63" s="19">
        <f t="shared" si="24"/>
        <v>0</v>
      </c>
      <c r="Q63" s="21">
        <f t="shared" si="25"/>
        <v>0</v>
      </c>
      <c r="R63" s="21">
        <f t="shared" si="12"/>
        <v>0</v>
      </c>
      <c r="S63" s="22">
        <f t="shared" si="13"/>
        <v>0</v>
      </c>
      <c r="T63" s="327"/>
      <c r="U63" s="321">
        <f t="shared" si="26"/>
        <v>0</v>
      </c>
      <c r="V63" s="213">
        <f t="shared" si="14"/>
        <v>1</v>
      </c>
      <c r="W63" s="457"/>
      <c r="X63" s="458">
        <f t="shared" si="4"/>
        <v>1</v>
      </c>
      <c r="Y63" s="210"/>
      <c r="Z63" s="9">
        <f t="shared" si="27"/>
        <v>0</v>
      </c>
      <c r="AA63" s="10">
        <f t="shared" si="15"/>
        <v>0</v>
      </c>
      <c r="AB63" s="10">
        <f t="shared" si="16"/>
        <v>0</v>
      </c>
      <c r="AC63" s="10">
        <f t="shared" si="17"/>
        <v>0</v>
      </c>
      <c r="AD63" s="324">
        <f t="shared" si="18"/>
        <v>0</v>
      </c>
      <c r="AE63" s="210"/>
      <c r="AF63" s="204">
        <f t="shared" si="28"/>
        <v>0</v>
      </c>
      <c r="AG63" s="133">
        <f t="shared" si="19"/>
        <v>0</v>
      </c>
      <c r="AH63" s="10">
        <f t="shared" si="29"/>
        <v>0</v>
      </c>
      <c r="AI63" s="10">
        <f t="shared" si="30"/>
        <v>0</v>
      </c>
      <c r="AJ63" s="210"/>
      <c r="AK63" s="130">
        <f t="shared" si="20"/>
        <v>0</v>
      </c>
      <c r="AL63" s="131">
        <f t="shared" si="31"/>
        <v>0</v>
      </c>
    </row>
    <row r="64" spans="1:38" ht="15.75" x14ac:dyDescent="0.25">
      <c r="A64" s="11"/>
      <c r="B64" s="11"/>
      <c r="C64" s="11"/>
      <c r="D64" s="11"/>
      <c r="E64" s="203"/>
      <c r="F64" s="241"/>
      <c r="G64" s="455">
        <f t="shared" si="9"/>
        <v>0</v>
      </c>
      <c r="H64" s="283"/>
      <c r="I64" s="284"/>
      <c r="J64" s="239"/>
      <c r="K64" s="202"/>
      <c r="L64" s="303"/>
      <c r="M64" s="206">
        <f t="shared" si="22"/>
        <v>0</v>
      </c>
      <c r="N64" s="18">
        <f t="shared" si="23"/>
        <v>0</v>
      </c>
      <c r="O64" s="18">
        <f t="shared" si="11"/>
        <v>0</v>
      </c>
      <c r="P64" s="19">
        <f t="shared" si="24"/>
        <v>0</v>
      </c>
      <c r="Q64" s="21">
        <f t="shared" si="25"/>
        <v>0</v>
      </c>
      <c r="R64" s="21">
        <f t="shared" si="12"/>
        <v>0</v>
      </c>
      <c r="S64" s="22">
        <f t="shared" si="13"/>
        <v>0</v>
      </c>
      <c r="T64" s="327"/>
      <c r="U64" s="321">
        <f t="shared" si="26"/>
        <v>0</v>
      </c>
      <c r="V64" s="213">
        <f t="shared" si="14"/>
        <v>1</v>
      </c>
      <c r="W64" s="457"/>
      <c r="X64" s="458">
        <f t="shared" si="4"/>
        <v>1</v>
      </c>
      <c r="Y64" s="210"/>
      <c r="Z64" s="9">
        <f t="shared" si="27"/>
        <v>0</v>
      </c>
      <c r="AA64" s="10">
        <f t="shared" si="15"/>
        <v>0</v>
      </c>
      <c r="AB64" s="10">
        <f t="shared" si="16"/>
        <v>0</v>
      </c>
      <c r="AC64" s="10">
        <f t="shared" si="17"/>
        <v>0</v>
      </c>
      <c r="AD64" s="324">
        <f t="shared" si="18"/>
        <v>0</v>
      </c>
      <c r="AE64" s="210"/>
      <c r="AF64" s="204">
        <f t="shared" si="28"/>
        <v>0</v>
      </c>
      <c r="AG64" s="133">
        <f t="shared" si="19"/>
        <v>0</v>
      </c>
      <c r="AH64" s="10">
        <f t="shared" si="29"/>
        <v>0</v>
      </c>
      <c r="AI64" s="10">
        <f t="shared" si="30"/>
        <v>0</v>
      </c>
      <c r="AJ64" s="210"/>
      <c r="AK64" s="130">
        <f t="shared" si="20"/>
        <v>0</v>
      </c>
      <c r="AL64" s="131">
        <f t="shared" si="31"/>
        <v>0</v>
      </c>
    </row>
    <row r="65" spans="1:38" ht="15.75" x14ac:dyDescent="0.25">
      <c r="A65" s="11"/>
      <c r="B65" s="11"/>
      <c r="C65" s="11"/>
      <c r="D65" s="11"/>
      <c r="E65" s="203"/>
      <c r="F65" s="241"/>
      <c r="G65" s="455">
        <f t="shared" si="9"/>
        <v>0</v>
      </c>
      <c r="H65" s="283"/>
      <c r="I65" s="284"/>
      <c r="J65" s="239"/>
      <c r="K65" s="202"/>
      <c r="L65" s="303"/>
      <c r="M65" s="206">
        <f t="shared" si="22"/>
        <v>0</v>
      </c>
      <c r="N65" s="18">
        <f t="shared" si="23"/>
        <v>0</v>
      </c>
      <c r="O65" s="18">
        <f t="shared" si="11"/>
        <v>0</v>
      </c>
      <c r="P65" s="19">
        <f t="shared" si="24"/>
        <v>0</v>
      </c>
      <c r="Q65" s="21">
        <f t="shared" si="25"/>
        <v>0</v>
      </c>
      <c r="R65" s="21">
        <f t="shared" si="12"/>
        <v>0</v>
      </c>
      <c r="S65" s="22">
        <f t="shared" si="13"/>
        <v>0</v>
      </c>
      <c r="T65" s="327"/>
      <c r="U65" s="321">
        <f t="shared" si="26"/>
        <v>0</v>
      </c>
      <c r="V65" s="213">
        <f t="shared" si="14"/>
        <v>1</v>
      </c>
      <c r="W65" s="457"/>
      <c r="X65" s="458">
        <f t="shared" si="4"/>
        <v>1</v>
      </c>
      <c r="Y65" s="210"/>
      <c r="Z65" s="9">
        <f t="shared" si="27"/>
        <v>0</v>
      </c>
      <c r="AA65" s="10">
        <f t="shared" si="15"/>
        <v>0</v>
      </c>
      <c r="AB65" s="10">
        <f t="shared" si="16"/>
        <v>0</v>
      </c>
      <c r="AC65" s="10">
        <f t="shared" si="17"/>
        <v>0</v>
      </c>
      <c r="AD65" s="324">
        <f t="shared" si="18"/>
        <v>0</v>
      </c>
      <c r="AE65" s="210"/>
      <c r="AF65" s="204">
        <f t="shared" si="28"/>
        <v>0</v>
      </c>
      <c r="AG65" s="133">
        <f t="shared" si="19"/>
        <v>0</v>
      </c>
      <c r="AH65" s="10">
        <f t="shared" si="29"/>
        <v>0</v>
      </c>
      <c r="AI65" s="10">
        <f t="shared" si="30"/>
        <v>0</v>
      </c>
      <c r="AJ65" s="210"/>
      <c r="AK65" s="130">
        <f t="shared" si="20"/>
        <v>0</v>
      </c>
      <c r="AL65" s="131">
        <f t="shared" si="31"/>
        <v>0</v>
      </c>
    </row>
    <row r="66" spans="1:38" ht="15.75" x14ac:dyDescent="0.25">
      <c r="A66" s="11"/>
      <c r="B66" s="11"/>
      <c r="C66" s="11"/>
      <c r="D66" s="11"/>
      <c r="E66" s="203"/>
      <c r="F66" s="241"/>
      <c r="G66" s="455">
        <f t="shared" si="9"/>
        <v>0</v>
      </c>
      <c r="H66" s="283"/>
      <c r="I66" s="284"/>
      <c r="J66" s="239"/>
      <c r="K66" s="202"/>
      <c r="L66" s="303"/>
      <c r="M66" s="206">
        <f t="shared" si="22"/>
        <v>0</v>
      </c>
      <c r="N66" s="18">
        <f t="shared" si="23"/>
        <v>0</v>
      </c>
      <c r="O66" s="18">
        <f t="shared" si="11"/>
        <v>0</v>
      </c>
      <c r="P66" s="19">
        <f t="shared" si="24"/>
        <v>0</v>
      </c>
      <c r="Q66" s="21">
        <f t="shared" si="25"/>
        <v>0</v>
      </c>
      <c r="R66" s="21">
        <f t="shared" si="12"/>
        <v>0</v>
      </c>
      <c r="S66" s="22">
        <f t="shared" si="13"/>
        <v>0</v>
      </c>
      <c r="T66" s="327"/>
      <c r="U66" s="321">
        <f t="shared" si="26"/>
        <v>0</v>
      </c>
      <c r="V66" s="213">
        <f t="shared" si="14"/>
        <v>1</v>
      </c>
      <c r="W66" s="457"/>
      <c r="X66" s="458">
        <f t="shared" si="4"/>
        <v>1</v>
      </c>
      <c r="Y66" s="210"/>
      <c r="Z66" s="9">
        <f t="shared" si="27"/>
        <v>0</v>
      </c>
      <c r="AA66" s="10">
        <f t="shared" si="15"/>
        <v>0</v>
      </c>
      <c r="AB66" s="10">
        <f t="shared" si="16"/>
        <v>0</v>
      </c>
      <c r="AC66" s="10">
        <f t="shared" si="17"/>
        <v>0</v>
      </c>
      <c r="AD66" s="324">
        <f t="shared" si="18"/>
        <v>0</v>
      </c>
      <c r="AE66" s="210"/>
      <c r="AF66" s="204">
        <f t="shared" si="28"/>
        <v>0</v>
      </c>
      <c r="AG66" s="133">
        <f t="shared" si="19"/>
        <v>0</v>
      </c>
      <c r="AH66" s="10">
        <f t="shared" si="29"/>
        <v>0</v>
      </c>
      <c r="AI66" s="10">
        <f t="shared" si="30"/>
        <v>0</v>
      </c>
      <c r="AJ66" s="210"/>
      <c r="AK66" s="130">
        <f t="shared" si="20"/>
        <v>0</v>
      </c>
      <c r="AL66" s="131">
        <f t="shared" si="31"/>
        <v>0</v>
      </c>
    </row>
    <row r="67" spans="1:38" ht="15.75" x14ac:dyDescent="0.25">
      <c r="A67" s="11"/>
      <c r="B67" s="11"/>
      <c r="C67" s="11"/>
      <c r="D67" s="11"/>
      <c r="E67" s="203"/>
      <c r="F67" s="241"/>
      <c r="G67" s="455">
        <f t="shared" si="9"/>
        <v>0</v>
      </c>
      <c r="H67" s="283"/>
      <c r="I67" s="284"/>
      <c r="J67" s="239"/>
      <c r="K67" s="202"/>
      <c r="L67" s="303"/>
      <c r="M67" s="206">
        <f t="shared" si="22"/>
        <v>0</v>
      </c>
      <c r="N67" s="18">
        <f t="shared" si="23"/>
        <v>0</v>
      </c>
      <c r="O67" s="18">
        <f t="shared" si="11"/>
        <v>0</v>
      </c>
      <c r="P67" s="19">
        <f t="shared" si="24"/>
        <v>0</v>
      </c>
      <c r="Q67" s="21">
        <f t="shared" si="25"/>
        <v>0</v>
      </c>
      <c r="R67" s="21">
        <f t="shared" si="12"/>
        <v>0</v>
      </c>
      <c r="S67" s="22">
        <f t="shared" si="13"/>
        <v>0</v>
      </c>
      <c r="T67" s="327"/>
      <c r="U67" s="321">
        <f t="shared" si="26"/>
        <v>0</v>
      </c>
      <c r="V67" s="213">
        <f t="shared" si="14"/>
        <v>1</v>
      </c>
      <c r="W67" s="457"/>
      <c r="X67" s="458">
        <f t="shared" si="4"/>
        <v>1</v>
      </c>
      <c r="Y67" s="210"/>
      <c r="Z67" s="9">
        <f t="shared" si="27"/>
        <v>0</v>
      </c>
      <c r="AA67" s="10">
        <f t="shared" si="15"/>
        <v>0</v>
      </c>
      <c r="AB67" s="10">
        <f t="shared" si="16"/>
        <v>0</v>
      </c>
      <c r="AC67" s="10">
        <f t="shared" si="17"/>
        <v>0</v>
      </c>
      <c r="AD67" s="324">
        <f t="shared" si="18"/>
        <v>0</v>
      </c>
      <c r="AE67" s="210"/>
      <c r="AF67" s="204">
        <f t="shared" si="28"/>
        <v>0</v>
      </c>
      <c r="AG67" s="133">
        <f t="shared" si="19"/>
        <v>0</v>
      </c>
      <c r="AH67" s="10">
        <f t="shared" si="29"/>
        <v>0</v>
      </c>
      <c r="AI67" s="10">
        <f t="shared" si="30"/>
        <v>0</v>
      </c>
      <c r="AJ67" s="210"/>
      <c r="AK67" s="130">
        <f t="shared" si="20"/>
        <v>0</v>
      </c>
      <c r="AL67" s="131">
        <f t="shared" si="31"/>
        <v>0</v>
      </c>
    </row>
    <row r="68" spans="1:38" ht="15.75" x14ac:dyDescent="0.25">
      <c r="A68" s="11"/>
      <c r="B68" s="11"/>
      <c r="C68" s="11"/>
      <c r="D68" s="11"/>
      <c r="E68" s="203"/>
      <c r="F68" s="241"/>
      <c r="G68" s="455">
        <f t="shared" si="9"/>
        <v>0</v>
      </c>
      <c r="H68" s="283"/>
      <c r="I68" s="284"/>
      <c r="J68" s="239"/>
      <c r="K68" s="202"/>
      <c r="L68" s="303"/>
      <c r="M68" s="206">
        <f t="shared" si="22"/>
        <v>0</v>
      </c>
      <c r="N68" s="18">
        <f t="shared" si="23"/>
        <v>0</v>
      </c>
      <c r="O68" s="18">
        <f t="shared" si="11"/>
        <v>0</v>
      </c>
      <c r="P68" s="19">
        <f t="shared" si="24"/>
        <v>0</v>
      </c>
      <c r="Q68" s="21">
        <f t="shared" si="25"/>
        <v>0</v>
      </c>
      <c r="R68" s="21">
        <f t="shared" si="12"/>
        <v>0</v>
      </c>
      <c r="S68" s="22">
        <f t="shared" si="13"/>
        <v>0</v>
      </c>
      <c r="T68" s="327"/>
      <c r="U68" s="321">
        <f t="shared" si="26"/>
        <v>0</v>
      </c>
      <c r="V68" s="213">
        <f t="shared" si="14"/>
        <v>1</v>
      </c>
      <c r="W68" s="457"/>
      <c r="X68" s="458">
        <f t="shared" si="4"/>
        <v>1</v>
      </c>
      <c r="Y68" s="210"/>
      <c r="Z68" s="9">
        <f t="shared" si="27"/>
        <v>0</v>
      </c>
      <c r="AA68" s="10">
        <f t="shared" si="15"/>
        <v>0</v>
      </c>
      <c r="AB68" s="10">
        <f t="shared" si="16"/>
        <v>0</v>
      </c>
      <c r="AC68" s="10">
        <f t="shared" si="17"/>
        <v>0</v>
      </c>
      <c r="AD68" s="324">
        <f t="shared" si="18"/>
        <v>0</v>
      </c>
      <c r="AE68" s="210"/>
      <c r="AF68" s="204">
        <f t="shared" si="28"/>
        <v>0</v>
      </c>
      <c r="AG68" s="133">
        <f t="shared" si="19"/>
        <v>0</v>
      </c>
      <c r="AH68" s="10">
        <f t="shared" si="29"/>
        <v>0</v>
      </c>
      <c r="AI68" s="10">
        <f t="shared" si="30"/>
        <v>0</v>
      </c>
      <c r="AJ68" s="210"/>
      <c r="AK68" s="130">
        <f t="shared" si="20"/>
        <v>0</v>
      </c>
      <c r="AL68" s="131">
        <f t="shared" si="31"/>
        <v>0</v>
      </c>
    </row>
    <row r="69" spans="1:38" ht="15.75" x14ac:dyDescent="0.25">
      <c r="A69" s="11"/>
      <c r="B69" s="11"/>
      <c r="C69" s="11"/>
      <c r="D69" s="11"/>
      <c r="E69" s="203"/>
      <c r="F69" s="241"/>
      <c r="G69" s="455">
        <f t="shared" si="9"/>
        <v>0</v>
      </c>
      <c r="H69" s="283"/>
      <c r="I69" s="284"/>
      <c r="J69" s="239"/>
      <c r="K69" s="202"/>
      <c r="L69" s="303"/>
      <c r="M69" s="206">
        <f t="shared" si="22"/>
        <v>0</v>
      </c>
      <c r="N69" s="18">
        <f t="shared" si="23"/>
        <v>0</v>
      </c>
      <c r="O69" s="18">
        <f t="shared" si="11"/>
        <v>0</v>
      </c>
      <c r="P69" s="19">
        <f t="shared" si="24"/>
        <v>0</v>
      </c>
      <c r="Q69" s="21">
        <f t="shared" si="25"/>
        <v>0</v>
      </c>
      <c r="R69" s="21">
        <f t="shared" si="12"/>
        <v>0</v>
      </c>
      <c r="S69" s="22">
        <f t="shared" si="13"/>
        <v>0</v>
      </c>
      <c r="T69" s="327"/>
      <c r="U69" s="321">
        <f t="shared" si="26"/>
        <v>0</v>
      </c>
      <c r="V69" s="213">
        <f t="shared" si="14"/>
        <v>1</v>
      </c>
      <c r="W69" s="457"/>
      <c r="X69" s="458">
        <f t="shared" si="4"/>
        <v>1</v>
      </c>
      <c r="Y69" s="210"/>
      <c r="Z69" s="9">
        <f t="shared" si="27"/>
        <v>0</v>
      </c>
      <c r="AA69" s="10">
        <f t="shared" si="15"/>
        <v>0</v>
      </c>
      <c r="AB69" s="10">
        <f t="shared" si="16"/>
        <v>0</v>
      </c>
      <c r="AC69" s="10">
        <f t="shared" si="17"/>
        <v>0</v>
      </c>
      <c r="AD69" s="324">
        <f t="shared" si="18"/>
        <v>0</v>
      </c>
      <c r="AE69" s="210"/>
      <c r="AF69" s="204">
        <f t="shared" si="28"/>
        <v>0</v>
      </c>
      <c r="AG69" s="133">
        <f t="shared" si="19"/>
        <v>0</v>
      </c>
      <c r="AH69" s="10">
        <f t="shared" si="29"/>
        <v>0</v>
      </c>
      <c r="AI69" s="10">
        <f t="shared" si="30"/>
        <v>0</v>
      </c>
      <c r="AJ69" s="210"/>
      <c r="AK69" s="130">
        <f t="shared" si="20"/>
        <v>0</v>
      </c>
      <c r="AL69" s="131">
        <f t="shared" si="31"/>
        <v>0</v>
      </c>
    </row>
    <row r="70" spans="1:38" ht="15.75" x14ac:dyDescent="0.25">
      <c r="A70" s="11"/>
      <c r="B70" s="11"/>
      <c r="C70" s="11"/>
      <c r="D70" s="11"/>
      <c r="E70" s="203"/>
      <c r="F70" s="241"/>
      <c r="G70" s="455">
        <f t="shared" si="9"/>
        <v>0</v>
      </c>
      <c r="H70" s="283"/>
      <c r="I70" s="284"/>
      <c r="J70" s="239"/>
      <c r="K70" s="202"/>
      <c r="L70" s="303"/>
      <c r="M70" s="206">
        <f t="shared" si="22"/>
        <v>0</v>
      </c>
      <c r="N70" s="18">
        <f t="shared" si="23"/>
        <v>0</v>
      </c>
      <c r="O70" s="18">
        <f t="shared" si="11"/>
        <v>0</v>
      </c>
      <c r="P70" s="19">
        <f t="shared" si="24"/>
        <v>0</v>
      </c>
      <c r="Q70" s="21">
        <f t="shared" si="25"/>
        <v>0</v>
      </c>
      <c r="R70" s="21">
        <f t="shared" si="12"/>
        <v>0</v>
      </c>
      <c r="S70" s="22">
        <f t="shared" si="13"/>
        <v>0</v>
      </c>
      <c r="T70" s="327"/>
      <c r="U70" s="321">
        <f t="shared" si="26"/>
        <v>0</v>
      </c>
      <c r="V70" s="213">
        <f t="shared" si="14"/>
        <v>1</v>
      </c>
      <c r="W70" s="457"/>
      <c r="X70" s="458">
        <f t="shared" si="4"/>
        <v>1</v>
      </c>
      <c r="Y70" s="210"/>
      <c r="Z70" s="9">
        <f t="shared" si="27"/>
        <v>0</v>
      </c>
      <c r="AA70" s="10">
        <f t="shared" si="15"/>
        <v>0</v>
      </c>
      <c r="AB70" s="10">
        <f t="shared" si="16"/>
        <v>0</v>
      </c>
      <c r="AC70" s="10">
        <f t="shared" si="17"/>
        <v>0</v>
      </c>
      <c r="AD70" s="324">
        <f t="shared" si="18"/>
        <v>0</v>
      </c>
      <c r="AE70" s="210"/>
      <c r="AF70" s="204">
        <f t="shared" si="28"/>
        <v>0</v>
      </c>
      <c r="AG70" s="133">
        <f t="shared" si="19"/>
        <v>0</v>
      </c>
      <c r="AH70" s="10">
        <f t="shared" si="29"/>
        <v>0</v>
      </c>
      <c r="AI70" s="10">
        <f t="shared" si="30"/>
        <v>0</v>
      </c>
      <c r="AJ70" s="210"/>
      <c r="AK70" s="130">
        <f t="shared" si="20"/>
        <v>0</v>
      </c>
      <c r="AL70" s="131">
        <f t="shared" si="31"/>
        <v>0</v>
      </c>
    </row>
    <row r="71" spans="1:38" ht="15.75" x14ac:dyDescent="0.25">
      <c r="A71" s="11"/>
      <c r="B71" s="11"/>
      <c r="C71" s="11"/>
      <c r="D71" s="11"/>
      <c r="E71" s="203"/>
      <c r="F71" s="241"/>
      <c r="G71" s="455">
        <f t="shared" si="9"/>
        <v>0</v>
      </c>
      <c r="H71" s="283"/>
      <c r="I71" s="284"/>
      <c r="J71" s="239"/>
      <c r="K71" s="202"/>
      <c r="L71" s="303"/>
      <c r="M71" s="206">
        <f t="shared" si="22"/>
        <v>0</v>
      </c>
      <c r="N71" s="18">
        <f t="shared" si="23"/>
        <v>0</v>
      </c>
      <c r="O71" s="18">
        <f t="shared" si="11"/>
        <v>0</v>
      </c>
      <c r="P71" s="19">
        <f t="shared" si="24"/>
        <v>0</v>
      </c>
      <c r="Q71" s="21">
        <f t="shared" si="25"/>
        <v>0</v>
      </c>
      <c r="R71" s="21">
        <f t="shared" si="12"/>
        <v>0</v>
      </c>
      <c r="S71" s="22">
        <f t="shared" si="13"/>
        <v>0</v>
      </c>
      <c r="T71" s="327"/>
      <c r="U71" s="321">
        <f t="shared" si="26"/>
        <v>0</v>
      </c>
      <c r="V71" s="213">
        <f t="shared" si="14"/>
        <v>1</v>
      </c>
      <c r="W71" s="457"/>
      <c r="X71" s="458">
        <f t="shared" si="4"/>
        <v>1</v>
      </c>
      <c r="Y71" s="210"/>
      <c r="Z71" s="9">
        <f t="shared" si="27"/>
        <v>0</v>
      </c>
      <c r="AA71" s="10">
        <f t="shared" si="15"/>
        <v>0</v>
      </c>
      <c r="AB71" s="10">
        <f t="shared" si="16"/>
        <v>0</v>
      </c>
      <c r="AC71" s="10">
        <f t="shared" si="17"/>
        <v>0</v>
      </c>
      <c r="AD71" s="324">
        <f t="shared" si="18"/>
        <v>0</v>
      </c>
      <c r="AE71" s="210"/>
      <c r="AF71" s="204">
        <f t="shared" si="28"/>
        <v>0</v>
      </c>
      <c r="AG71" s="133">
        <f t="shared" si="19"/>
        <v>0</v>
      </c>
      <c r="AH71" s="10">
        <f t="shared" si="29"/>
        <v>0</v>
      </c>
      <c r="AI71" s="10">
        <f t="shared" si="30"/>
        <v>0</v>
      </c>
      <c r="AJ71" s="210"/>
      <c r="AK71" s="130">
        <f t="shared" si="20"/>
        <v>0</v>
      </c>
      <c r="AL71" s="131">
        <f t="shared" si="31"/>
        <v>0</v>
      </c>
    </row>
    <row r="72" spans="1:38" ht="15.75" x14ac:dyDescent="0.25">
      <c r="A72" s="11"/>
      <c r="B72" s="11"/>
      <c r="C72" s="11"/>
      <c r="D72" s="11"/>
      <c r="E72" s="203"/>
      <c r="F72" s="241"/>
      <c r="G72" s="455">
        <f t="shared" si="9"/>
        <v>0</v>
      </c>
      <c r="H72" s="283"/>
      <c r="I72" s="284"/>
      <c r="J72" s="239"/>
      <c r="K72" s="202"/>
      <c r="L72" s="303"/>
      <c r="M72" s="206">
        <f t="shared" si="22"/>
        <v>0</v>
      </c>
      <c r="N72" s="18">
        <f t="shared" si="23"/>
        <v>0</v>
      </c>
      <c r="O72" s="18">
        <f t="shared" si="11"/>
        <v>0</v>
      </c>
      <c r="P72" s="19">
        <f t="shared" si="24"/>
        <v>0</v>
      </c>
      <c r="Q72" s="21">
        <f t="shared" si="25"/>
        <v>0</v>
      </c>
      <c r="R72" s="21">
        <f t="shared" si="12"/>
        <v>0</v>
      </c>
      <c r="S72" s="22">
        <f t="shared" si="13"/>
        <v>0</v>
      </c>
      <c r="T72" s="327"/>
      <c r="U72" s="321">
        <f t="shared" si="26"/>
        <v>0</v>
      </c>
      <c r="V72" s="213">
        <f t="shared" si="14"/>
        <v>1</v>
      </c>
      <c r="W72" s="457"/>
      <c r="X72" s="458">
        <f t="shared" si="4"/>
        <v>1</v>
      </c>
      <c r="Y72" s="210"/>
      <c r="Z72" s="9">
        <f t="shared" si="27"/>
        <v>0</v>
      </c>
      <c r="AA72" s="10">
        <f t="shared" si="15"/>
        <v>0</v>
      </c>
      <c r="AB72" s="10">
        <f t="shared" si="16"/>
        <v>0</v>
      </c>
      <c r="AC72" s="10">
        <f t="shared" si="17"/>
        <v>0</v>
      </c>
      <c r="AD72" s="324">
        <f t="shared" si="18"/>
        <v>0</v>
      </c>
      <c r="AE72" s="210"/>
      <c r="AF72" s="204">
        <f t="shared" si="28"/>
        <v>0</v>
      </c>
      <c r="AG72" s="133">
        <f t="shared" si="19"/>
        <v>0</v>
      </c>
      <c r="AH72" s="10">
        <f t="shared" si="29"/>
        <v>0</v>
      </c>
      <c r="AI72" s="10">
        <f t="shared" si="30"/>
        <v>0</v>
      </c>
      <c r="AJ72" s="210"/>
      <c r="AK72" s="130">
        <f t="shared" si="20"/>
        <v>0</v>
      </c>
      <c r="AL72" s="131">
        <f t="shared" si="31"/>
        <v>0</v>
      </c>
    </row>
    <row r="73" spans="1:38" ht="15.75" x14ac:dyDescent="0.25">
      <c r="A73" s="11"/>
      <c r="B73" s="11"/>
      <c r="C73" s="11"/>
      <c r="D73" s="11"/>
      <c r="E73" s="203"/>
      <c r="F73" s="241"/>
      <c r="G73" s="455">
        <f t="shared" si="9"/>
        <v>0</v>
      </c>
      <c r="H73" s="283"/>
      <c r="I73" s="284"/>
      <c r="J73" s="239"/>
      <c r="K73" s="202"/>
      <c r="L73" s="303"/>
      <c r="M73" s="206">
        <f t="shared" si="22"/>
        <v>0</v>
      </c>
      <c r="N73" s="18">
        <f t="shared" si="23"/>
        <v>0</v>
      </c>
      <c r="O73" s="18">
        <f t="shared" si="11"/>
        <v>0</v>
      </c>
      <c r="P73" s="19">
        <f t="shared" si="24"/>
        <v>0</v>
      </c>
      <c r="Q73" s="21">
        <f t="shared" si="25"/>
        <v>0</v>
      </c>
      <c r="R73" s="21">
        <f t="shared" si="12"/>
        <v>0</v>
      </c>
      <c r="S73" s="22">
        <f t="shared" si="13"/>
        <v>0</v>
      </c>
      <c r="T73" s="327"/>
      <c r="U73" s="321">
        <f t="shared" si="26"/>
        <v>0</v>
      </c>
      <c r="V73" s="213">
        <f t="shared" si="14"/>
        <v>1</v>
      </c>
      <c r="W73" s="457"/>
      <c r="X73" s="458">
        <f t="shared" si="4"/>
        <v>1</v>
      </c>
      <c r="Y73" s="210"/>
      <c r="Z73" s="9">
        <f t="shared" si="27"/>
        <v>0</v>
      </c>
      <c r="AA73" s="10">
        <f t="shared" si="15"/>
        <v>0</v>
      </c>
      <c r="AB73" s="10">
        <f t="shared" si="16"/>
        <v>0</v>
      </c>
      <c r="AC73" s="10">
        <f t="shared" si="17"/>
        <v>0</v>
      </c>
      <c r="AD73" s="324">
        <f t="shared" si="18"/>
        <v>0</v>
      </c>
      <c r="AE73" s="210"/>
      <c r="AF73" s="204">
        <f t="shared" si="28"/>
        <v>0</v>
      </c>
      <c r="AG73" s="133">
        <f t="shared" si="19"/>
        <v>0</v>
      </c>
      <c r="AH73" s="10">
        <f t="shared" si="29"/>
        <v>0</v>
      </c>
      <c r="AI73" s="10">
        <f t="shared" si="30"/>
        <v>0</v>
      </c>
      <c r="AJ73" s="210"/>
      <c r="AK73" s="130">
        <f t="shared" si="20"/>
        <v>0</v>
      </c>
      <c r="AL73" s="131">
        <f t="shared" si="31"/>
        <v>0</v>
      </c>
    </row>
    <row r="74" spans="1:38" ht="15.75" x14ac:dyDescent="0.25">
      <c r="A74" s="11"/>
      <c r="B74" s="11"/>
      <c r="C74" s="11"/>
      <c r="D74" s="11"/>
      <c r="E74" s="203"/>
      <c r="F74" s="241"/>
      <c r="G74" s="455">
        <f t="shared" si="9"/>
        <v>0</v>
      </c>
      <c r="H74" s="283"/>
      <c r="I74" s="284"/>
      <c r="J74" s="239"/>
      <c r="K74" s="202"/>
      <c r="L74" s="303"/>
      <c r="M74" s="206">
        <f t="shared" si="22"/>
        <v>0</v>
      </c>
      <c r="N74" s="18">
        <f t="shared" si="23"/>
        <v>0</v>
      </c>
      <c r="O74" s="18">
        <f t="shared" si="11"/>
        <v>0</v>
      </c>
      <c r="P74" s="19">
        <f t="shared" si="24"/>
        <v>0</v>
      </c>
      <c r="Q74" s="21">
        <f t="shared" si="25"/>
        <v>0</v>
      </c>
      <c r="R74" s="21">
        <f t="shared" si="12"/>
        <v>0</v>
      </c>
      <c r="S74" s="22">
        <f t="shared" si="13"/>
        <v>0</v>
      </c>
      <c r="T74" s="327"/>
      <c r="U74" s="321">
        <f t="shared" si="26"/>
        <v>0</v>
      </c>
      <c r="V74" s="213">
        <f t="shared" si="14"/>
        <v>1</v>
      </c>
      <c r="W74" s="457"/>
      <c r="X74" s="458">
        <f t="shared" si="4"/>
        <v>1</v>
      </c>
      <c r="Y74" s="210"/>
      <c r="Z74" s="9">
        <f t="shared" si="27"/>
        <v>0</v>
      </c>
      <c r="AA74" s="10">
        <f t="shared" si="15"/>
        <v>0</v>
      </c>
      <c r="AB74" s="10">
        <f t="shared" si="16"/>
        <v>0</v>
      </c>
      <c r="AC74" s="10">
        <f t="shared" si="17"/>
        <v>0</v>
      </c>
      <c r="AD74" s="324">
        <f t="shared" si="18"/>
        <v>0</v>
      </c>
      <c r="AE74" s="210"/>
      <c r="AF74" s="204">
        <f t="shared" si="28"/>
        <v>0</v>
      </c>
      <c r="AG74" s="133">
        <f t="shared" si="19"/>
        <v>0</v>
      </c>
      <c r="AH74" s="10">
        <f t="shared" si="29"/>
        <v>0</v>
      </c>
      <c r="AI74" s="10">
        <f t="shared" si="30"/>
        <v>0</v>
      </c>
      <c r="AJ74" s="210"/>
      <c r="AK74" s="130">
        <f t="shared" si="20"/>
        <v>0</v>
      </c>
      <c r="AL74" s="131">
        <f t="shared" si="31"/>
        <v>0</v>
      </c>
    </row>
    <row r="75" spans="1:38" ht="15.75" x14ac:dyDescent="0.25">
      <c r="A75" s="11"/>
      <c r="B75" s="11"/>
      <c r="C75" s="11"/>
      <c r="D75" s="11"/>
      <c r="E75" s="203"/>
      <c r="F75" s="241"/>
      <c r="G75" s="455">
        <f t="shared" si="9"/>
        <v>0</v>
      </c>
      <c r="H75" s="283"/>
      <c r="I75" s="284"/>
      <c r="J75" s="239"/>
      <c r="K75" s="202"/>
      <c r="L75" s="303"/>
      <c r="M75" s="206">
        <f t="shared" ref="M75:M109" si="32">J75</f>
        <v>0</v>
      </c>
      <c r="N75" s="18">
        <f t="shared" ref="N75:N109" si="33">K75</f>
        <v>0</v>
      </c>
      <c r="O75" s="18">
        <f t="shared" si="11"/>
        <v>0</v>
      </c>
      <c r="P75" s="19">
        <f t="shared" ref="P75:P106" si="34">O75*Z75</f>
        <v>0</v>
      </c>
      <c r="Q75" s="21">
        <f t="shared" ref="Q75:Q109" si="35">(AF75*Z75)*O75</f>
        <v>0</v>
      </c>
      <c r="R75" s="21">
        <f t="shared" si="12"/>
        <v>0</v>
      </c>
      <c r="S75" s="22">
        <f t="shared" si="13"/>
        <v>0</v>
      </c>
      <c r="T75" s="327"/>
      <c r="U75" s="321">
        <f t="shared" ref="U75:U109" si="36">SUM(K75,J75)</f>
        <v>0</v>
      </c>
      <c r="V75" s="213">
        <f t="shared" si="14"/>
        <v>1</v>
      </c>
      <c r="W75" s="457"/>
      <c r="X75" s="458">
        <f t="shared" si="4"/>
        <v>1</v>
      </c>
      <c r="Y75" s="210"/>
      <c r="Z75" s="9">
        <f t="shared" ref="Z75:Z109" si="37">H75</f>
        <v>0</v>
      </c>
      <c r="AA75" s="10">
        <f t="shared" ref="AA75:AA106" si="38">ROUND(SUM(Z75*V75),0)</f>
        <v>0</v>
      </c>
      <c r="AB75" s="10">
        <f t="shared" si="16"/>
        <v>0</v>
      </c>
      <c r="AC75" s="10">
        <f t="shared" si="17"/>
        <v>0</v>
      </c>
      <c r="AD75" s="324">
        <f t="shared" si="18"/>
        <v>0</v>
      </c>
      <c r="AE75" s="210"/>
      <c r="AF75" s="204">
        <f t="shared" ref="AF75:AF109" si="39">I75</f>
        <v>0</v>
      </c>
      <c r="AG75" s="133">
        <f t="shared" si="19"/>
        <v>0</v>
      </c>
      <c r="AH75" s="10">
        <f t="shared" ref="AH75:AH106" si="40">(W75)*(AG75)</f>
        <v>0</v>
      </c>
      <c r="AI75" s="10">
        <f t="shared" ref="AI75:AI109" si="41">(X75)*(AG75)</f>
        <v>0</v>
      </c>
      <c r="AJ75" s="210"/>
      <c r="AK75" s="130">
        <f t="shared" si="20"/>
        <v>0</v>
      </c>
      <c r="AL75" s="131">
        <f t="shared" ref="AL75:AL109" si="42">SUM(S75)</f>
        <v>0</v>
      </c>
    </row>
    <row r="76" spans="1:38" ht="15.75" x14ac:dyDescent="0.25">
      <c r="A76" s="11"/>
      <c r="B76" s="11"/>
      <c r="C76" s="11"/>
      <c r="D76" s="11"/>
      <c r="E76" s="203"/>
      <c r="F76" s="241"/>
      <c r="G76" s="455">
        <f t="shared" ref="G76:G109" si="43">SUM(J76+K76)</f>
        <v>0</v>
      </c>
      <c r="H76" s="283"/>
      <c r="I76" s="284"/>
      <c r="J76" s="239"/>
      <c r="K76" s="202"/>
      <c r="L76" s="303"/>
      <c r="M76" s="206">
        <f t="shared" si="32"/>
        <v>0</v>
      </c>
      <c r="N76" s="18">
        <f t="shared" si="33"/>
        <v>0</v>
      </c>
      <c r="O76" s="18">
        <f t="shared" ref="O76:O109" si="44">M76+N76</f>
        <v>0</v>
      </c>
      <c r="P76" s="19">
        <f t="shared" si="34"/>
        <v>0</v>
      </c>
      <c r="Q76" s="21">
        <f t="shared" si="35"/>
        <v>0</v>
      </c>
      <c r="R76" s="21">
        <f t="shared" ref="R76:R109" si="45">P76+Q76</f>
        <v>0</v>
      </c>
      <c r="S76" s="22">
        <f t="shared" ref="S76:S109" si="46">R76</f>
        <v>0</v>
      </c>
      <c r="T76" s="327"/>
      <c r="U76" s="321">
        <f t="shared" si="36"/>
        <v>0</v>
      </c>
      <c r="V76" s="213">
        <f t="shared" ref="V76:V109" si="47">W76+X76</f>
        <v>1</v>
      </c>
      <c r="W76" s="457"/>
      <c r="X76" s="458">
        <f t="shared" ref="X76:X109" si="48">1-W76</f>
        <v>1</v>
      </c>
      <c r="Y76" s="210"/>
      <c r="Z76" s="9">
        <f t="shared" si="37"/>
        <v>0</v>
      </c>
      <c r="AA76" s="10">
        <f t="shared" si="38"/>
        <v>0</v>
      </c>
      <c r="AB76" s="10">
        <f t="shared" ref="AB76:AB109" si="49">Z76*W76</f>
        <v>0</v>
      </c>
      <c r="AC76" s="10">
        <f t="shared" ref="AC76:AC109" si="50">Z76*X76</f>
        <v>0</v>
      </c>
      <c r="AD76" s="324">
        <f t="shared" ref="AD76:AD109" si="51">AA76-AC76</f>
        <v>0</v>
      </c>
      <c r="AE76" s="210"/>
      <c r="AF76" s="204">
        <f t="shared" si="39"/>
        <v>0</v>
      </c>
      <c r="AG76" s="133">
        <f t="shared" ref="AG76:AG109" si="52">Z76*AF76</f>
        <v>0</v>
      </c>
      <c r="AH76" s="10">
        <f t="shared" si="40"/>
        <v>0</v>
      </c>
      <c r="AI76" s="10">
        <f t="shared" si="41"/>
        <v>0</v>
      </c>
      <c r="AJ76" s="210"/>
      <c r="AK76" s="130">
        <f t="shared" ref="AK76:AK109" si="53">ROUND(SUM(AC76+AI76),0)</f>
        <v>0</v>
      </c>
      <c r="AL76" s="131">
        <f t="shared" si="42"/>
        <v>0</v>
      </c>
    </row>
    <row r="77" spans="1:38" ht="15.75" x14ac:dyDescent="0.25">
      <c r="A77" s="11"/>
      <c r="B77" s="11"/>
      <c r="C77" s="11"/>
      <c r="D77" s="11"/>
      <c r="E77" s="203"/>
      <c r="F77" s="241"/>
      <c r="G77" s="455">
        <f t="shared" si="43"/>
        <v>0</v>
      </c>
      <c r="H77" s="283"/>
      <c r="I77" s="284"/>
      <c r="J77" s="239"/>
      <c r="K77" s="202"/>
      <c r="L77" s="303"/>
      <c r="M77" s="206">
        <f t="shared" si="32"/>
        <v>0</v>
      </c>
      <c r="N77" s="18">
        <f t="shared" si="33"/>
        <v>0</v>
      </c>
      <c r="O77" s="18">
        <f t="shared" si="44"/>
        <v>0</v>
      </c>
      <c r="P77" s="19">
        <f t="shared" si="34"/>
        <v>0</v>
      </c>
      <c r="Q77" s="21">
        <f t="shared" si="35"/>
        <v>0</v>
      </c>
      <c r="R77" s="21">
        <f t="shared" si="45"/>
        <v>0</v>
      </c>
      <c r="S77" s="22">
        <f t="shared" si="46"/>
        <v>0</v>
      </c>
      <c r="T77" s="327"/>
      <c r="U77" s="321">
        <f t="shared" si="36"/>
        <v>0</v>
      </c>
      <c r="V77" s="213">
        <f t="shared" si="47"/>
        <v>1</v>
      </c>
      <c r="W77" s="457"/>
      <c r="X77" s="458">
        <f t="shared" si="48"/>
        <v>1</v>
      </c>
      <c r="Y77" s="210"/>
      <c r="Z77" s="9">
        <f t="shared" si="37"/>
        <v>0</v>
      </c>
      <c r="AA77" s="10">
        <f t="shared" si="38"/>
        <v>0</v>
      </c>
      <c r="AB77" s="10">
        <f t="shared" si="49"/>
        <v>0</v>
      </c>
      <c r="AC77" s="10">
        <f t="shared" si="50"/>
        <v>0</v>
      </c>
      <c r="AD77" s="324">
        <f t="shared" si="51"/>
        <v>0</v>
      </c>
      <c r="AE77" s="210"/>
      <c r="AF77" s="204">
        <f t="shared" si="39"/>
        <v>0</v>
      </c>
      <c r="AG77" s="133">
        <f t="shared" si="52"/>
        <v>0</v>
      </c>
      <c r="AH77" s="10">
        <f t="shared" si="40"/>
        <v>0</v>
      </c>
      <c r="AI77" s="10">
        <f t="shared" si="41"/>
        <v>0</v>
      </c>
      <c r="AJ77" s="210"/>
      <c r="AK77" s="130">
        <f t="shared" si="53"/>
        <v>0</v>
      </c>
      <c r="AL77" s="131">
        <f t="shared" si="42"/>
        <v>0</v>
      </c>
    </row>
    <row r="78" spans="1:38" ht="15.75" x14ac:dyDescent="0.25">
      <c r="A78" s="11"/>
      <c r="B78" s="11"/>
      <c r="C78" s="11"/>
      <c r="D78" s="11"/>
      <c r="E78" s="203"/>
      <c r="F78" s="241"/>
      <c r="G78" s="455">
        <f t="shared" si="43"/>
        <v>0</v>
      </c>
      <c r="H78" s="283"/>
      <c r="I78" s="284"/>
      <c r="J78" s="239"/>
      <c r="K78" s="202"/>
      <c r="L78" s="303"/>
      <c r="M78" s="206">
        <f t="shared" si="32"/>
        <v>0</v>
      </c>
      <c r="N78" s="18">
        <f t="shared" si="33"/>
        <v>0</v>
      </c>
      <c r="O78" s="18">
        <f t="shared" si="44"/>
        <v>0</v>
      </c>
      <c r="P78" s="19">
        <f t="shared" si="34"/>
        <v>0</v>
      </c>
      <c r="Q78" s="21">
        <f t="shared" si="35"/>
        <v>0</v>
      </c>
      <c r="R78" s="21">
        <f t="shared" si="45"/>
        <v>0</v>
      </c>
      <c r="S78" s="22">
        <f t="shared" si="46"/>
        <v>0</v>
      </c>
      <c r="T78" s="327"/>
      <c r="U78" s="321">
        <f t="shared" si="36"/>
        <v>0</v>
      </c>
      <c r="V78" s="213">
        <f t="shared" si="47"/>
        <v>1</v>
      </c>
      <c r="W78" s="457"/>
      <c r="X78" s="458">
        <f t="shared" si="48"/>
        <v>1</v>
      </c>
      <c r="Y78" s="210"/>
      <c r="Z78" s="9">
        <f t="shared" si="37"/>
        <v>0</v>
      </c>
      <c r="AA78" s="10">
        <f t="shared" si="38"/>
        <v>0</v>
      </c>
      <c r="AB78" s="10">
        <f t="shared" si="49"/>
        <v>0</v>
      </c>
      <c r="AC78" s="10">
        <f t="shared" si="50"/>
        <v>0</v>
      </c>
      <c r="AD78" s="324">
        <f t="shared" si="51"/>
        <v>0</v>
      </c>
      <c r="AE78" s="210"/>
      <c r="AF78" s="204">
        <f t="shared" si="39"/>
        <v>0</v>
      </c>
      <c r="AG78" s="133">
        <f t="shared" si="52"/>
        <v>0</v>
      </c>
      <c r="AH78" s="10">
        <f t="shared" si="40"/>
        <v>0</v>
      </c>
      <c r="AI78" s="10">
        <f t="shared" si="41"/>
        <v>0</v>
      </c>
      <c r="AJ78" s="210"/>
      <c r="AK78" s="130">
        <f t="shared" si="53"/>
        <v>0</v>
      </c>
      <c r="AL78" s="131">
        <f t="shared" si="42"/>
        <v>0</v>
      </c>
    </row>
    <row r="79" spans="1:38" ht="15.75" x14ac:dyDescent="0.25">
      <c r="A79" s="11"/>
      <c r="B79" s="11"/>
      <c r="C79" s="11"/>
      <c r="D79" s="11"/>
      <c r="E79" s="203"/>
      <c r="F79" s="241"/>
      <c r="G79" s="455">
        <f t="shared" si="43"/>
        <v>0</v>
      </c>
      <c r="H79" s="283"/>
      <c r="I79" s="284"/>
      <c r="J79" s="239"/>
      <c r="K79" s="202"/>
      <c r="L79" s="303"/>
      <c r="M79" s="206">
        <f t="shared" si="32"/>
        <v>0</v>
      </c>
      <c r="N79" s="18">
        <f t="shared" si="33"/>
        <v>0</v>
      </c>
      <c r="O79" s="18">
        <f t="shared" si="44"/>
        <v>0</v>
      </c>
      <c r="P79" s="19">
        <f t="shared" si="34"/>
        <v>0</v>
      </c>
      <c r="Q79" s="21">
        <f t="shared" si="35"/>
        <v>0</v>
      </c>
      <c r="R79" s="21">
        <f t="shared" si="45"/>
        <v>0</v>
      </c>
      <c r="S79" s="22">
        <f t="shared" si="46"/>
        <v>0</v>
      </c>
      <c r="T79" s="327"/>
      <c r="U79" s="321">
        <f t="shared" si="36"/>
        <v>0</v>
      </c>
      <c r="V79" s="213">
        <f t="shared" si="47"/>
        <v>1</v>
      </c>
      <c r="W79" s="457"/>
      <c r="X79" s="458">
        <f t="shared" si="48"/>
        <v>1</v>
      </c>
      <c r="Y79" s="210"/>
      <c r="Z79" s="9">
        <f t="shared" si="37"/>
        <v>0</v>
      </c>
      <c r="AA79" s="10">
        <f t="shared" si="38"/>
        <v>0</v>
      </c>
      <c r="AB79" s="10">
        <f t="shared" si="49"/>
        <v>0</v>
      </c>
      <c r="AC79" s="10">
        <f t="shared" si="50"/>
        <v>0</v>
      </c>
      <c r="AD79" s="324">
        <f t="shared" si="51"/>
        <v>0</v>
      </c>
      <c r="AE79" s="210"/>
      <c r="AF79" s="204">
        <f t="shared" si="39"/>
        <v>0</v>
      </c>
      <c r="AG79" s="133">
        <f t="shared" si="52"/>
        <v>0</v>
      </c>
      <c r="AH79" s="10">
        <f t="shared" si="40"/>
        <v>0</v>
      </c>
      <c r="AI79" s="10">
        <f t="shared" si="41"/>
        <v>0</v>
      </c>
      <c r="AJ79" s="210"/>
      <c r="AK79" s="130">
        <f t="shared" si="53"/>
        <v>0</v>
      </c>
      <c r="AL79" s="131">
        <f t="shared" si="42"/>
        <v>0</v>
      </c>
    </row>
    <row r="80" spans="1:38" ht="15.75" x14ac:dyDescent="0.25">
      <c r="A80" s="11"/>
      <c r="B80" s="11"/>
      <c r="C80" s="11"/>
      <c r="D80" s="11"/>
      <c r="E80" s="203"/>
      <c r="F80" s="241"/>
      <c r="G80" s="455">
        <f t="shared" si="43"/>
        <v>0</v>
      </c>
      <c r="H80" s="283"/>
      <c r="I80" s="284"/>
      <c r="J80" s="239"/>
      <c r="K80" s="202"/>
      <c r="L80" s="303"/>
      <c r="M80" s="206">
        <f t="shared" si="32"/>
        <v>0</v>
      </c>
      <c r="N80" s="18">
        <f t="shared" si="33"/>
        <v>0</v>
      </c>
      <c r="O80" s="18">
        <f t="shared" si="44"/>
        <v>0</v>
      </c>
      <c r="P80" s="19">
        <f t="shared" si="34"/>
        <v>0</v>
      </c>
      <c r="Q80" s="21">
        <f t="shared" si="35"/>
        <v>0</v>
      </c>
      <c r="R80" s="21">
        <f t="shared" si="45"/>
        <v>0</v>
      </c>
      <c r="S80" s="22">
        <f t="shared" si="46"/>
        <v>0</v>
      </c>
      <c r="T80" s="327"/>
      <c r="U80" s="321">
        <f t="shared" si="36"/>
        <v>0</v>
      </c>
      <c r="V80" s="213">
        <f t="shared" si="47"/>
        <v>1</v>
      </c>
      <c r="W80" s="457"/>
      <c r="X80" s="458">
        <f t="shared" si="48"/>
        <v>1</v>
      </c>
      <c r="Y80" s="210"/>
      <c r="Z80" s="9">
        <f t="shared" si="37"/>
        <v>0</v>
      </c>
      <c r="AA80" s="10">
        <f t="shared" si="38"/>
        <v>0</v>
      </c>
      <c r="AB80" s="10">
        <f t="shared" si="49"/>
        <v>0</v>
      </c>
      <c r="AC80" s="10">
        <f t="shared" si="50"/>
        <v>0</v>
      </c>
      <c r="AD80" s="324">
        <f t="shared" si="51"/>
        <v>0</v>
      </c>
      <c r="AE80" s="210"/>
      <c r="AF80" s="204">
        <f t="shared" si="39"/>
        <v>0</v>
      </c>
      <c r="AG80" s="133">
        <f t="shared" si="52"/>
        <v>0</v>
      </c>
      <c r="AH80" s="10">
        <f t="shared" si="40"/>
        <v>0</v>
      </c>
      <c r="AI80" s="10">
        <f t="shared" si="41"/>
        <v>0</v>
      </c>
      <c r="AJ80" s="210"/>
      <c r="AK80" s="130">
        <f t="shared" si="53"/>
        <v>0</v>
      </c>
      <c r="AL80" s="131">
        <f t="shared" si="42"/>
        <v>0</v>
      </c>
    </row>
    <row r="81" spans="1:38" ht="15.75" x14ac:dyDescent="0.25">
      <c r="A81" s="11"/>
      <c r="B81" s="11"/>
      <c r="C81" s="11"/>
      <c r="D81" s="11"/>
      <c r="E81" s="203"/>
      <c r="F81" s="241"/>
      <c r="G81" s="455">
        <f t="shared" si="43"/>
        <v>0</v>
      </c>
      <c r="H81" s="283"/>
      <c r="I81" s="284"/>
      <c r="J81" s="239"/>
      <c r="K81" s="202"/>
      <c r="L81" s="303"/>
      <c r="M81" s="206">
        <f t="shared" si="32"/>
        <v>0</v>
      </c>
      <c r="N81" s="18">
        <f t="shared" si="33"/>
        <v>0</v>
      </c>
      <c r="O81" s="18">
        <f t="shared" si="44"/>
        <v>0</v>
      </c>
      <c r="P81" s="19">
        <f t="shared" si="34"/>
        <v>0</v>
      </c>
      <c r="Q81" s="21">
        <f t="shared" si="35"/>
        <v>0</v>
      </c>
      <c r="R81" s="21">
        <f t="shared" si="45"/>
        <v>0</v>
      </c>
      <c r="S81" s="22">
        <f t="shared" si="46"/>
        <v>0</v>
      </c>
      <c r="T81" s="327"/>
      <c r="U81" s="321">
        <f t="shared" si="36"/>
        <v>0</v>
      </c>
      <c r="V81" s="213">
        <f t="shared" si="47"/>
        <v>1</v>
      </c>
      <c r="W81" s="457"/>
      <c r="X81" s="458">
        <f t="shared" si="48"/>
        <v>1</v>
      </c>
      <c r="Y81" s="210"/>
      <c r="Z81" s="9">
        <f t="shared" si="37"/>
        <v>0</v>
      </c>
      <c r="AA81" s="10">
        <f t="shared" si="38"/>
        <v>0</v>
      </c>
      <c r="AB81" s="10">
        <f t="shared" si="49"/>
        <v>0</v>
      </c>
      <c r="AC81" s="10">
        <f t="shared" si="50"/>
        <v>0</v>
      </c>
      <c r="AD81" s="324">
        <f t="shared" si="51"/>
        <v>0</v>
      </c>
      <c r="AE81" s="210"/>
      <c r="AF81" s="204">
        <f t="shared" si="39"/>
        <v>0</v>
      </c>
      <c r="AG81" s="133">
        <f t="shared" si="52"/>
        <v>0</v>
      </c>
      <c r="AH81" s="10">
        <f t="shared" si="40"/>
        <v>0</v>
      </c>
      <c r="AI81" s="10">
        <f t="shared" si="41"/>
        <v>0</v>
      </c>
      <c r="AJ81" s="210"/>
      <c r="AK81" s="130">
        <f t="shared" si="53"/>
        <v>0</v>
      </c>
      <c r="AL81" s="131">
        <f t="shared" si="42"/>
        <v>0</v>
      </c>
    </row>
    <row r="82" spans="1:38" ht="15.75" x14ac:dyDescent="0.25">
      <c r="A82" s="11"/>
      <c r="B82" s="11"/>
      <c r="C82" s="11"/>
      <c r="D82" s="11"/>
      <c r="E82" s="203"/>
      <c r="F82" s="241"/>
      <c r="G82" s="455">
        <f t="shared" si="43"/>
        <v>0</v>
      </c>
      <c r="H82" s="283"/>
      <c r="I82" s="284"/>
      <c r="J82" s="239"/>
      <c r="K82" s="202"/>
      <c r="L82" s="303"/>
      <c r="M82" s="206">
        <f t="shared" si="32"/>
        <v>0</v>
      </c>
      <c r="N82" s="18">
        <f t="shared" si="33"/>
        <v>0</v>
      </c>
      <c r="O82" s="18">
        <f t="shared" si="44"/>
        <v>0</v>
      </c>
      <c r="P82" s="19">
        <f t="shared" si="34"/>
        <v>0</v>
      </c>
      <c r="Q82" s="21">
        <f t="shared" si="35"/>
        <v>0</v>
      </c>
      <c r="R82" s="21">
        <f t="shared" si="45"/>
        <v>0</v>
      </c>
      <c r="S82" s="22">
        <f t="shared" si="46"/>
        <v>0</v>
      </c>
      <c r="T82" s="327"/>
      <c r="U82" s="321">
        <f t="shared" si="36"/>
        <v>0</v>
      </c>
      <c r="V82" s="213">
        <f t="shared" si="47"/>
        <v>1</v>
      </c>
      <c r="W82" s="457"/>
      <c r="X82" s="458">
        <f t="shared" si="48"/>
        <v>1</v>
      </c>
      <c r="Y82" s="210"/>
      <c r="Z82" s="9">
        <f t="shared" si="37"/>
        <v>0</v>
      </c>
      <c r="AA82" s="10">
        <f t="shared" si="38"/>
        <v>0</v>
      </c>
      <c r="AB82" s="10">
        <f t="shared" si="49"/>
        <v>0</v>
      </c>
      <c r="AC82" s="10">
        <f t="shared" si="50"/>
        <v>0</v>
      </c>
      <c r="AD82" s="324">
        <f t="shared" si="51"/>
        <v>0</v>
      </c>
      <c r="AE82" s="210"/>
      <c r="AF82" s="204">
        <f t="shared" si="39"/>
        <v>0</v>
      </c>
      <c r="AG82" s="133">
        <f t="shared" si="52"/>
        <v>0</v>
      </c>
      <c r="AH82" s="10">
        <f t="shared" si="40"/>
        <v>0</v>
      </c>
      <c r="AI82" s="10">
        <f t="shared" si="41"/>
        <v>0</v>
      </c>
      <c r="AJ82" s="210"/>
      <c r="AK82" s="130">
        <f t="shared" si="53"/>
        <v>0</v>
      </c>
      <c r="AL82" s="131">
        <f t="shared" si="42"/>
        <v>0</v>
      </c>
    </row>
    <row r="83" spans="1:38" ht="15.75" x14ac:dyDescent="0.25">
      <c r="A83" s="11"/>
      <c r="B83" s="11"/>
      <c r="C83" s="11"/>
      <c r="D83" s="11"/>
      <c r="E83" s="203"/>
      <c r="F83" s="241"/>
      <c r="G83" s="455">
        <f t="shared" si="43"/>
        <v>0</v>
      </c>
      <c r="H83" s="283"/>
      <c r="I83" s="284"/>
      <c r="J83" s="239"/>
      <c r="K83" s="202"/>
      <c r="L83" s="303"/>
      <c r="M83" s="206">
        <f t="shared" si="32"/>
        <v>0</v>
      </c>
      <c r="N83" s="18">
        <f t="shared" si="33"/>
        <v>0</v>
      </c>
      <c r="O83" s="18">
        <f t="shared" si="44"/>
        <v>0</v>
      </c>
      <c r="P83" s="19">
        <f t="shared" si="34"/>
        <v>0</v>
      </c>
      <c r="Q83" s="21">
        <f t="shared" si="35"/>
        <v>0</v>
      </c>
      <c r="R83" s="21">
        <f t="shared" si="45"/>
        <v>0</v>
      </c>
      <c r="S83" s="22">
        <f t="shared" si="46"/>
        <v>0</v>
      </c>
      <c r="T83" s="327"/>
      <c r="U83" s="321">
        <f t="shared" si="36"/>
        <v>0</v>
      </c>
      <c r="V83" s="213">
        <f t="shared" si="47"/>
        <v>1</v>
      </c>
      <c r="W83" s="457"/>
      <c r="X83" s="458">
        <f t="shared" si="48"/>
        <v>1</v>
      </c>
      <c r="Y83" s="210"/>
      <c r="Z83" s="9">
        <f t="shared" si="37"/>
        <v>0</v>
      </c>
      <c r="AA83" s="10">
        <f t="shared" si="38"/>
        <v>0</v>
      </c>
      <c r="AB83" s="10">
        <f t="shared" si="49"/>
        <v>0</v>
      </c>
      <c r="AC83" s="10">
        <f t="shared" si="50"/>
        <v>0</v>
      </c>
      <c r="AD83" s="324">
        <f t="shared" si="51"/>
        <v>0</v>
      </c>
      <c r="AE83" s="210"/>
      <c r="AF83" s="204">
        <f t="shared" si="39"/>
        <v>0</v>
      </c>
      <c r="AG83" s="133">
        <f t="shared" si="52"/>
        <v>0</v>
      </c>
      <c r="AH83" s="10">
        <f t="shared" si="40"/>
        <v>0</v>
      </c>
      <c r="AI83" s="10">
        <f t="shared" si="41"/>
        <v>0</v>
      </c>
      <c r="AJ83" s="210"/>
      <c r="AK83" s="130">
        <f t="shared" si="53"/>
        <v>0</v>
      </c>
      <c r="AL83" s="131">
        <f t="shared" si="42"/>
        <v>0</v>
      </c>
    </row>
    <row r="84" spans="1:38" ht="15.75" x14ac:dyDescent="0.25">
      <c r="A84" s="11"/>
      <c r="B84" s="11"/>
      <c r="C84" s="11"/>
      <c r="D84" s="11"/>
      <c r="E84" s="203"/>
      <c r="F84" s="241"/>
      <c r="G84" s="455">
        <f t="shared" si="43"/>
        <v>0</v>
      </c>
      <c r="H84" s="283"/>
      <c r="I84" s="284"/>
      <c r="J84" s="239"/>
      <c r="K84" s="202"/>
      <c r="L84" s="303"/>
      <c r="M84" s="206">
        <f t="shared" si="32"/>
        <v>0</v>
      </c>
      <c r="N84" s="18">
        <f t="shared" si="33"/>
        <v>0</v>
      </c>
      <c r="O84" s="18">
        <f t="shared" si="44"/>
        <v>0</v>
      </c>
      <c r="P84" s="19">
        <f t="shared" si="34"/>
        <v>0</v>
      </c>
      <c r="Q84" s="21">
        <f t="shared" si="35"/>
        <v>0</v>
      </c>
      <c r="R84" s="21">
        <f t="shared" si="45"/>
        <v>0</v>
      </c>
      <c r="S84" s="22">
        <f t="shared" si="46"/>
        <v>0</v>
      </c>
      <c r="T84" s="327"/>
      <c r="U84" s="321">
        <f t="shared" si="36"/>
        <v>0</v>
      </c>
      <c r="V84" s="213">
        <f t="shared" si="47"/>
        <v>1</v>
      </c>
      <c r="W84" s="457"/>
      <c r="X84" s="458">
        <f t="shared" si="48"/>
        <v>1</v>
      </c>
      <c r="Y84" s="210"/>
      <c r="Z84" s="9">
        <f t="shared" si="37"/>
        <v>0</v>
      </c>
      <c r="AA84" s="10">
        <f t="shared" si="38"/>
        <v>0</v>
      </c>
      <c r="AB84" s="10">
        <f t="shared" si="49"/>
        <v>0</v>
      </c>
      <c r="AC84" s="10">
        <f t="shared" si="50"/>
        <v>0</v>
      </c>
      <c r="AD84" s="324">
        <f t="shared" si="51"/>
        <v>0</v>
      </c>
      <c r="AE84" s="210"/>
      <c r="AF84" s="204">
        <f t="shared" si="39"/>
        <v>0</v>
      </c>
      <c r="AG84" s="133">
        <f t="shared" si="52"/>
        <v>0</v>
      </c>
      <c r="AH84" s="10">
        <f t="shared" si="40"/>
        <v>0</v>
      </c>
      <c r="AI84" s="10">
        <f t="shared" si="41"/>
        <v>0</v>
      </c>
      <c r="AJ84" s="210"/>
      <c r="AK84" s="130">
        <f t="shared" si="53"/>
        <v>0</v>
      </c>
      <c r="AL84" s="131">
        <f t="shared" si="42"/>
        <v>0</v>
      </c>
    </row>
    <row r="85" spans="1:38" ht="15.75" x14ac:dyDescent="0.25">
      <c r="A85" s="11"/>
      <c r="B85" s="11"/>
      <c r="C85" s="11"/>
      <c r="D85" s="11"/>
      <c r="E85" s="203"/>
      <c r="F85" s="241"/>
      <c r="G85" s="455">
        <f t="shared" si="43"/>
        <v>0</v>
      </c>
      <c r="H85" s="283"/>
      <c r="I85" s="284"/>
      <c r="J85" s="239"/>
      <c r="K85" s="202"/>
      <c r="L85" s="303"/>
      <c r="M85" s="206">
        <f t="shared" si="32"/>
        <v>0</v>
      </c>
      <c r="N85" s="18">
        <f t="shared" si="33"/>
        <v>0</v>
      </c>
      <c r="O85" s="18">
        <f t="shared" si="44"/>
        <v>0</v>
      </c>
      <c r="P85" s="19">
        <f t="shared" si="34"/>
        <v>0</v>
      </c>
      <c r="Q85" s="21">
        <f t="shared" si="35"/>
        <v>0</v>
      </c>
      <c r="R85" s="21">
        <f t="shared" si="45"/>
        <v>0</v>
      </c>
      <c r="S85" s="22">
        <f t="shared" si="46"/>
        <v>0</v>
      </c>
      <c r="T85" s="327"/>
      <c r="U85" s="321">
        <f t="shared" si="36"/>
        <v>0</v>
      </c>
      <c r="V85" s="213">
        <f t="shared" si="47"/>
        <v>1</v>
      </c>
      <c r="W85" s="457"/>
      <c r="X85" s="458">
        <f t="shared" si="48"/>
        <v>1</v>
      </c>
      <c r="Y85" s="210"/>
      <c r="Z85" s="9">
        <f t="shared" si="37"/>
        <v>0</v>
      </c>
      <c r="AA85" s="10">
        <f t="shared" si="38"/>
        <v>0</v>
      </c>
      <c r="AB85" s="10">
        <f t="shared" si="49"/>
        <v>0</v>
      </c>
      <c r="AC85" s="10">
        <f t="shared" si="50"/>
        <v>0</v>
      </c>
      <c r="AD85" s="324">
        <f t="shared" si="51"/>
        <v>0</v>
      </c>
      <c r="AE85" s="210"/>
      <c r="AF85" s="204">
        <f t="shared" si="39"/>
        <v>0</v>
      </c>
      <c r="AG85" s="133">
        <f t="shared" si="52"/>
        <v>0</v>
      </c>
      <c r="AH85" s="10">
        <f t="shared" si="40"/>
        <v>0</v>
      </c>
      <c r="AI85" s="10">
        <f t="shared" si="41"/>
        <v>0</v>
      </c>
      <c r="AJ85" s="210"/>
      <c r="AK85" s="130">
        <f t="shared" si="53"/>
        <v>0</v>
      </c>
      <c r="AL85" s="131">
        <f t="shared" si="42"/>
        <v>0</v>
      </c>
    </row>
    <row r="86" spans="1:38" ht="15.75" x14ac:dyDescent="0.25">
      <c r="A86" s="11"/>
      <c r="B86" s="11"/>
      <c r="C86" s="11"/>
      <c r="D86" s="11"/>
      <c r="E86" s="203"/>
      <c r="F86" s="241"/>
      <c r="G86" s="455">
        <f t="shared" si="43"/>
        <v>0</v>
      </c>
      <c r="H86" s="283"/>
      <c r="I86" s="284"/>
      <c r="J86" s="239"/>
      <c r="K86" s="202"/>
      <c r="L86" s="303"/>
      <c r="M86" s="206">
        <f t="shared" si="32"/>
        <v>0</v>
      </c>
      <c r="N86" s="18">
        <f t="shared" si="33"/>
        <v>0</v>
      </c>
      <c r="O86" s="18">
        <f t="shared" si="44"/>
        <v>0</v>
      </c>
      <c r="P86" s="19">
        <f t="shared" si="34"/>
        <v>0</v>
      </c>
      <c r="Q86" s="21">
        <f t="shared" si="35"/>
        <v>0</v>
      </c>
      <c r="R86" s="21">
        <f t="shared" si="45"/>
        <v>0</v>
      </c>
      <c r="S86" s="22">
        <f t="shared" si="46"/>
        <v>0</v>
      </c>
      <c r="T86" s="327"/>
      <c r="U86" s="321">
        <f t="shared" si="36"/>
        <v>0</v>
      </c>
      <c r="V86" s="213">
        <f t="shared" si="47"/>
        <v>1</v>
      </c>
      <c r="W86" s="457"/>
      <c r="X86" s="458">
        <f t="shared" si="48"/>
        <v>1</v>
      </c>
      <c r="Y86" s="210"/>
      <c r="Z86" s="9">
        <f t="shared" si="37"/>
        <v>0</v>
      </c>
      <c r="AA86" s="10">
        <f t="shared" si="38"/>
        <v>0</v>
      </c>
      <c r="AB86" s="10">
        <f t="shared" si="49"/>
        <v>0</v>
      </c>
      <c r="AC86" s="10">
        <f t="shared" si="50"/>
        <v>0</v>
      </c>
      <c r="AD86" s="324">
        <f t="shared" si="51"/>
        <v>0</v>
      </c>
      <c r="AE86" s="210"/>
      <c r="AF86" s="204">
        <f t="shared" si="39"/>
        <v>0</v>
      </c>
      <c r="AG86" s="133">
        <f t="shared" si="52"/>
        <v>0</v>
      </c>
      <c r="AH86" s="10">
        <f t="shared" si="40"/>
        <v>0</v>
      </c>
      <c r="AI86" s="10">
        <f t="shared" si="41"/>
        <v>0</v>
      </c>
      <c r="AJ86" s="210"/>
      <c r="AK86" s="130">
        <f t="shared" si="53"/>
        <v>0</v>
      </c>
      <c r="AL86" s="131">
        <f t="shared" si="42"/>
        <v>0</v>
      </c>
    </row>
    <row r="87" spans="1:38" ht="15.75" x14ac:dyDescent="0.25">
      <c r="A87" s="11"/>
      <c r="B87" s="11"/>
      <c r="C87" s="11"/>
      <c r="D87" s="11"/>
      <c r="E87" s="203"/>
      <c r="F87" s="241"/>
      <c r="G87" s="455">
        <f t="shared" si="43"/>
        <v>0</v>
      </c>
      <c r="H87" s="283"/>
      <c r="I87" s="284"/>
      <c r="J87" s="239"/>
      <c r="K87" s="202"/>
      <c r="L87" s="303"/>
      <c r="M87" s="206">
        <f t="shared" si="32"/>
        <v>0</v>
      </c>
      <c r="N87" s="18">
        <f t="shared" si="33"/>
        <v>0</v>
      </c>
      <c r="O87" s="18">
        <f t="shared" si="44"/>
        <v>0</v>
      </c>
      <c r="P87" s="19">
        <f t="shared" si="34"/>
        <v>0</v>
      </c>
      <c r="Q87" s="21">
        <f t="shared" si="35"/>
        <v>0</v>
      </c>
      <c r="R87" s="21">
        <f t="shared" si="45"/>
        <v>0</v>
      </c>
      <c r="S87" s="22">
        <f t="shared" si="46"/>
        <v>0</v>
      </c>
      <c r="T87" s="327"/>
      <c r="U87" s="321">
        <f t="shared" si="36"/>
        <v>0</v>
      </c>
      <c r="V87" s="213">
        <f t="shared" si="47"/>
        <v>1</v>
      </c>
      <c r="W87" s="457"/>
      <c r="X87" s="458">
        <f t="shared" si="48"/>
        <v>1</v>
      </c>
      <c r="Y87" s="210"/>
      <c r="Z87" s="9">
        <f t="shared" si="37"/>
        <v>0</v>
      </c>
      <c r="AA87" s="10">
        <f t="shared" si="38"/>
        <v>0</v>
      </c>
      <c r="AB87" s="10">
        <f t="shared" si="49"/>
        <v>0</v>
      </c>
      <c r="AC87" s="10">
        <f t="shared" si="50"/>
        <v>0</v>
      </c>
      <c r="AD87" s="324">
        <f t="shared" si="51"/>
        <v>0</v>
      </c>
      <c r="AE87" s="210"/>
      <c r="AF87" s="204">
        <f t="shared" si="39"/>
        <v>0</v>
      </c>
      <c r="AG87" s="133">
        <f t="shared" si="52"/>
        <v>0</v>
      </c>
      <c r="AH87" s="10">
        <f t="shared" si="40"/>
        <v>0</v>
      </c>
      <c r="AI87" s="10">
        <f t="shared" si="41"/>
        <v>0</v>
      </c>
      <c r="AJ87" s="210"/>
      <c r="AK87" s="130">
        <f t="shared" si="53"/>
        <v>0</v>
      </c>
      <c r="AL87" s="131">
        <f t="shared" si="42"/>
        <v>0</v>
      </c>
    </row>
    <row r="88" spans="1:38" ht="15.75" x14ac:dyDescent="0.25">
      <c r="A88" s="11"/>
      <c r="B88" s="11"/>
      <c r="C88" s="11"/>
      <c r="D88" s="11"/>
      <c r="E88" s="203"/>
      <c r="F88" s="241"/>
      <c r="G88" s="455">
        <f t="shared" si="43"/>
        <v>0</v>
      </c>
      <c r="H88" s="283"/>
      <c r="I88" s="284"/>
      <c r="J88" s="239"/>
      <c r="K88" s="202"/>
      <c r="L88" s="303"/>
      <c r="M88" s="206">
        <f t="shared" si="32"/>
        <v>0</v>
      </c>
      <c r="N88" s="18">
        <f t="shared" si="33"/>
        <v>0</v>
      </c>
      <c r="O88" s="18">
        <f t="shared" si="44"/>
        <v>0</v>
      </c>
      <c r="P88" s="19">
        <f t="shared" si="34"/>
        <v>0</v>
      </c>
      <c r="Q88" s="21">
        <f t="shared" si="35"/>
        <v>0</v>
      </c>
      <c r="R88" s="21">
        <f t="shared" si="45"/>
        <v>0</v>
      </c>
      <c r="S88" s="22">
        <f t="shared" si="46"/>
        <v>0</v>
      </c>
      <c r="T88" s="327"/>
      <c r="U88" s="321">
        <f t="shared" si="36"/>
        <v>0</v>
      </c>
      <c r="V88" s="213">
        <f t="shared" si="47"/>
        <v>1</v>
      </c>
      <c r="W88" s="457"/>
      <c r="X88" s="458">
        <f t="shared" si="48"/>
        <v>1</v>
      </c>
      <c r="Y88" s="210"/>
      <c r="Z88" s="9">
        <f t="shared" si="37"/>
        <v>0</v>
      </c>
      <c r="AA88" s="10">
        <f t="shared" si="38"/>
        <v>0</v>
      </c>
      <c r="AB88" s="10">
        <f t="shared" si="49"/>
        <v>0</v>
      </c>
      <c r="AC88" s="10">
        <f t="shared" si="50"/>
        <v>0</v>
      </c>
      <c r="AD88" s="324">
        <f t="shared" si="51"/>
        <v>0</v>
      </c>
      <c r="AE88" s="210"/>
      <c r="AF88" s="204">
        <f t="shared" si="39"/>
        <v>0</v>
      </c>
      <c r="AG88" s="133">
        <f t="shared" si="52"/>
        <v>0</v>
      </c>
      <c r="AH88" s="10">
        <f t="shared" si="40"/>
        <v>0</v>
      </c>
      <c r="AI88" s="10">
        <f t="shared" si="41"/>
        <v>0</v>
      </c>
      <c r="AJ88" s="210"/>
      <c r="AK88" s="130">
        <f t="shared" si="53"/>
        <v>0</v>
      </c>
      <c r="AL88" s="131">
        <f t="shared" si="42"/>
        <v>0</v>
      </c>
    </row>
    <row r="89" spans="1:38" ht="15.75" x14ac:dyDescent="0.25">
      <c r="A89" s="11"/>
      <c r="B89" s="11"/>
      <c r="C89" s="11"/>
      <c r="D89" s="11"/>
      <c r="E89" s="203"/>
      <c r="F89" s="241"/>
      <c r="G89" s="455">
        <f t="shared" si="43"/>
        <v>0</v>
      </c>
      <c r="H89" s="283"/>
      <c r="I89" s="284"/>
      <c r="J89" s="239"/>
      <c r="K89" s="202"/>
      <c r="L89" s="303"/>
      <c r="M89" s="206">
        <f t="shared" si="32"/>
        <v>0</v>
      </c>
      <c r="N89" s="18">
        <f t="shared" si="33"/>
        <v>0</v>
      </c>
      <c r="O89" s="18">
        <f t="shared" si="44"/>
        <v>0</v>
      </c>
      <c r="P89" s="19">
        <f t="shared" si="34"/>
        <v>0</v>
      </c>
      <c r="Q89" s="21">
        <f t="shared" si="35"/>
        <v>0</v>
      </c>
      <c r="R89" s="21">
        <f t="shared" si="45"/>
        <v>0</v>
      </c>
      <c r="S89" s="22">
        <f t="shared" si="46"/>
        <v>0</v>
      </c>
      <c r="T89" s="327"/>
      <c r="U89" s="321">
        <f t="shared" si="36"/>
        <v>0</v>
      </c>
      <c r="V89" s="213">
        <f t="shared" si="47"/>
        <v>1</v>
      </c>
      <c r="W89" s="457"/>
      <c r="X89" s="458">
        <f t="shared" si="48"/>
        <v>1</v>
      </c>
      <c r="Y89" s="210"/>
      <c r="Z89" s="9">
        <f t="shared" si="37"/>
        <v>0</v>
      </c>
      <c r="AA89" s="10">
        <f t="shared" si="38"/>
        <v>0</v>
      </c>
      <c r="AB89" s="10">
        <f t="shared" si="49"/>
        <v>0</v>
      </c>
      <c r="AC89" s="10">
        <f t="shared" si="50"/>
        <v>0</v>
      </c>
      <c r="AD89" s="324">
        <f t="shared" si="51"/>
        <v>0</v>
      </c>
      <c r="AE89" s="210"/>
      <c r="AF89" s="204">
        <f t="shared" si="39"/>
        <v>0</v>
      </c>
      <c r="AG89" s="133">
        <f t="shared" si="52"/>
        <v>0</v>
      </c>
      <c r="AH89" s="10">
        <f t="shared" si="40"/>
        <v>0</v>
      </c>
      <c r="AI89" s="10">
        <f t="shared" si="41"/>
        <v>0</v>
      </c>
      <c r="AJ89" s="210"/>
      <c r="AK89" s="130">
        <f t="shared" si="53"/>
        <v>0</v>
      </c>
      <c r="AL89" s="131">
        <f t="shared" si="42"/>
        <v>0</v>
      </c>
    </row>
    <row r="90" spans="1:38" ht="15.75" x14ac:dyDescent="0.25">
      <c r="A90" s="11"/>
      <c r="B90" s="11"/>
      <c r="C90" s="11"/>
      <c r="D90" s="11"/>
      <c r="E90" s="203"/>
      <c r="F90" s="241"/>
      <c r="G90" s="455">
        <f t="shared" si="43"/>
        <v>0</v>
      </c>
      <c r="H90" s="283"/>
      <c r="I90" s="284"/>
      <c r="J90" s="239"/>
      <c r="K90" s="202"/>
      <c r="L90" s="303"/>
      <c r="M90" s="206">
        <f t="shared" si="32"/>
        <v>0</v>
      </c>
      <c r="N90" s="18">
        <f t="shared" si="33"/>
        <v>0</v>
      </c>
      <c r="O90" s="18">
        <f t="shared" si="44"/>
        <v>0</v>
      </c>
      <c r="P90" s="19">
        <f t="shared" si="34"/>
        <v>0</v>
      </c>
      <c r="Q90" s="21">
        <f t="shared" si="35"/>
        <v>0</v>
      </c>
      <c r="R90" s="21">
        <f t="shared" si="45"/>
        <v>0</v>
      </c>
      <c r="S90" s="22">
        <f t="shared" si="46"/>
        <v>0</v>
      </c>
      <c r="T90" s="327"/>
      <c r="U90" s="321">
        <f t="shared" si="36"/>
        <v>0</v>
      </c>
      <c r="V90" s="213">
        <f t="shared" si="47"/>
        <v>1</v>
      </c>
      <c r="W90" s="457"/>
      <c r="X90" s="458">
        <f t="shared" si="48"/>
        <v>1</v>
      </c>
      <c r="Y90" s="210"/>
      <c r="Z90" s="9">
        <f t="shared" si="37"/>
        <v>0</v>
      </c>
      <c r="AA90" s="10">
        <f t="shared" si="38"/>
        <v>0</v>
      </c>
      <c r="AB90" s="10">
        <f t="shared" si="49"/>
        <v>0</v>
      </c>
      <c r="AC90" s="10">
        <f t="shared" si="50"/>
        <v>0</v>
      </c>
      <c r="AD90" s="324">
        <f t="shared" si="51"/>
        <v>0</v>
      </c>
      <c r="AE90" s="210"/>
      <c r="AF90" s="204">
        <f t="shared" si="39"/>
        <v>0</v>
      </c>
      <c r="AG90" s="133">
        <f t="shared" si="52"/>
        <v>0</v>
      </c>
      <c r="AH90" s="10">
        <f t="shared" si="40"/>
        <v>0</v>
      </c>
      <c r="AI90" s="10">
        <f t="shared" si="41"/>
        <v>0</v>
      </c>
      <c r="AJ90" s="210"/>
      <c r="AK90" s="130">
        <f t="shared" si="53"/>
        <v>0</v>
      </c>
      <c r="AL90" s="131">
        <f t="shared" si="42"/>
        <v>0</v>
      </c>
    </row>
    <row r="91" spans="1:38" ht="15.75" x14ac:dyDescent="0.25">
      <c r="A91" s="11"/>
      <c r="B91" s="11"/>
      <c r="C91" s="11"/>
      <c r="D91" s="11"/>
      <c r="E91" s="203"/>
      <c r="F91" s="241"/>
      <c r="G91" s="455">
        <f t="shared" si="43"/>
        <v>0</v>
      </c>
      <c r="H91" s="283"/>
      <c r="I91" s="284"/>
      <c r="J91" s="239"/>
      <c r="K91" s="202"/>
      <c r="L91" s="303"/>
      <c r="M91" s="206">
        <f t="shared" si="32"/>
        <v>0</v>
      </c>
      <c r="N91" s="18">
        <f t="shared" si="33"/>
        <v>0</v>
      </c>
      <c r="O91" s="18">
        <f t="shared" si="44"/>
        <v>0</v>
      </c>
      <c r="P91" s="19">
        <f t="shared" si="34"/>
        <v>0</v>
      </c>
      <c r="Q91" s="21">
        <f t="shared" si="35"/>
        <v>0</v>
      </c>
      <c r="R91" s="21">
        <f t="shared" si="45"/>
        <v>0</v>
      </c>
      <c r="S91" s="22">
        <f t="shared" si="46"/>
        <v>0</v>
      </c>
      <c r="T91" s="327"/>
      <c r="U91" s="321">
        <f t="shared" si="36"/>
        <v>0</v>
      </c>
      <c r="V91" s="213">
        <f t="shared" si="47"/>
        <v>1</v>
      </c>
      <c r="W91" s="457"/>
      <c r="X91" s="458">
        <f t="shared" si="48"/>
        <v>1</v>
      </c>
      <c r="Y91" s="210"/>
      <c r="Z91" s="9">
        <f t="shared" si="37"/>
        <v>0</v>
      </c>
      <c r="AA91" s="10">
        <f t="shared" si="38"/>
        <v>0</v>
      </c>
      <c r="AB91" s="10">
        <f t="shared" si="49"/>
        <v>0</v>
      </c>
      <c r="AC91" s="10">
        <f t="shared" si="50"/>
        <v>0</v>
      </c>
      <c r="AD91" s="324">
        <f t="shared" si="51"/>
        <v>0</v>
      </c>
      <c r="AE91" s="210"/>
      <c r="AF91" s="204">
        <f t="shared" si="39"/>
        <v>0</v>
      </c>
      <c r="AG91" s="133">
        <f t="shared" si="52"/>
        <v>0</v>
      </c>
      <c r="AH91" s="10">
        <f t="shared" si="40"/>
        <v>0</v>
      </c>
      <c r="AI91" s="10">
        <f t="shared" si="41"/>
        <v>0</v>
      </c>
      <c r="AJ91" s="210"/>
      <c r="AK91" s="130">
        <f t="shared" si="53"/>
        <v>0</v>
      </c>
      <c r="AL91" s="131">
        <f t="shared" si="42"/>
        <v>0</v>
      </c>
    </row>
    <row r="92" spans="1:38" ht="15.75" x14ac:dyDescent="0.25">
      <c r="A92" s="11"/>
      <c r="B92" s="11"/>
      <c r="C92" s="11"/>
      <c r="D92" s="11"/>
      <c r="E92" s="203"/>
      <c r="F92" s="241"/>
      <c r="G92" s="455">
        <f t="shared" si="43"/>
        <v>0</v>
      </c>
      <c r="H92" s="283"/>
      <c r="I92" s="284"/>
      <c r="J92" s="239"/>
      <c r="K92" s="202"/>
      <c r="L92" s="303"/>
      <c r="M92" s="206">
        <f t="shared" si="32"/>
        <v>0</v>
      </c>
      <c r="N92" s="18">
        <f t="shared" si="33"/>
        <v>0</v>
      </c>
      <c r="O92" s="18">
        <f t="shared" si="44"/>
        <v>0</v>
      </c>
      <c r="P92" s="19">
        <f t="shared" si="34"/>
        <v>0</v>
      </c>
      <c r="Q92" s="21">
        <f t="shared" si="35"/>
        <v>0</v>
      </c>
      <c r="R92" s="21">
        <f t="shared" si="45"/>
        <v>0</v>
      </c>
      <c r="S92" s="22">
        <f t="shared" si="46"/>
        <v>0</v>
      </c>
      <c r="T92" s="327"/>
      <c r="U92" s="321">
        <f t="shared" si="36"/>
        <v>0</v>
      </c>
      <c r="V92" s="213">
        <f t="shared" si="47"/>
        <v>1</v>
      </c>
      <c r="W92" s="457"/>
      <c r="X92" s="458">
        <f t="shared" si="48"/>
        <v>1</v>
      </c>
      <c r="Y92" s="210"/>
      <c r="Z92" s="9">
        <f t="shared" si="37"/>
        <v>0</v>
      </c>
      <c r="AA92" s="10">
        <f t="shared" si="38"/>
        <v>0</v>
      </c>
      <c r="AB92" s="10">
        <f t="shared" si="49"/>
        <v>0</v>
      </c>
      <c r="AC92" s="10">
        <f t="shared" si="50"/>
        <v>0</v>
      </c>
      <c r="AD92" s="324">
        <f t="shared" si="51"/>
        <v>0</v>
      </c>
      <c r="AE92" s="210"/>
      <c r="AF92" s="204">
        <f t="shared" si="39"/>
        <v>0</v>
      </c>
      <c r="AG92" s="133">
        <f t="shared" si="52"/>
        <v>0</v>
      </c>
      <c r="AH92" s="10">
        <f t="shared" si="40"/>
        <v>0</v>
      </c>
      <c r="AI92" s="10">
        <f t="shared" si="41"/>
        <v>0</v>
      </c>
      <c r="AJ92" s="210"/>
      <c r="AK92" s="130">
        <f t="shared" si="53"/>
        <v>0</v>
      </c>
      <c r="AL92" s="131">
        <f t="shared" si="42"/>
        <v>0</v>
      </c>
    </row>
    <row r="93" spans="1:38" ht="15.75" x14ac:dyDescent="0.25">
      <c r="A93" s="11"/>
      <c r="B93" s="11"/>
      <c r="C93" s="11"/>
      <c r="D93" s="11"/>
      <c r="E93" s="203"/>
      <c r="F93" s="241"/>
      <c r="G93" s="455">
        <f t="shared" si="43"/>
        <v>0</v>
      </c>
      <c r="H93" s="283"/>
      <c r="I93" s="284"/>
      <c r="J93" s="239"/>
      <c r="K93" s="202"/>
      <c r="L93" s="303"/>
      <c r="M93" s="206">
        <f t="shared" si="32"/>
        <v>0</v>
      </c>
      <c r="N93" s="18">
        <f t="shared" si="33"/>
        <v>0</v>
      </c>
      <c r="O93" s="18">
        <f t="shared" si="44"/>
        <v>0</v>
      </c>
      <c r="P93" s="19">
        <f t="shared" si="34"/>
        <v>0</v>
      </c>
      <c r="Q93" s="21">
        <f t="shared" si="35"/>
        <v>0</v>
      </c>
      <c r="R93" s="21">
        <f t="shared" si="45"/>
        <v>0</v>
      </c>
      <c r="S93" s="22">
        <f t="shared" si="46"/>
        <v>0</v>
      </c>
      <c r="T93" s="327"/>
      <c r="U93" s="321">
        <f t="shared" si="36"/>
        <v>0</v>
      </c>
      <c r="V93" s="213">
        <f t="shared" si="47"/>
        <v>1</v>
      </c>
      <c r="W93" s="457"/>
      <c r="X93" s="458">
        <f t="shared" si="48"/>
        <v>1</v>
      </c>
      <c r="Y93" s="210"/>
      <c r="Z93" s="9">
        <f t="shared" si="37"/>
        <v>0</v>
      </c>
      <c r="AA93" s="10">
        <f t="shared" si="38"/>
        <v>0</v>
      </c>
      <c r="AB93" s="10">
        <f t="shared" si="49"/>
        <v>0</v>
      </c>
      <c r="AC93" s="10">
        <f t="shared" si="50"/>
        <v>0</v>
      </c>
      <c r="AD93" s="324">
        <f t="shared" si="51"/>
        <v>0</v>
      </c>
      <c r="AE93" s="210"/>
      <c r="AF93" s="204">
        <f t="shared" si="39"/>
        <v>0</v>
      </c>
      <c r="AG93" s="133">
        <f t="shared" si="52"/>
        <v>0</v>
      </c>
      <c r="AH93" s="10">
        <f t="shared" si="40"/>
        <v>0</v>
      </c>
      <c r="AI93" s="10">
        <f t="shared" si="41"/>
        <v>0</v>
      </c>
      <c r="AJ93" s="210"/>
      <c r="AK93" s="130">
        <f t="shared" si="53"/>
        <v>0</v>
      </c>
      <c r="AL93" s="131">
        <f t="shared" si="42"/>
        <v>0</v>
      </c>
    </row>
    <row r="94" spans="1:38" ht="15.75" x14ac:dyDescent="0.25">
      <c r="A94" s="11"/>
      <c r="B94" s="11"/>
      <c r="C94" s="11"/>
      <c r="D94" s="11"/>
      <c r="E94" s="203"/>
      <c r="F94" s="241"/>
      <c r="G94" s="455">
        <f t="shared" si="43"/>
        <v>0</v>
      </c>
      <c r="H94" s="283"/>
      <c r="I94" s="284"/>
      <c r="J94" s="239"/>
      <c r="K94" s="202"/>
      <c r="L94" s="303"/>
      <c r="M94" s="206">
        <f t="shared" si="32"/>
        <v>0</v>
      </c>
      <c r="N94" s="18">
        <f t="shared" si="33"/>
        <v>0</v>
      </c>
      <c r="O94" s="18">
        <f t="shared" si="44"/>
        <v>0</v>
      </c>
      <c r="P94" s="19">
        <f t="shared" si="34"/>
        <v>0</v>
      </c>
      <c r="Q94" s="21">
        <f t="shared" si="35"/>
        <v>0</v>
      </c>
      <c r="R94" s="21">
        <f t="shared" si="45"/>
        <v>0</v>
      </c>
      <c r="S94" s="22">
        <f t="shared" si="46"/>
        <v>0</v>
      </c>
      <c r="T94" s="327"/>
      <c r="U94" s="321">
        <f t="shared" si="36"/>
        <v>0</v>
      </c>
      <c r="V94" s="213">
        <f t="shared" si="47"/>
        <v>1</v>
      </c>
      <c r="W94" s="457"/>
      <c r="X94" s="458">
        <f t="shared" si="48"/>
        <v>1</v>
      </c>
      <c r="Y94" s="210"/>
      <c r="Z94" s="9">
        <f t="shared" si="37"/>
        <v>0</v>
      </c>
      <c r="AA94" s="10">
        <f t="shared" si="38"/>
        <v>0</v>
      </c>
      <c r="AB94" s="10">
        <f t="shared" si="49"/>
        <v>0</v>
      </c>
      <c r="AC94" s="10">
        <f t="shared" si="50"/>
        <v>0</v>
      </c>
      <c r="AD94" s="324">
        <f t="shared" si="51"/>
        <v>0</v>
      </c>
      <c r="AE94" s="210"/>
      <c r="AF94" s="204">
        <f t="shared" si="39"/>
        <v>0</v>
      </c>
      <c r="AG94" s="133">
        <f t="shared" si="52"/>
        <v>0</v>
      </c>
      <c r="AH94" s="10">
        <f t="shared" si="40"/>
        <v>0</v>
      </c>
      <c r="AI94" s="10">
        <f t="shared" si="41"/>
        <v>0</v>
      </c>
      <c r="AJ94" s="210"/>
      <c r="AK94" s="130">
        <f t="shared" si="53"/>
        <v>0</v>
      </c>
      <c r="AL94" s="131">
        <f t="shared" si="42"/>
        <v>0</v>
      </c>
    </row>
    <row r="95" spans="1:38" ht="15.75" x14ac:dyDescent="0.25">
      <c r="A95" s="11"/>
      <c r="B95" s="11"/>
      <c r="C95" s="11"/>
      <c r="D95" s="11"/>
      <c r="E95" s="203"/>
      <c r="F95" s="241"/>
      <c r="G95" s="455">
        <f t="shared" si="43"/>
        <v>0</v>
      </c>
      <c r="H95" s="283"/>
      <c r="I95" s="284"/>
      <c r="J95" s="239"/>
      <c r="K95" s="202"/>
      <c r="L95" s="303"/>
      <c r="M95" s="206">
        <f t="shared" si="32"/>
        <v>0</v>
      </c>
      <c r="N95" s="18">
        <f t="shared" si="33"/>
        <v>0</v>
      </c>
      <c r="O95" s="18">
        <f t="shared" si="44"/>
        <v>0</v>
      </c>
      <c r="P95" s="19">
        <f t="shared" si="34"/>
        <v>0</v>
      </c>
      <c r="Q95" s="21">
        <f t="shared" si="35"/>
        <v>0</v>
      </c>
      <c r="R95" s="21">
        <f t="shared" si="45"/>
        <v>0</v>
      </c>
      <c r="S95" s="22">
        <f t="shared" si="46"/>
        <v>0</v>
      </c>
      <c r="T95" s="327"/>
      <c r="U95" s="321">
        <f t="shared" si="36"/>
        <v>0</v>
      </c>
      <c r="V95" s="213">
        <f t="shared" si="47"/>
        <v>1</v>
      </c>
      <c r="W95" s="457"/>
      <c r="X95" s="458">
        <f t="shared" si="48"/>
        <v>1</v>
      </c>
      <c r="Y95" s="210"/>
      <c r="Z95" s="9">
        <f t="shared" si="37"/>
        <v>0</v>
      </c>
      <c r="AA95" s="10">
        <f t="shared" si="38"/>
        <v>0</v>
      </c>
      <c r="AB95" s="10">
        <f t="shared" si="49"/>
        <v>0</v>
      </c>
      <c r="AC95" s="10">
        <f t="shared" si="50"/>
        <v>0</v>
      </c>
      <c r="AD95" s="324">
        <f t="shared" si="51"/>
        <v>0</v>
      </c>
      <c r="AE95" s="210"/>
      <c r="AF95" s="204">
        <f t="shared" si="39"/>
        <v>0</v>
      </c>
      <c r="AG95" s="133">
        <f t="shared" si="52"/>
        <v>0</v>
      </c>
      <c r="AH95" s="10">
        <f t="shared" si="40"/>
        <v>0</v>
      </c>
      <c r="AI95" s="10">
        <f t="shared" si="41"/>
        <v>0</v>
      </c>
      <c r="AJ95" s="210"/>
      <c r="AK95" s="130">
        <f t="shared" si="53"/>
        <v>0</v>
      </c>
      <c r="AL95" s="131">
        <f t="shared" si="42"/>
        <v>0</v>
      </c>
    </row>
    <row r="96" spans="1:38" ht="15.75" x14ac:dyDescent="0.25">
      <c r="A96" s="11"/>
      <c r="B96" s="11"/>
      <c r="C96" s="11"/>
      <c r="D96" s="11"/>
      <c r="E96" s="203"/>
      <c r="F96" s="241"/>
      <c r="G96" s="455">
        <f t="shared" si="43"/>
        <v>0</v>
      </c>
      <c r="H96" s="283"/>
      <c r="I96" s="284"/>
      <c r="J96" s="239"/>
      <c r="K96" s="202"/>
      <c r="L96" s="303"/>
      <c r="M96" s="206">
        <f t="shared" si="32"/>
        <v>0</v>
      </c>
      <c r="N96" s="18">
        <f t="shared" si="33"/>
        <v>0</v>
      </c>
      <c r="O96" s="18">
        <f t="shared" si="44"/>
        <v>0</v>
      </c>
      <c r="P96" s="19">
        <f t="shared" si="34"/>
        <v>0</v>
      </c>
      <c r="Q96" s="21">
        <f t="shared" si="35"/>
        <v>0</v>
      </c>
      <c r="R96" s="21">
        <f t="shared" si="45"/>
        <v>0</v>
      </c>
      <c r="S96" s="22">
        <f t="shared" si="46"/>
        <v>0</v>
      </c>
      <c r="T96" s="327"/>
      <c r="U96" s="321">
        <f t="shared" si="36"/>
        <v>0</v>
      </c>
      <c r="V96" s="213">
        <f t="shared" si="47"/>
        <v>1</v>
      </c>
      <c r="W96" s="457"/>
      <c r="X96" s="458">
        <f t="shared" si="48"/>
        <v>1</v>
      </c>
      <c r="Y96" s="210"/>
      <c r="Z96" s="9">
        <f t="shared" si="37"/>
        <v>0</v>
      </c>
      <c r="AA96" s="10">
        <f t="shared" si="38"/>
        <v>0</v>
      </c>
      <c r="AB96" s="10">
        <f t="shared" si="49"/>
        <v>0</v>
      </c>
      <c r="AC96" s="10">
        <f t="shared" si="50"/>
        <v>0</v>
      </c>
      <c r="AD96" s="324">
        <f t="shared" si="51"/>
        <v>0</v>
      </c>
      <c r="AE96" s="210"/>
      <c r="AF96" s="204">
        <f t="shared" si="39"/>
        <v>0</v>
      </c>
      <c r="AG96" s="133">
        <f t="shared" si="52"/>
        <v>0</v>
      </c>
      <c r="AH96" s="10">
        <f t="shared" si="40"/>
        <v>0</v>
      </c>
      <c r="AI96" s="10">
        <f t="shared" si="41"/>
        <v>0</v>
      </c>
      <c r="AJ96" s="210"/>
      <c r="AK96" s="130">
        <f t="shared" si="53"/>
        <v>0</v>
      </c>
      <c r="AL96" s="131">
        <f t="shared" si="42"/>
        <v>0</v>
      </c>
    </row>
    <row r="97" spans="1:38" ht="15.75" x14ac:dyDescent="0.25">
      <c r="A97" s="11"/>
      <c r="B97" s="11"/>
      <c r="C97" s="11"/>
      <c r="D97" s="11"/>
      <c r="E97" s="203"/>
      <c r="F97" s="241"/>
      <c r="G97" s="455">
        <f t="shared" si="43"/>
        <v>0</v>
      </c>
      <c r="H97" s="283"/>
      <c r="I97" s="284"/>
      <c r="J97" s="239"/>
      <c r="K97" s="202"/>
      <c r="L97" s="303"/>
      <c r="M97" s="206">
        <f t="shared" si="32"/>
        <v>0</v>
      </c>
      <c r="N97" s="18">
        <f t="shared" si="33"/>
        <v>0</v>
      </c>
      <c r="O97" s="18">
        <f t="shared" si="44"/>
        <v>0</v>
      </c>
      <c r="P97" s="19">
        <f t="shared" si="34"/>
        <v>0</v>
      </c>
      <c r="Q97" s="21">
        <f t="shared" si="35"/>
        <v>0</v>
      </c>
      <c r="R97" s="21">
        <f t="shared" si="45"/>
        <v>0</v>
      </c>
      <c r="S97" s="22">
        <f t="shared" si="46"/>
        <v>0</v>
      </c>
      <c r="T97" s="327"/>
      <c r="U97" s="321">
        <f t="shared" si="36"/>
        <v>0</v>
      </c>
      <c r="V97" s="213">
        <f t="shared" si="47"/>
        <v>1</v>
      </c>
      <c r="W97" s="457"/>
      <c r="X97" s="458">
        <f t="shared" si="48"/>
        <v>1</v>
      </c>
      <c r="Y97" s="210"/>
      <c r="Z97" s="9">
        <f t="shared" si="37"/>
        <v>0</v>
      </c>
      <c r="AA97" s="10">
        <f t="shared" si="38"/>
        <v>0</v>
      </c>
      <c r="AB97" s="10">
        <f t="shared" si="49"/>
        <v>0</v>
      </c>
      <c r="AC97" s="10">
        <f t="shared" si="50"/>
        <v>0</v>
      </c>
      <c r="AD97" s="324">
        <f t="shared" si="51"/>
        <v>0</v>
      </c>
      <c r="AE97" s="210"/>
      <c r="AF97" s="204">
        <f t="shared" si="39"/>
        <v>0</v>
      </c>
      <c r="AG97" s="133">
        <f t="shared" si="52"/>
        <v>0</v>
      </c>
      <c r="AH97" s="10">
        <f t="shared" si="40"/>
        <v>0</v>
      </c>
      <c r="AI97" s="10">
        <f t="shared" si="41"/>
        <v>0</v>
      </c>
      <c r="AJ97" s="210"/>
      <c r="AK97" s="130">
        <f t="shared" si="53"/>
        <v>0</v>
      </c>
      <c r="AL97" s="131">
        <f t="shared" si="42"/>
        <v>0</v>
      </c>
    </row>
    <row r="98" spans="1:38" ht="15.75" x14ac:dyDescent="0.25">
      <c r="A98" s="11"/>
      <c r="B98" s="11"/>
      <c r="C98" s="11"/>
      <c r="D98" s="11"/>
      <c r="E98" s="203"/>
      <c r="F98" s="241"/>
      <c r="G98" s="455">
        <f t="shared" si="43"/>
        <v>0</v>
      </c>
      <c r="H98" s="283"/>
      <c r="I98" s="284"/>
      <c r="J98" s="239"/>
      <c r="K98" s="202"/>
      <c r="L98" s="303"/>
      <c r="M98" s="206">
        <f t="shared" si="32"/>
        <v>0</v>
      </c>
      <c r="N98" s="18">
        <f t="shared" si="33"/>
        <v>0</v>
      </c>
      <c r="O98" s="18">
        <f t="shared" si="44"/>
        <v>0</v>
      </c>
      <c r="P98" s="19">
        <f t="shared" si="34"/>
        <v>0</v>
      </c>
      <c r="Q98" s="21">
        <f t="shared" si="35"/>
        <v>0</v>
      </c>
      <c r="R98" s="21">
        <f t="shared" si="45"/>
        <v>0</v>
      </c>
      <c r="S98" s="22">
        <f t="shared" si="46"/>
        <v>0</v>
      </c>
      <c r="T98" s="327"/>
      <c r="U98" s="321">
        <f t="shared" si="36"/>
        <v>0</v>
      </c>
      <c r="V98" s="213">
        <f t="shared" si="47"/>
        <v>1</v>
      </c>
      <c r="W98" s="457"/>
      <c r="X98" s="458">
        <f t="shared" si="48"/>
        <v>1</v>
      </c>
      <c r="Y98" s="210"/>
      <c r="Z98" s="9">
        <f t="shared" si="37"/>
        <v>0</v>
      </c>
      <c r="AA98" s="10">
        <f t="shared" si="38"/>
        <v>0</v>
      </c>
      <c r="AB98" s="10">
        <f t="shared" si="49"/>
        <v>0</v>
      </c>
      <c r="AC98" s="10">
        <f t="shared" si="50"/>
        <v>0</v>
      </c>
      <c r="AD98" s="324">
        <f t="shared" si="51"/>
        <v>0</v>
      </c>
      <c r="AE98" s="210"/>
      <c r="AF98" s="204">
        <f t="shared" si="39"/>
        <v>0</v>
      </c>
      <c r="AG98" s="133">
        <f t="shared" si="52"/>
        <v>0</v>
      </c>
      <c r="AH98" s="10">
        <f t="shared" si="40"/>
        <v>0</v>
      </c>
      <c r="AI98" s="10">
        <f t="shared" si="41"/>
        <v>0</v>
      </c>
      <c r="AJ98" s="210"/>
      <c r="AK98" s="130">
        <f t="shared" si="53"/>
        <v>0</v>
      </c>
      <c r="AL98" s="131">
        <f t="shared" si="42"/>
        <v>0</v>
      </c>
    </row>
    <row r="99" spans="1:38" ht="15.75" x14ac:dyDescent="0.25">
      <c r="A99" s="11"/>
      <c r="B99" s="11"/>
      <c r="C99" s="11"/>
      <c r="D99" s="11"/>
      <c r="E99" s="203"/>
      <c r="F99" s="241"/>
      <c r="G99" s="455">
        <f t="shared" si="43"/>
        <v>0</v>
      </c>
      <c r="H99" s="283"/>
      <c r="I99" s="284"/>
      <c r="J99" s="239"/>
      <c r="K99" s="202"/>
      <c r="L99" s="303"/>
      <c r="M99" s="206">
        <f t="shared" si="32"/>
        <v>0</v>
      </c>
      <c r="N99" s="18">
        <f t="shared" si="33"/>
        <v>0</v>
      </c>
      <c r="O99" s="18">
        <f t="shared" si="44"/>
        <v>0</v>
      </c>
      <c r="P99" s="19">
        <f t="shared" si="34"/>
        <v>0</v>
      </c>
      <c r="Q99" s="21">
        <f t="shared" si="35"/>
        <v>0</v>
      </c>
      <c r="R99" s="21">
        <f t="shared" si="45"/>
        <v>0</v>
      </c>
      <c r="S99" s="22">
        <f t="shared" si="46"/>
        <v>0</v>
      </c>
      <c r="T99" s="327"/>
      <c r="U99" s="321">
        <f t="shared" si="36"/>
        <v>0</v>
      </c>
      <c r="V99" s="213">
        <f t="shared" si="47"/>
        <v>1</v>
      </c>
      <c r="W99" s="457"/>
      <c r="X99" s="458">
        <f t="shared" si="48"/>
        <v>1</v>
      </c>
      <c r="Y99" s="210"/>
      <c r="Z99" s="9">
        <f t="shared" si="37"/>
        <v>0</v>
      </c>
      <c r="AA99" s="10">
        <f t="shared" si="38"/>
        <v>0</v>
      </c>
      <c r="AB99" s="10">
        <f t="shared" si="49"/>
        <v>0</v>
      </c>
      <c r="AC99" s="10">
        <f t="shared" si="50"/>
        <v>0</v>
      </c>
      <c r="AD99" s="324">
        <f t="shared" si="51"/>
        <v>0</v>
      </c>
      <c r="AE99" s="210"/>
      <c r="AF99" s="204">
        <f t="shared" si="39"/>
        <v>0</v>
      </c>
      <c r="AG99" s="133">
        <f t="shared" si="52"/>
        <v>0</v>
      </c>
      <c r="AH99" s="10">
        <f t="shared" si="40"/>
        <v>0</v>
      </c>
      <c r="AI99" s="10">
        <f t="shared" si="41"/>
        <v>0</v>
      </c>
      <c r="AJ99" s="210"/>
      <c r="AK99" s="130">
        <f t="shared" si="53"/>
        <v>0</v>
      </c>
      <c r="AL99" s="131">
        <f t="shared" si="42"/>
        <v>0</v>
      </c>
    </row>
    <row r="100" spans="1:38" ht="15.75" x14ac:dyDescent="0.25">
      <c r="A100" s="11"/>
      <c r="B100" s="11"/>
      <c r="C100" s="11"/>
      <c r="D100" s="11"/>
      <c r="E100" s="203"/>
      <c r="F100" s="241"/>
      <c r="G100" s="455">
        <f t="shared" si="43"/>
        <v>0</v>
      </c>
      <c r="H100" s="283"/>
      <c r="I100" s="284"/>
      <c r="J100" s="239"/>
      <c r="K100" s="202"/>
      <c r="L100" s="303"/>
      <c r="M100" s="206">
        <f t="shared" si="32"/>
        <v>0</v>
      </c>
      <c r="N100" s="18">
        <f t="shared" si="33"/>
        <v>0</v>
      </c>
      <c r="O100" s="18">
        <f t="shared" si="44"/>
        <v>0</v>
      </c>
      <c r="P100" s="19">
        <f t="shared" si="34"/>
        <v>0</v>
      </c>
      <c r="Q100" s="21">
        <f t="shared" si="35"/>
        <v>0</v>
      </c>
      <c r="R100" s="21">
        <f t="shared" si="45"/>
        <v>0</v>
      </c>
      <c r="S100" s="22">
        <f t="shared" si="46"/>
        <v>0</v>
      </c>
      <c r="T100" s="327"/>
      <c r="U100" s="321">
        <f t="shared" si="36"/>
        <v>0</v>
      </c>
      <c r="V100" s="213">
        <f t="shared" si="47"/>
        <v>1</v>
      </c>
      <c r="W100" s="457"/>
      <c r="X100" s="458">
        <f t="shared" si="48"/>
        <v>1</v>
      </c>
      <c r="Y100" s="210"/>
      <c r="Z100" s="9">
        <f t="shared" si="37"/>
        <v>0</v>
      </c>
      <c r="AA100" s="10">
        <f t="shared" si="38"/>
        <v>0</v>
      </c>
      <c r="AB100" s="10">
        <f t="shared" si="49"/>
        <v>0</v>
      </c>
      <c r="AC100" s="10">
        <f t="shared" si="50"/>
        <v>0</v>
      </c>
      <c r="AD100" s="324">
        <f t="shared" si="51"/>
        <v>0</v>
      </c>
      <c r="AE100" s="210"/>
      <c r="AF100" s="204">
        <f t="shared" si="39"/>
        <v>0</v>
      </c>
      <c r="AG100" s="133">
        <f t="shared" si="52"/>
        <v>0</v>
      </c>
      <c r="AH100" s="10">
        <f t="shared" si="40"/>
        <v>0</v>
      </c>
      <c r="AI100" s="10">
        <f t="shared" si="41"/>
        <v>0</v>
      </c>
      <c r="AJ100" s="210"/>
      <c r="AK100" s="130">
        <f t="shared" si="53"/>
        <v>0</v>
      </c>
      <c r="AL100" s="131">
        <f t="shared" si="42"/>
        <v>0</v>
      </c>
    </row>
    <row r="101" spans="1:38" ht="15.75" x14ac:dyDescent="0.25">
      <c r="A101" s="11"/>
      <c r="B101" s="11"/>
      <c r="C101" s="11"/>
      <c r="D101" s="11"/>
      <c r="E101" s="203"/>
      <c r="F101" s="241"/>
      <c r="G101" s="455">
        <f t="shared" si="43"/>
        <v>0</v>
      </c>
      <c r="H101" s="283"/>
      <c r="I101" s="284"/>
      <c r="J101" s="239"/>
      <c r="K101" s="202"/>
      <c r="L101" s="303"/>
      <c r="M101" s="206">
        <f t="shared" si="32"/>
        <v>0</v>
      </c>
      <c r="N101" s="18">
        <f t="shared" si="33"/>
        <v>0</v>
      </c>
      <c r="O101" s="18">
        <f t="shared" si="44"/>
        <v>0</v>
      </c>
      <c r="P101" s="19">
        <f t="shared" si="34"/>
        <v>0</v>
      </c>
      <c r="Q101" s="21">
        <f t="shared" si="35"/>
        <v>0</v>
      </c>
      <c r="R101" s="21">
        <f t="shared" si="45"/>
        <v>0</v>
      </c>
      <c r="S101" s="22">
        <f t="shared" si="46"/>
        <v>0</v>
      </c>
      <c r="T101" s="327"/>
      <c r="U101" s="321">
        <f t="shared" si="36"/>
        <v>0</v>
      </c>
      <c r="V101" s="213">
        <f t="shared" si="47"/>
        <v>1</v>
      </c>
      <c r="W101" s="457"/>
      <c r="X101" s="458">
        <f t="shared" si="48"/>
        <v>1</v>
      </c>
      <c r="Y101" s="210"/>
      <c r="Z101" s="9">
        <f t="shared" si="37"/>
        <v>0</v>
      </c>
      <c r="AA101" s="10">
        <f t="shared" si="38"/>
        <v>0</v>
      </c>
      <c r="AB101" s="10">
        <f t="shared" si="49"/>
        <v>0</v>
      </c>
      <c r="AC101" s="10">
        <f t="shared" si="50"/>
        <v>0</v>
      </c>
      <c r="AD101" s="324">
        <f t="shared" si="51"/>
        <v>0</v>
      </c>
      <c r="AE101" s="210"/>
      <c r="AF101" s="204">
        <f t="shared" si="39"/>
        <v>0</v>
      </c>
      <c r="AG101" s="133">
        <f t="shared" si="52"/>
        <v>0</v>
      </c>
      <c r="AH101" s="10">
        <f t="shared" si="40"/>
        <v>0</v>
      </c>
      <c r="AI101" s="10">
        <f t="shared" si="41"/>
        <v>0</v>
      </c>
      <c r="AJ101" s="210"/>
      <c r="AK101" s="130">
        <f t="shared" si="53"/>
        <v>0</v>
      </c>
      <c r="AL101" s="131">
        <f t="shared" si="42"/>
        <v>0</v>
      </c>
    </row>
    <row r="102" spans="1:38" ht="15.75" x14ac:dyDescent="0.25">
      <c r="A102" s="11"/>
      <c r="B102" s="11"/>
      <c r="C102" s="11"/>
      <c r="D102" s="11"/>
      <c r="E102" s="203"/>
      <c r="F102" s="241"/>
      <c r="G102" s="455">
        <f t="shared" si="43"/>
        <v>0</v>
      </c>
      <c r="H102" s="283"/>
      <c r="I102" s="284"/>
      <c r="J102" s="239"/>
      <c r="K102" s="202"/>
      <c r="L102" s="303"/>
      <c r="M102" s="206">
        <f t="shared" si="32"/>
        <v>0</v>
      </c>
      <c r="N102" s="18">
        <f t="shared" si="33"/>
        <v>0</v>
      </c>
      <c r="O102" s="18">
        <f t="shared" si="44"/>
        <v>0</v>
      </c>
      <c r="P102" s="19">
        <f t="shared" si="34"/>
        <v>0</v>
      </c>
      <c r="Q102" s="21">
        <f t="shared" si="35"/>
        <v>0</v>
      </c>
      <c r="R102" s="21">
        <f t="shared" si="45"/>
        <v>0</v>
      </c>
      <c r="S102" s="22">
        <f t="shared" si="46"/>
        <v>0</v>
      </c>
      <c r="T102" s="327"/>
      <c r="U102" s="321">
        <f t="shared" si="36"/>
        <v>0</v>
      </c>
      <c r="V102" s="213">
        <f t="shared" si="47"/>
        <v>1</v>
      </c>
      <c r="W102" s="457"/>
      <c r="X102" s="458">
        <f t="shared" si="48"/>
        <v>1</v>
      </c>
      <c r="Y102" s="210"/>
      <c r="Z102" s="9">
        <f t="shared" si="37"/>
        <v>0</v>
      </c>
      <c r="AA102" s="10">
        <f t="shared" si="38"/>
        <v>0</v>
      </c>
      <c r="AB102" s="10">
        <f t="shared" si="49"/>
        <v>0</v>
      </c>
      <c r="AC102" s="10">
        <f t="shared" si="50"/>
        <v>0</v>
      </c>
      <c r="AD102" s="324">
        <f t="shared" si="51"/>
        <v>0</v>
      </c>
      <c r="AE102" s="210"/>
      <c r="AF102" s="204">
        <f t="shared" si="39"/>
        <v>0</v>
      </c>
      <c r="AG102" s="133">
        <f t="shared" si="52"/>
        <v>0</v>
      </c>
      <c r="AH102" s="10">
        <f t="shared" si="40"/>
        <v>0</v>
      </c>
      <c r="AI102" s="10">
        <f t="shared" si="41"/>
        <v>0</v>
      </c>
      <c r="AJ102" s="210"/>
      <c r="AK102" s="130">
        <f t="shared" si="53"/>
        <v>0</v>
      </c>
      <c r="AL102" s="131">
        <f t="shared" si="42"/>
        <v>0</v>
      </c>
    </row>
    <row r="103" spans="1:38" ht="15.75" x14ac:dyDescent="0.25">
      <c r="A103" s="11"/>
      <c r="B103" s="11"/>
      <c r="C103" s="11"/>
      <c r="D103" s="11"/>
      <c r="E103" s="203"/>
      <c r="F103" s="241"/>
      <c r="G103" s="455">
        <f t="shared" si="43"/>
        <v>0</v>
      </c>
      <c r="H103" s="283"/>
      <c r="I103" s="284"/>
      <c r="J103" s="239"/>
      <c r="K103" s="202"/>
      <c r="L103" s="303"/>
      <c r="M103" s="206">
        <f t="shared" si="32"/>
        <v>0</v>
      </c>
      <c r="N103" s="18">
        <f t="shared" si="33"/>
        <v>0</v>
      </c>
      <c r="O103" s="18">
        <f t="shared" si="44"/>
        <v>0</v>
      </c>
      <c r="P103" s="19">
        <f t="shared" si="34"/>
        <v>0</v>
      </c>
      <c r="Q103" s="21">
        <f t="shared" si="35"/>
        <v>0</v>
      </c>
      <c r="R103" s="21">
        <f t="shared" si="45"/>
        <v>0</v>
      </c>
      <c r="S103" s="22">
        <f t="shared" si="46"/>
        <v>0</v>
      </c>
      <c r="T103" s="327"/>
      <c r="U103" s="321">
        <f t="shared" si="36"/>
        <v>0</v>
      </c>
      <c r="V103" s="213">
        <f t="shared" si="47"/>
        <v>1</v>
      </c>
      <c r="W103" s="457"/>
      <c r="X103" s="458">
        <f t="shared" si="48"/>
        <v>1</v>
      </c>
      <c r="Y103" s="210"/>
      <c r="Z103" s="9">
        <f t="shared" si="37"/>
        <v>0</v>
      </c>
      <c r="AA103" s="10">
        <f t="shared" si="38"/>
        <v>0</v>
      </c>
      <c r="AB103" s="10">
        <f t="shared" si="49"/>
        <v>0</v>
      </c>
      <c r="AC103" s="10">
        <f t="shared" si="50"/>
        <v>0</v>
      </c>
      <c r="AD103" s="324">
        <f t="shared" si="51"/>
        <v>0</v>
      </c>
      <c r="AE103" s="210"/>
      <c r="AF103" s="204">
        <f t="shared" si="39"/>
        <v>0</v>
      </c>
      <c r="AG103" s="133">
        <f t="shared" si="52"/>
        <v>0</v>
      </c>
      <c r="AH103" s="10">
        <f t="shared" si="40"/>
        <v>0</v>
      </c>
      <c r="AI103" s="10">
        <f t="shared" si="41"/>
        <v>0</v>
      </c>
      <c r="AJ103" s="210"/>
      <c r="AK103" s="130">
        <f t="shared" si="53"/>
        <v>0</v>
      </c>
      <c r="AL103" s="131">
        <f t="shared" si="42"/>
        <v>0</v>
      </c>
    </row>
    <row r="104" spans="1:38" ht="15.75" x14ac:dyDescent="0.25">
      <c r="A104" s="11"/>
      <c r="B104" s="11"/>
      <c r="C104" s="11"/>
      <c r="D104" s="11"/>
      <c r="E104" s="203"/>
      <c r="F104" s="241"/>
      <c r="G104" s="455">
        <f t="shared" si="43"/>
        <v>0</v>
      </c>
      <c r="H104" s="283"/>
      <c r="I104" s="284"/>
      <c r="J104" s="239"/>
      <c r="K104" s="202"/>
      <c r="L104" s="303"/>
      <c r="M104" s="206">
        <f t="shared" si="32"/>
        <v>0</v>
      </c>
      <c r="N104" s="18">
        <f t="shared" si="33"/>
        <v>0</v>
      </c>
      <c r="O104" s="18">
        <f t="shared" si="44"/>
        <v>0</v>
      </c>
      <c r="P104" s="19">
        <f t="shared" si="34"/>
        <v>0</v>
      </c>
      <c r="Q104" s="21">
        <f t="shared" si="35"/>
        <v>0</v>
      </c>
      <c r="R104" s="21">
        <f t="shared" si="45"/>
        <v>0</v>
      </c>
      <c r="S104" s="22">
        <f t="shared" si="46"/>
        <v>0</v>
      </c>
      <c r="T104" s="327"/>
      <c r="U104" s="321">
        <f t="shared" si="36"/>
        <v>0</v>
      </c>
      <c r="V104" s="213">
        <f t="shared" si="47"/>
        <v>1</v>
      </c>
      <c r="W104" s="457"/>
      <c r="X104" s="458">
        <f t="shared" si="48"/>
        <v>1</v>
      </c>
      <c r="Y104" s="210"/>
      <c r="Z104" s="9">
        <f t="shared" si="37"/>
        <v>0</v>
      </c>
      <c r="AA104" s="10">
        <f t="shared" si="38"/>
        <v>0</v>
      </c>
      <c r="AB104" s="10">
        <f t="shared" si="49"/>
        <v>0</v>
      </c>
      <c r="AC104" s="10">
        <f t="shared" si="50"/>
        <v>0</v>
      </c>
      <c r="AD104" s="324">
        <f t="shared" si="51"/>
        <v>0</v>
      </c>
      <c r="AE104" s="210"/>
      <c r="AF104" s="204">
        <f t="shared" si="39"/>
        <v>0</v>
      </c>
      <c r="AG104" s="133">
        <f t="shared" si="52"/>
        <v>0</v>
      </c>
      <c r="AH104" s="10">
        <f t="shared" si="40"/>
        <v>0</v>
      </c>
      <c r="AI104" s="10">
        <f t="shared" si="41"/>
        <v>0</v>
      </c>
      <c r="AJ104" s="210"/>
      <c r="AK104" s="130">
        <f t="shared" si="53"/>
        <v>0</v>
      </c>
      <c r="AL104" s="131">
        <f t="shared" si="42"/>
        <v>0</v>
      </c>
    </row>
    <row r="105" spans="1:38" ht="15.75" x14ac:dyDescent="0.25">
      <c r="A105" s="11"/>
      <c r="B105" s="11"/>
      <c r="C105" s="11"/>
      <c r="D105" s="11"/>
      <c r="E105" s="203"/>
      <c r="F105" s="241"/>
      <c r="G105" s="455">
        <f t="shared" si="43"/>
        <v>0</v>
      </c>
      <c r="H105" s="283"/>
      <c r="I105" s="284"/>
      <c r="J105" s="239"/>
      <c r="K105" s="202"/>
      <c r="L105" s="303"/>
      <c r="M105" s="206">
        <f t="shared" si="32"/>
        <v>0</v>
      </c>
      <c r="N105" s="18">
        <f t="shared" si="33"/>
        <v>0</v>
      </c>
      <c r="O105" s="18">
        <f t="shared" si="44"/>
        <v>0</v>
      </c>
      <c r="P105" s="19">
        <f t="shared" si="34"/>
        <v>0</v>
      </c>
      <c r="Q105" s="21">
        <f t="shared" si="35"/>
        <v>0</v>
      </c>
      <c r="R105" s="21">
        <f t="shared" si="45"/>
        <v>0</v>
      </c>
      <c r="S105" s="22">
        <f t="shared" si="46"/>
        <v>0</v>
      </c>
      <c r="T105" s="327"/>
      <c r="U105" s="321">
        <f t="shared" si="36"/>
        <v>0</v>
      </c>
      <c r="V105" s="213">
        <f t="shared" si="47"/>
        <v>1</v>
      </c>
      <c r="W105" s="457"/>
      <c r="X105" s="458">
        <f t="shared" si="48"/>
        <v>1</v>
      </c>
      <c r="Y105" s="210"/>
      <c r="Z105" s="9">
        <f t="shared" si="37"/>
        <v>0</v>
      </c>
      <c r="AA105" s="10">
        <f t="shared" si="38"/>
        <v>0</v>
      </c>
      <c r="AB105" s="10">
        <f t="shared" si="49"/>
        <v>0</v>
      </c>
      <c r="AC105" s="10">
        <f t="shared" si="50"/>
        <v>0</v>
      </c>
      <c r="AD105" s="324">
        <f t="shared" si="51"/>
        <v>0</v>
      </c>
      <c r="AE105" s="210"/>
      <c r="AF105" s="204">
        <f t="shared" si="39"/>
        <v>0</v>
      </c>
      <c r="AG105" s="133">
        <f t="shared" si="52"/>
        <v>0</v>
      </c>
      <c r="AH105" s="10">
        <f t="shared" si="40"/>
        <v>0</v>
      </c>
      <c r="AI105" s="10">
        <f t="shared" si="41"/>
        <v>0</v>
      </c>
      <c r="AJ105" s="210"/>
      <c r="AK105" s="130">
        <f t="shared" si="53"/>
        <v>0</v>
      </c>
      <c r="AL105" s="131">
        <f t="shared" si="42"/>
        <v>0</v>
      </c>
    </row>
    <row r="106" spans="1:38" ht="15.75" x14ac:dyDescent="0.25">
      <c r="A106" s="11"/>
      <c r="B106" s="11"/>
      <c r="C106" s="11"/>
      <c r="D106" s="11"/>
      <c r="E106" s="203"/>
      <c r="F106" s="241"/>
      <c r="G106" s="455">
        <f t="shared" si="43"/>
        <v>0</v>
      </c>
      <c r="H106" s="283"/>
      <c r="I106" s="284"/>
      <c r="J106" s="239"/>
      <c r="K106" s="202"/>
      <c r="L106" s="303"/>
      <c r="M106" s="206">
        <f t="shared" si="32"/>
        <v>0</v>
      </c>
      <c r="N106" s="18">
        <f t="shared" si="33"/>
        <v>0</v>
      </c>
      <c r="O106" s="18">
        <f t="shared" si="44"/>
        <v>0</v>
      </c>
      <c r="P106" s="19">
        <f t="shared" si="34"/>
        <v>0</v>
      </c>
      <c r="Q106" s="21">
        <f t="shared" si="35"/>
        <v>0</v>
      </c>
      <c r="R106" s="21">
        <f t="shared" si="45"/>
        <v>0</v>
      </c>
      <c r="S106" s="22">
        <f t="shared" si="46"/>
        <v>0</v>
      </c>
      <c r="T106" s="327"/>
      <c r="U106" s="321">
        <f t="shared" si="36"/>
        <v>0</v>
      </c>
      <c r="V106" s="213">
        <f t="shared" si="47"/>
        <v>1</v>
      </c>
      <c r="W106" s="457"/>
      <c r="X106" s="458">
        <f t="shared" si="48"/>
        <v>1</v>
      </c>
      <c r="Y106" s="210"/>
      <c r="Z106" s="9">
        <f t="shared" si="37"/>
        <v>0</v>
      </c>
      <c r="AA106" s="10">
        <f t="shared" si="38"/>
        <v>0</v>
      </c>
      <c r="AB106" s="10">
        <f t="shared" si="49"/>
        <v>0</v>
      </c>
      <c r="AC106" s="10">
        <f t="shared" si="50"/>
        <v>0</v>
      </c>
      <c r="AD106" s="324">
        <f t="shared" si="51"/>
        <v>0</v>
      </c>
      <c r="AE106" s="210"/>
      <c r="AF106" s="204">
        <f t="shared" si="39"/>
        <v>0</v>
      </c>
      <c r="AG106" s="133">
        <f t="shared" si="52"/>
        <v>0</v>
      </c>
      <c r="AH106" s="10">
        <f t="shared" si="40"/>
        <v>0</v>
      </c>
      <c r="AI106" s="10">
        <f t="shared" si="41"/>
        <v>0</v>
      </c>
      <c r="AJ106" s="210"/>
      <c r="AK106" s="130">
        <f t="shared" si="53"/>
        <v>0</v>
      </c>
      <c r="AL106" s="131">
        <f t="shared" si="42"/>
        <v>0</v>
      </c>
    </row>
    <row r="107" spans="1:38" ht="15.75" x14ac:dyDescent="0.25">
      <c r="A107" s="11"/>
      <c r="B107" s="11"/>
      <c r="C107" s="11"/>
      <c r="D107" s="11"/>
      <c r="E107" s="203"/>
      <c r="F107" s="241"/>
      <c r="G107" s="455">
        <f t="shared" si="43"/>
        <v>0</v>
      </c>
      <c r="H107" s="283"/>
      <c r="I107" s="284"/>
      <c r="J107" s="239"/>
      <c r="K107" s="202"/>
      <c r="L107" s="303"/>
      <c r="M107" s="206">
        <f t="shared" si="32"/>
        <v>0</v>
      </c>
      <c r="N107" s="18">
        <f t="shared" si="33"/>
        <v>0</v>
      </c>
      <c r="O107" s="18">
        <f t="shared" si="44"/>
        <v>0</v>
      </c>
      <c r="P107" s="19">
        <f t="shared" ref="P107:P109" si="54">O107*Z107</f>
        <v>0</v>
      </c>
      <c r="Q107" s="21">
        <f t="shared" si="35"/>
        <v>0</v>
      </c>
      <c r="R107" s="21">
        <f t="shared" si="45"/>
        <v>0</v>
      </c>
      <c r="S107" s="22">
        <f t="shared" si="46"/>
        <v>0</v>
      </c>
      <c r="T107" s="327"/>
      <c r="U107" s="321">
        <f t="shared" si="36"/>
        <v>0</v>
      </c>
      <c r="V107" s="213">
        <f t="shared" si="47"/>
        <v>1</v>
      </c>
      <c r="W107" s="457"/>
      <c r="X107" s="458">
        <f t="shared" si="48"/>
        <v>1</v>
      </c>
      <c r="Y107" s="210"/>
      <c r="Z107" s="9">
        <f t="shared" si="37"/>
        <v>0</v>
      </c>
      <c r="AA107" s="10">
        <f t="shared" ref="AA107:AA109" si="55">ROUND(SUM(Z107*V107),0)</f>
        <v>0</v>
      </c>
      <c r="AB107" s="10">
        <f t="shared" si="49"/>
        <v>0</v>
      </c>
      <c r="AC107" s="10">
        <f t="shared" si="50"/>
        <v>0</v>
      </c>
      <c r="AD107" s="324">
        <f t="shared" si="51"/>
        <v>0</v>
      </c>
      <c r="AE107" s="210"/>
      <c r="AF107" s="204">
        <f t="shared" si="39"/>
        <v>0</v>
      </c>
      <c r="AG107" s="133">
        <f t="shared" si="52"/>
        <v>0</v>
      </c>
      <c r="AH107" s="10">
        <f t="shared" ref="AH107:AH109" si="56">(W107)*(AG107)</f>
        <v>0</v>
      </c>
      <c r="AI107" s="10">
        <f t="shared" si="41"/>
        <v>0</v>
      </c>
      <c r="AJ107" s="210"/>
      <c r="AK107" s="130">
        <f t="shared" si="53"/>
        <v>0</v>
      </c>
      <c r="AL107" s="131">
        <f t="shared" si="42"/>
        <v>0</v>
      </c>
    </row>
    <row r="108" spans="1:38" ht="15.75" x14ac:dyDescent="0.25">
      <c r="A108" s="11"/>
      <c r="B108" s="11"/>
      <c r="C108" s="11"/>
      <c r="D108" s="11"/>
      <c r="E108" s="203"/>
      <c r="F108" s="241"/>
      <c r="G108" s="455">
        <f t="shared" si="43"/>
        <v>0</v>
      </c>
      <c r="H108" s="283"/>
      <c r="I108" s="284"/>
      <c r="J108" s="239"/>
      <c r="K108" s="202"/>
      <c r="L108" s="303"/>
      <c r="M108" s="206">
        <f t="shared" si="32"/>
        <v>0</v>
      </c>
      <c r="N108" s="18">
        <f t="shared" si="33"/>
        <v>0</v>
      </c>
      <c r="O108" s="18">
        <f t="shared" si="44"/>
        <v>0</v>
      </c>
      <c r="P108" s="19">
        <f t="shared" si="54"/>
        <v>0</v>
      </c>
      <c r="Q108" s="21">
        <f t="shared" si="35"/>
        <v>0</v>
      </c>
      <c r="R108" s="21">
        <f t="shared" si="45"/>
        <v>0</v>
      </c>
      <c r="S108" s="22">
        <f t="shared" si="46"/>
        <v>0</v>
      </c>
      <c r="T108" s="327"/>
      <c r="U108" s="321">
        <f t="shared" si="36"/>
        <v>0</v>
      </c>
      <c r="V108" s="213">
        <f t="shared" si="47"/>
        <v>1</v>
      </c>
      <c r="W108" s="457"/>
      <c r="X108" s="458">
        <f t="shared" si="48"/>
        <v>1</v>
      </c>
      <c r="Y108" s="210"/>
      <c r="Z108" s="9">
        <f t="shared" si="37"/>
        <v>0</v>
      </c>
      <c r="AA108" s="10">
        <f t="shared" si="55"/>
        <v>0</v>
      </c>
      <c r="AB108" s="10">
        <f t="shared" si="49"/>
        <v>0</v>
      </c>
      <c r="AC108" s="10">
        <f t="shared" si="50"/>
        <v>0</v>
      </c>
      <c r="AD108" s="324">
        <f t="shared" si="51"/>
        <v>0</v>
      </c>
      <c r="AE108" s="210"/>
      <c r="AF108" s="204">
        <f t="shared" si="39"/>
        <v>0</v>
      </c>
      <c r="AG108" s="133">
        <f t="shared" si="52"/>
        <v>0</v>
      </c>
      <c r="AH108" s="10">
        <f t="shared" si="56"/>
        <v>0</v>
      </c>
      <c r="AI108" s="10">
        <f t="shared" si="41"/>
        <v>0</v>
      </c>
      <c r="AJ108" s="210"/>
      <c r="AK108" s="130">
        <f t="shared" si="53"/>
        <v>0</v>
      </c>
      <c r="AL108" s="131">
        <f t="shared" si="42"/>
        <v>0</v>
      </c>
    </row>
    <row r="109" spans="1:38" ht="16.5" thickBot="1" x14ac:dyDescent="0.3">
      <c r="A109" s="11"/>
      <c r="B109" s="11"/>
      <c r="C109" s="11"/>
      <c r="D109" s="11"/>
      <c r="E109" s="203"/>
      <c r="F109" s="241"/>
      <c r="G109" s="455">
        <f t="shared" si="43"/>
        <v>0</v>
      </c>
      <c r="H109" s="283"/>
      <c r="I109" s="284"/>
      <c r="J109" s="239"/>
      <c r="K109" s="202"/>
      <c r="L109" s="303"/>
      <c r="M109" s="206">
        <f t="shared" si="32"/>
        <v>0</v>
      </c>
      <c r="N109" s="18">
        <f t="shared" si="33"/>
        <v>0</v>
      </c>
      <c r="O109" s="18">
        <f t="shared" si="44"/>
        <v>0</v>
      </c>
      <c r="P109" s="19">
        <f t="shared" si="54"/>
        <v>0</v>
      </c>
      <c r="Q109" s="21">
        <f t="shared" si="35"/>
        <v>0</v>
      </c>
      <c r="R109" s="21">
        <f t="shared" si="45"/>
        <v>0</v>
      </c>
      <c r="S109" s="325">
        <f t="shared" si="46"/>
        <v>0</v>
      </c>
      <c r="T109" s="327"/>
      <c r="U109" s="321">
        <f t="shared" si="36"/>
        <v>0</v>
      </c>
      <c r="V109" s="213">
        <f t="shared" si="47"/>
        <v>1</v>
      </c>
      <c r="W109" s="457"/>
      <c r="X109" s="458">
        <f t="shared" si="48"/>
        <v>1</v>
      </c>
      <c r="Y109" s="210"/>
      <c r="Z109" s="9">
        <f t="shared" si="37"/>
        <v>0</v>
      </c>
      <c r="AA109" s="10">
        <f t="shared" si="55"/>
        <v>0</v>
      </c>
      <c r="AB109" s="10">
        <f t="shared" si="49"/>
        <v>0</v>
      </c>
      <c r="AC109" s="10">
        <f t="shared" si="50"/>
        <v>0</v>
      </c>
      <c r="AD109" s="324">
        <f t="shared" si="51"/>
        <v>0</v>
      </c>
      <c r="AE109" s="210"/>
      <c r="AF109" s="204">
        <f t="shared" si="39"/>
        <v>0</v>
      </c>
      <c r="AG109" s="133">
        <f t="shared" si="52"/>
        <v>0</v>
      </c>
      <c r="AH109" s="10">
        <f t="shared" si="56"/>
        <v>0</v>
      </c>
      <c r="AI109" s="10">
        <f t="shared" si="41"/>
        <v>0</v>
      </c>
      <c r="AJ109" s="210"/>
      <c r="AK109" s="130">
        <f t="shared" si="53"/>
        <v>0</v>
      </c>
      <c r="AL109" s="131">
        <f t="shared" si="42"/>
        <v>0</v>
      </c>
    </row>
    <row r="110" spans="1:38" ht="33.6" customHeight="1" thickBot="1" x14ac:dyDescent="0.3">
      <c r="A110" s="515" t="s">
        <v>109</v>
      </c>
      <c r="B110" s="516"/>
      <c r="C110" s="516"/>
      <c r="D110" s="516"/>
      <c r="E110" s="516"/>
      <c r="F110" s="516"/>
      <c r="G110" s="286"/>
      <c r="H110" s="285">
        <f>SUM(H11:H109)</f>
        <v>0</v>
      </c>
      <c r="I110" s="286"/>
      <c r="J110" s="286"/>
      <c r="K110" s="286"/>
      <c r="L110" s="271"/>
      <c r="M110" s="237"/>
      <c r="N110" s="237"/>
      <c r="O110" s="237"/>
      <c r="P110" s="134">
        <f>SUM(P11:P109)</f>
        <v>0</v>
      </c>
      <c r="Q110" s="134">
        <f>SUM(Q11:Q109)</f>
        <v>0</v>
      </c>
      <c r="R110" s="134">
        <f>SUM(R11:R109)</f>
        <v>0</v>
      </c>
      <c r="S110" s="134">
        <f t="shared" ref="S110" si="57">SUM(S11:S109)</f>
        <v>0</v>
      </c>
      <c r="T110" s="328"/>
      <c r="U110" s="322"/>
      <c r="V110" s="237"/>
      <c r="W110" s="237"/>
      <c r="X110" s="237"/>
      <c r="Y110" s="211"/>
      <c r="Z110" s="134">
        <f>SUM(Z11:Z109)</f>
        <v>0</v>
      </c>
      <c r="AA110" s="134">
        <f>SUM(AA11:AA109)</f>
        <v>0</v>
      </c>
      <c r="AB110" s="134">
        <f>SUM(AB11:AB109)</f>
        <v>0</v>
      </c>
      <c r="AC110" s="134">
        <f>SUM(AC11:AC109)</f>
        <v>0</v>
      </c>
      <c r="AD110" s="134">
        <f>SUM(AD11:AD109)</f>
        <v>0</v>
      </c>
      <c r="AE110" s="211"/>
      <c r="AF110" s="238"/>
      <c r="AG110" s="134">
        <f>SUM(AG11:AG109)</f>
        <v>0</v>
      </c>
      <c r="AH110" s="134">
        <f>SUM(AH11:AH109)</f>
        <v>0</v>
      </c>
      <c r="AI110" s="134">
        <f>SUM(AI11:AI109)</f>
        <v>0</v>
      </c>
      <c r="AJ110" s="211"/>
      <c r="AK110" s="134">
        <f>SUM(AK11:AK109)</f>
        <v>0</v>
      </c>
      <c r="AL110" s="134">
        <f>SUM(AL11:AL109)</f>
        <v>0</v>
      </c>
    </row>
  </sheetData>
  <sheetProtection algorithmName="SHA-512" hashValue="zYdI5AFYBtfVIpyUeG55Br+tGbrJEASdnRRgwDC39WX4vBhjziQClGfHzVnv7rKAW3rBubLGtHI/SiO+LUeybA==" saltValue="PYSiNlmpKLkBkEb/tplLzA==" spinCount="100000" sheet="1" formatCells="0" formatColumns="0" formatRows="0" selectLockedCells="1"/>
  <mergeCells count="46">
    <mergeCell ref="X8:X10"/>
    <mergeCell ref="AC8:AC10"/>
    <mergeCell ref="AD8:AD10"/>
    <mergeCell ref="AK8:AK10"/>
    <mergeCell ref="AL8:AL10"/>
    <mergeCell ref="AF8:AF10"/>
    <mergeCell ref="AG8:AG10"/>
    <mergeCell ref="AH8:AH10"/>
    <mergeCell ref="AI8:AI10"/>
    <mergeCell ref="E8:E10"/>
    <mergeCell ref="W8:W10"/>
    <mergeCell ref="M8:S8"/>
    <mergeCell ref="S9:S10"/>
    <mergeCell ref="V8:V10"/>
    <mergeCell ref="A110:F110"/>
    <mergeCell ref="F8:F10"/>
    <mergeCell ref="K9:K10"/>
    <mergeCell ref="L9:L10"/>
    <mergeCell ref="U8:U10"/>
    <mergeCell ref="M9:M10"/>
    <mergeCell ref="N9:N10"/>
    <mergeCell ref="O9:O10"/>
    <mergeCell ref="P9:P10"/>
    <mergeCell ref="Q9:Q10"/>
    <mergeCell ref="R9:R10"/>
    <mergeCell ref="I9:I10"/>
    <mergeCell ref="H9:H10"/>
    <mergeCell ref="J8:K8"/>
    <mergeCell ref="J9:J10"/>
    <mergeCell ref="A8:A10"/>
    <mergeCell ref="A4:F4"/>
    <mergeCell ref="AK7:AL7"/>
    <mergeCell ref="M7:S7"/>
    <mergeCell ref="G8:I8"/>
    <mergeCell ref="G9:G10"/>
    <mergeCell ref="Z8:Z10"/>
    <mergeCell ref="AA8:AA10"/>
    <mergeCell ref="AB8:AB10"/>
    <mergeCell ref="U7:X7"/>
    <mergeCell ref="AF6:AJ6"/>
    <mergeCell ref="A7:F7"/>
    <mergeCell ref="Z7:AD7"/>
    <mergeCell ref="AF7:AI7"/>
    <mergeCell ref="B8:B10"/>
    <mergeCell ref="C8:C10"/>
    <mergeCell ref="D8:D10"/>
  </mergeCells>
  <conditionalFormatting sqref="S11:S109">
    <cfRule type="cellIs" dxfId="139" priority="11" stopIfTrue="1" operator="notEqual">
      <formula>R11</formula>
    </cfRule>
  </conditionalFormatting>
  <conditionalFormatting sqref="AL11:AL109">
    <cfRule type="cellIs" dxfId="138" priority="5" operator="notEqual">
      <formula>AH11+AB11</formula>
    </cfRule>
  </conditionalFormatting>
  <conditionalFormatting sqref="G11:G109">
    <cfRule type="cellIs" dxfId="137" priority="3" operator="greaterThan">
      <formula>1</formula>
    </cfRule>
  </conditionalFormatting>
  <conditionalFormatting sqref="AK11:AK109">
    <cfRule type="cellIs" dxfId="136" priority="1" operator="lessThan">
      <formula>0</formula>
    </cfRule>
  </conditionalFormatting>
  <dataValidations count="1">
    <dataValidation type="whole" allowBlank="1" showInputMessage="1" showErrorMessage="1" sqref="Z11:Z109" xr:uid="{D24140C0-CDDC-441B-BFE9-EDCFA2E2691A}">
      <formula1>0</formula1>
      <formula2>60000000</formula2>
    </dataValidation>
  </dataValidations>
  <pageMargins left="0.5" right="0.5" top="0.75" bottom="0.5" header="0.5" footer="0.5"/>
  <pageSetup scale="10" orientation="landscape" r:id="rId1"/>
  <headerFooter alignWithMargins="0">
    <oddFooter>&amp;RRevised: 7/6/2009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9707A-C842-40A4-9CAB-EEC93284D9E8}">
  <sheetPr codeName="Sheet5">
    <tabColor theme="0"/>
    <pageSetUpPr fitToPage="1"/>
  </sheetPr>
  <dimension ref="A1:Q162"/>
  <sheetViews>
    <sheetView showGridLines="0" zoomScale="90" zoomScaleNormal="90" workbookViewId="0">
      <selection activeCell="B15" sqref="B15:E15"/>
    </sheetView>
  </sheetViews>
  <sheetFormatPr defaultColWidth="9.140625" defaultRowHeight="15" x14ac:dyDescent="0.25"/>
  <cols>
    <col min="1" max="1" width="33" style="94" customWidth="1"/>
    <col min="2" max="2" width="15.28515625" style="94" customWidth="1"/>
    <col min="3" max="3" width="20.28515625" style="94" customWidth="1"/>
    <col min="4" max="4" width="20.85546875" style="94" customWidth="1"/>
    <col min="5" max="5" width="13.5703125" style="94" customWidth="1"/>
    <col min="6" max="6" width="19.85546875" style="94" customWidth="1"/>
    <col min="7" max="7" width="22.7109375" style="94" customWidth="1"/>
    <col min="8" max="10" width="15.140625" style="94" customWidth="1"/>
    <col min="11" max="11" width="21.85546875" style="94" bestFit="1" customWidth="1"/>
    <col min="12" max="12" width="17.42578125" style="94" customWidth="1"/>
    <col min="13" max="13" width="1.85546875" style="94" customWidth="1"/>
    <col min="14" max="16384" width="9.140625" style="94"/>
  </cols>
  <sheetData>
    <row r="1" spans="1:17" ht="16.5" thickBot="1" x14ac:dyDescent="0.3">
      <c r="A1" s="89" t="str">
        <f>'BUDGET SUMMARY 1'!$A$1</f>
        <v>RFA HHS0015831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359"/>
    </row>
    <row r="2" spans="1:17" ht="32.25" thickBot="1" x14ac:dyDescent="0.3">
      <c r="A2" s="92" t="str">
        <f>'BUDGET SUMMARY 1'!$A$2</f>
        <v>Attachment 2 to Addendum 5 - Revised Exhibit E, Expenditure Proposal</v>
      </c>
      <c r="B2" s="99"/>
      <c r="C2" s="99"/>
      <c r="D2" s="99"/>
      <c r="E2" s="99"/>
      <c r="F2" s="99"/>
      <c r="G2" s="99"/>
      <c r="H2" s="99"/>
      <c r="I2" s="99"/>
      <c r="J2" s="99"/>
      <c r="K2" s="236" t="s">
        <v>110</v>
      </c>
      <c r="L2" s="352" t="s">
        <v>111</v>
      </c>
    </row>
    <row r="3" spans="1:17" ht="16.5" thickBot="1" x14ac:dyDescent="0.3">
      <c r="A3" s="561" t="s">
        <v>112</v>
      </c>
      <c r="B3" s="562"/>
      <c r="C3" s="562"/>
      <c r="D3" s="562"/>
      <c r="E3" s="562"/>
      <c r="F3" s="99"/>
      <c r="G3" s="99"/>
      <c r="H3" s="99"/>
      <c r="I3" s="99"/>
      <c r="J3" s="99"/>
      <c r="K3" s="360" t="s">
        <v>113</v>
      </c>
      <c r="L3" s="358">
        <f>SUM(I19,I34,I49,I64,I79,I94,I109,I124,I139,I154)</f>
        <v>0</v>
      </c>
    </row>
    <row r="4" spans="1:17" ht="16.5" thickBot="1" x14ac:dyDescent="0.3">
      <c r="A4" s="561"/>
      <c r="B4" s="562"/>
      <c r="C4" s="562"/>
      <c r="D4" s="562"/>
      <c r="E4" s="562"/>
      <c r="F4" s="99"/>
      <c r="G4" s="99"/>
      <c r="H4" s="99"/>
      <c r="I4" s="99"/>
      <c r="J4" s="99"/>
      <c r="K4" s="361" t="s">
        <v>114</v>
      </c>
      <c r="L4" s="358">
        <f>SUM(I20,I35,I50,I65,I80,I95,I110,I125,I140,I155)</f>
        <v>0</v>
      </c>
      <c r="M4" s="357"/>
      <c r="N4" s="357"/>
      <c r="O4" s="357"/>
      <c r="P4" s="357"/>
      <c r="Q4" s="357"/>
    </row>
    <row r="5" spans="1:17" ht="16.5" thickBot="1" x14ac:dyDescent="0.3">
      <c r="A5" s="136" t="s">
        <v>70</v>
      </c>
      <c r="B5" s="95">
        <f>'BUDGET SUMMARY 1'!D3</f>
        <v>0</v>
      </c>
      <c r="C5" s="95"/>
      <c r="D5" s="95"/>
      <c r="E5" s="95"/>
      <c r="F5" s="99"/>
      <c r="G5" s="99"/>
      <c r="H5" s="99"/>
      <c r="I5" s="99"/>
      <c r="J5" s="99"/>
      <c r="K5" s="361" t="s">
        <v>115</v>
      </c>
      <c r="L5" s="358">
        <f t="shared" ref="L5:L10" si="0">SUM(I21,I36,I51,I66,I81,I96,I111,I126,I141,I156)</f>
        <v>0</v>
      </c>
    </row>
    <row r="6" spans="1:17" ht="16.5" thickBot="1" x14ac:dyDescent="0.3">
      <c r="A6" s="136"/>
      <c r="B6" s="12"/>
      <c r="C6" s="12"/>
      <c r="D6" s="12"/>
      <c r="E6" s="12"/>
      <c r="F6" s="99"/>
      <c r="G6" s="99"/>
      <c r="H6" s="99"/>
      <c r="I6" s="99"/>
      <c r="J6" s="99"/>
      <c r="K6" s="361" t="s">
        <v>116</v>
      </c>
      <c r="L6" s="358">
        <f t="shared" si="0"/>
        <v>0</v>
      </c>
    </row>
    <row r="7" spans="1:17" ht="16.5" thickBot="1" x14ac:dyDescent="0.3">
      <c r="A7" s="136"/>
      <c r="B7" s="12"/>
      <c r="C7" s="12"/>
      <c r="D7" s="12"/>
      <c r="E7" s="12"/>
      <c r="F7" s="99"/>
      <c r="G7" s="99"/>
      <c r="H7" s="99"/>
      <c r="I7" s="99"/>
      <c r="J7" s="99"/>
      <c r="K7" s="361" t="s">
        <v>117</v>
      </c>
      <c r="L7" s="358">
        <f t="shared" si="0"/>
        <v>0</v>
      </c>
    </row>
    <row r="8" spans="1:17" ht="16.5" thickBot="1" x14ac:dyDescent="0.3">
      <c r="A8" s="136"/>
      <c r="B8" s="12"/>
      <c r="C8" s="12"/>
      <c r="D8" s="12"/>
      <c r="E8" s="12"/>
      <c r="F8" s="99"/>
      <c r="G8" s="99"/>
      <c r="H8" s="99"/>
      <c r="I8" s="99"/>
      <c r="J8" s="99"/>
      <c r="K8" s="361" t="s">
        <v>281</v>
      </c>
      <c r="L8" s="358">
        <f t="shared" si="0"/>
        <v>0</v>
      </c>
    </row>
    <row r="9" spans="1:17" ht="16.5" thickBot="1" x14ac:dyDescent="0.3">
      <c r="A9" s="136"/>
      <c r="B9" s="12"/>
      <c r="C9" s="12"/>
      <c r="D9" s="12"/>
      <c r="E9" s="12"/>
      <c r="F9" s="99"/>
      <c r="G9" s="99"/>
      <c r="H9" s="99"/>
      <c r="I9" s="99"/>
      <c r="J9" s="99"/>
      <c r="K9" s="361" t="s">
        <v>282</v>
      </c>
      <c r="L9" s="358">
        <f t="shared" si="0"/>
        <v>0</v>
      </c>
    </row>
    <row r="10" spans="1:17" ht="16.5" thickBot="1" x14ac:dyDescent="0.3">
      <c r="A10" s="137"/>
      <c r="B10" s="12"/>
      <c r="C10" s="12"/>
      <c r="D10" s="12"/>
      <c r="E10" s="12"/>
      <c r="F10" s="99"/>
      <c r="G10" s="99"/>
      <c r="H10" s="99"/>
      <c r="I10" s="99"/>
      <c r="J10" s="99"/>
      <c r="K10" s="361" t="s">
        <v>276</v>
      </c>
      <c r="L10" s="358">
        <f t="shared" si="0"/>
        <v>0</v>
      </c>
    </row>
    <row r="11" spans="1:17" ht="16.5" thickBot="1" x14ac:dyDescent="0.3">
      <c r="A11" s="563"/>
      <c r="B11" s="564"/>
      <c r="C11" s="138"/>
      <c r="D11" s="12"/>
      <c r="E11" s="12"/>
      <c r="F11" s="99"/>
      <c r="G11" s="99"/>
      <c r="H11" s="99"/>
      <c r="I11" s="99"/>
      <c r="J11" s="99"/>
      <c r="K11" s="362"/>
      <c r="L11" s="363"/>
    </row>
    <row r="12" spans="1:17" ht="16.5" thickBot="1" x14ac:dyDescent="0.3">
      <c r="A12" s="139"/>
      <c r="B12" s="99"/>
      <c r="C12" s="138"/>
      <c r="D12" s="12"/>
      <c r="E12" s="12"/>
      <c r="F12" s="99"/>
      <c r="G12" s="99"/>
      <c r="H12" s="99"/>
      <c r="I12" s="99"/>
      <c r="J12" s="99"/>
      <c r="K12" s="364" t="s">
        <v>118</v>
      </c>
      <c r="L12" s="365">
        <f>SUM(L3:L10)</f>
        <v>0</v>
      </c>
    </row>
    <row r="13" spans="1:17" ht="16.5" thickBot="1" x14ac:dyDescent="0.3">
      <c r="A13" s="140"/>
      <c r="B13" s="141"/>
      <c r="C13" s="24"/>
      <c r="D13" s="12"/>
      <c r="E13" s="12"/>
      <c r="F13" s="99"/>
      <c r="G13" s="99"/>
      <c r="H13" s="99"/>
      <c r="I13" s="99"/>
      <c r="J13" s="99"/>
      <c r="K13" s="99"/>
      <c r="L13" s="205"/>
    </row>
    <row r="14" spans="1:17" s="92" customFormat="1" ht="145.15" customHeight="1" x14ac:dyDescent="0.25">
      <c r="A14" s="547" t="s">
        <v>119</v>
      </c>
      <c r="B14" s="548"/>
      <c r="C14" s="548"/>
      <c r="D14" s="548"/>
      <c r="E14" s="549"/>
      <c r="F14" s="99"/>
      <c r="G14" s="99"/>
      <c r="H14" s="317"/>
      <c r="I14" s="317"/>
      <c r="J14" s="99"/>
      <c r="K14" s="99"/>
    </row>
    <row r="15" spans="1:17" s="92" customFormat="1" ht="31.5" x14ac:dyDescent="0.25">
      <c r="A15" s="142" t="s">
        <v>120</v>
      </c>
      <c r="B15" s="550"/>
      <c r="C15" s="551"/>
      <c r="D15" s="551"/>
      <c r="E15" s="552"/>
      <c r="F15" s="99"/>
      <c r="G15" s="293"/>
      <c r="H15" s="99"/>
      <c r="I15" s="99"/>
      <c r="J15" s="99"/>
      <c r="K15" s="294"/>
    </row>
    <row r="16" spans="1:17" s="92" customFormat="1" ht="15.75" x14ac:dyDescent="0.25">
      <c r="A16" s="142" t="s">
        <v>121</v>
      </c>
      <c r="B16" s="553"/>
      <c r="C16" s="553"/>
      <c r="D16" s="553"/>
      <c r="E16" s="553"/>
      <c r="F16" s="99"/>
      <c r="G16" s="99"/>
      <c r="H16" s="99"/>
      <c r="I16" s="99"/>
      <c r="J16" s="99"/>
      <c r="K16" s="216"/>
    </row>
    <row r="17" spans="1:12" s="92" customFormat="1" ht="15.75" x14ac:dyDescent="0.25">
      <c r="A17" s="246" t="s">
        <v>122</v>
      </c>
      <c r="B17" s="553"/>
      <c r="C17" s="553"/>
      <c r="D17" s="553"/>
      <c r="E17" s="553"/>
      <c r="F17" s="557"/>
      <c r="G17" s="558"/>
      <c r="H17" s="559"/>
      <c r="I17" s="560"/>
      <c r="J17" s="294"/>
      <c r="L17" s="329"/>
    </row>
    <row r="18" spans="1:12" s="92" customFormat="1" ht="64.900000000000006" customHeight="1" thickBot="1" x14ac:dyDescent="0.3">
      <c r="A18" s="376" t="s">
        <v>110</v>
      </c>
      <c r="B18" s="377" t="s">
        <v>123</v>
      </c>
      <c r="C18" s="377" t="s">
        <v>124</v>
      </c>
      <c r="D18" s="377" t="s">
        <v>125</v>
      </c>
      <c r="E18" s="381" t="s">
        <v>126</v>
      </c>
      <c r="F18" s="378" t="s">
        <v>127</v>
      </c>
      <c r="G18" s="378" t="s">
        <v>128</v>
      </c>
      <c r="H18" s="379" t="s">
        <v>129</v>
      </c>
      <c r="I18" s="380" t="s">
        <v>130</v>
      </c>
      <c r="J18" s="295"/>
    </row>
    <row r="19" spans="1:12" ht="15" customHeight="1" x14ac:dyDescent="0.25">
      <c r="A19" s="273" t="s">
        <v>113</v>
      </c>
      <c r="B19" s="247"/>
      <c r="C19" s="248"/>
      <c r="D19" s="249"/>
      <c r="E19" s="217">
        <f>(B19*C19)</f>
        <v>0</v>
      </c>
      <c r="F19" s="287">
        <f>1-H19</f>
        <v>1</v>
      </c>
      <c r="G19" s="218">
        <f>SUM(E19-I19)</f>
        <v>0</v>
      </c>
      <c r="H19" s="444"/>
      <c r="I19" s="218">
        <f>E19*H19</f>
        <v>0</v>
      </c>
      <c r="J19" s="295"/>
    </row>
    <row r="20" spans="1:12" ht="15.75" customHeight="1" x14ac:dyDescent="0.25">
      <c r="A20" s="274" t="s">
        <v>114</v>
      </c>
      <c r="B20" s="8"/>
      <c r="C20" s="250"/>
      <c r="D20" s="251"/>
      <c r="E20" s="217">
        <f>(B20*C20*D20)</f>
        <v>0</v>
      </c>
      <c r="F20" s="287">
        <f t="shared" ref="F20:F26" si="1">1-H20</f>
        <v>1</v>
      </c>
      <c r="G20" s="218">
        <f t="shared" ref="G20:G26" si="2">SUM(E20-I20)</f>
        <v>0</v>
      </c>
      <c r="H20" s="444"/>
      <c r="I20" s="218">
        <f t="shared" ref="I20:I26" si="3">E20*H20</f>
        <v>0</v>
      </c>
      <c r="J20" s="295"/>
      <c r="L20" s="330"/>
    </row>
    <row r="21" spans="1:12" ht="15.75" customHeight="1" x14ac:dyDescent="0.25">
      <c r="A21" s="274" t="s">
        <v>115</v>
      </c>
      <c r="B21" s="8"/>
      <c r="C21" s="250"/>
      <c r="D21" s="251"/>
      <c r="E21" s="217">
        <f t="shared" ref="E21:E25" si="4">(B21*C21*D21)</f>
        <v>0</v>
      </c>
      <c r="F21" s="287">
        <f t="shared" si="1"/>
        <v>1</v>
      </c>
      <c r="G21" s="218">
        <f t="shared" si="2"/>
        <v>0</v>
      </c>
      <c r="H21" s="444"/>
      <c r="I21" s="218">
        <f t="shared" si="3"/>
        <v>0</v>
      </c>
      <c r="J21" s="295"/>
      <c r="L21" s="330"/>
    </row>
    <row r="22" spans="1:12" ht="15.75" customHeight="1" x14ac:dyDescent="0.25">
      <c r="A22" s="274" t="s">
        <v>116</v>
      </c>
      <c r="B22" s="8"/>
      <c r="C22" s="252"/>
      <c r="D22" s="251"/>
      <c r="E22" s="217">
        <f t="shared" si="4"/>
        <v>0</v>
      </c>
      <c r="F22" s="287">
        <f t="shared" si="1"/>
        <v>1</v>
      </c>
      <c r="G22" s="218">
        <f t="shared" si="2"/>
        <v>0</v>
      </c>
      <c r="H22" s="444"/>
      <c r="I22" s="218">
        <f t="shared" si="3"/>
        <v>0</v>
      </c>
      <c r="J22" s="295"/>
    </row>
    <row r="23" spans="1:12" ht="15.75" customHeight="1" x14ac:dyDescent="0.25">
      <c r="A23" s="274" t="s">
        <v>117</v>
      </c>
      <c r="B23" s="8"/>
      <c r="C23" s="248"/>
      <c r="D23" s="251"/>
      <c r="E23" s="217">
        <f t="shared" si="4"/>
        <v>0</v>
      </c>
      <c r="F23" s="287">
        <f t="shared" si="1"/>
        <v>1</v>
      </c>
      <c r="G23" s="218">
        <f t="shared" si="2"/>
        <v>0</v>
      </c>
      <c r="H23" s="444"/>
      <c r="I23" s="218">
        <f t="shared" si="3"/>
        <v>0</v>
      </c>
      <c r="J23" s="295"/>
    </row>
    <row r="24" spans="1:12" ht="15.75" customHeight="1" x14ac:dyDescent="0.25">
      <c r="A24" s="274" t="s">
        <v>281</v>
      </c>
      <c r="B24" s="8"/>
      <c r="C24" s="248"/>
      <c r="D24" s="251"/>
      <c r="E24" s="217">
        <f t="shared" si="4"/>
        <v>0</v>
      </c>
      <c r="F24" s="287">
        <f t="shared" si="1"/>
        <v>1</v>
      </c>
      <c r="G24" s="218">
        <f t="shared" si="2"/>
        <v>0</v>
      </c>
      <c r="H24" s="444"/>
      <c r="I24" s="218">
        <f t="shared" si="3"/>
        <v>0</v>
      </c>
      <c r="J24" s="295"/>
    </row>
    <row r="25" spans="1:12" ht="15.75" customHeight="1" x14ac:dyDescent="0.25">
      <c r="A25" s="274" t="s">
        <v>282</v>
      </c>
      <c r="B25" s="8"/>
      <c r="C25" s="248"/>
      <c r="D25" s="251"/>
      <c r="E25" s="217">
        <f t="shared" si="4"/>
        <v>0</v>
      </c>
      <c r="F25" s="287">
        <f t="shared" si="1"/>
        <v>1</v>
      </c>
      <c r="G25" s="218">
        <f t="shared" si="2"/>
        <v>0</v>
      </c>
      <c r="H25" s="444"/>
      <c r="I25" s="218">
        <f t="shared" si="3"/>
        <v>0</v>
      </c>
      <c r="J25" s="295"/>
    </row>
    <row r="26" spans="1:12" ht="15" customHeight="1" x14ac:dyDescent="0.25">
      <c r="A26" s="274" t="s">
        <v>276</v>
      </c>
      <c r="B26" s="8"/>
      <c r="C26" s="248"/>
      <c r="D26" s="251"/>
      <c r="E26" s="217">
        <f>(B26*C26*D26)</f>
        <v>0</v>
      </c>
      <c r="F26" s="287">
        <f t="shared" si="1"/>
        <v>1</v>
      </c>
      <c r="G26" s="218">
        <f t="shared" si="2"/>
        <v>0</v>
      </c>
      <c r="H26" s="444"/>
      <c r="I26" s="218">
        <f t="shared" si="3"/>
        <v>0</v>
      </c>
      <c r="J26" s="295"/>
    </row>
    <row r="27" spans="1:12" s="92" customFormat="1" ht="17.100000000000001" customHeight="1" x14ac:dyDescent="0.25">
      <c r="A27" s="554" t="s">
        <v>131</v>
      </c>
      <c r="B27" s="555"/>
      <c r="C27" s="555"/>
      <c r="D27" s="556"/>
      <c r="E27" s="382">
        <f>SUM(E19:E26)</f>
        <v>0</v>
      </c>
      <c r="F27" s="245"/>
      <c r="G27" s="244">
        <f>ROUND(SUM(G19:G26),0)</f>
        <v>0</v>
      </c>
      <c r="H27" s="245"/>
      <c r="I27" s="244">
        <f>ROUND(SUM(I19:I26),0)</f>
        <v>0</v>
      </c>
      <c r="J27" s="295"/>
    </row>
    <row r="28" spans="1:12" ht="16.5" thickBot="1" x14ac:dyDescent="0.3">
      <c r="A28" s="215"/>
      <c r="B28" s="215"/>
      <c r="C28" s="215"/>
      <c r="D28" s="215"/>
      <c r="E28" s="215"/>
      <c r="F28" s="215"/>
      <c r="G28" s="215"/>
      <c r="H28" s="215"/>
      <c r="I28" s="215"/>
      <c r="J28" s="295"/>
    </row>
    <row r="29" spans="1:12" s="92" customFormat="1" ht="19.5" customHeight="1" x14ac:dyDescent="0.25">
      <c r="A29" s="547" t="s">
        <v>119</v>
      </c>
      <c r="B29" s="548"/>
      <c r="C29" s="548"/>
      <c r="D29" s="548"/>
      <c r="E29" s="549"/>
      <c r="F29" s="99"/>
      <c r="G29" s="99"/>
      <c r="H29" s="99"/>
      <c r="I29" s="99"/>
      <c r="J29" s="295"/>
    </row>
    <row r="30" spans="1:12" s="92" customFormat="1" ht="31.5" x14ac:dyDescent="0.25">
      <c r="A30" s="142" t="s">
        <v>120</v>
      </c>
      <c r="B30" s="550"/>
      <c r="C30" s="551"/>
      <c r="D30" s="551"/>
      <c r="E30" s="552"/>
      <c r="F30" s="99"/>
      <c r="G30" s="99"/>
      <c r="H30" s="99"/>
      <c r="I30" s="99"/>
      <c r="J30" s="295"/>
    </row>
    <row r="31" spans="1:12" s="92" customFormat="1" ht="15.75" x14ac:dyDescent="0.25">
      <c r="A31" s="142" t="s">
        <v>121</v>
      </c>
      <c r="B31" s="553"/>
      <c r="C31" s="553"/>
      <c r="D31" s="553"/>
      <c r="E31" s="553"/>
      <c r="F31" s="99"/>
      <c r="G31" s="99"/>
      <c r="H31" s="99"/>
      <c r="I31" s="99"/>
      <c r="J31" s="295"/>
    </row>
    <row r="32" spans="1:12" s="92" customFormat="1" ht="15.75" x14ac:dyDescent="0.25">
      <c r="A32" s="246" t="s">
        <v>122</v>
      </c>
      <c r="B32" s="553"/>
      <c r="C32" s="553"/>
      <c r="D32" s="553"/>
      <c r="E32" s="553"/>
      <c r="F32" s="557"/>
      <c r="G32" s="558"/>
      <c r="H32" s="559"/>
      <c r="I32" s="560"/>
      <c r="J32" s="295"/>
    </row>
    <row r="33" spans="1:10" s="92" customFormat="1" ht="64.900000000000006" customHeight="1" thickBot="1" x14ac:dyDescent="0.3">
      <c r="A33" s="376" t="s">
        <v>110</v>
      </c>
      <c r="B33" s="377" t="s">
        <v>123</v>
      </c>
      <c r="C33" s="377" t="s">
        <v>124</v>
      </c>
      <c r="D33" s="377" t="s">
        <v>125</v>
      </c>
      <c r="E33" s="381" t="s">
        <v>126</v>
      </c>
      <c r="F33" s="378" t="s">
        <v>127</v>
      </c>
      <c r="G33" s="378" t="s">
        <v>128</v>
      </c>
      <c r="H33" s="379" t="s">
        <v>129</v>
      </c>
      <c r="I33" s="380" t="s">
        <v>130</v>
      </c>
      <c r="J33" s="295"/>
    </row>
    <row r="34" spans="1:10" ht="15" customHeight="1" x14ac:dyDescent="0.25">
      <c r="A34" s="273" t="s">
        <v>113</v>
      </c>
      <c r="B34" s="247"/>
      <c r="C34" s="248"/>
      <c r="D34" s="249"/>
      <c r="E34" s="217">
        <f>(B34*C34)</f>
        <v>0</v>
      </c>
      <c r="F34" s="287">
        <f>1-H34</f>
        <v>1</v>
      </c>
      <c r="G34" s="218">
        <f>SUM(E34-I34)</f>
        <v>0</v>
      </c>
      <c r="H34" s="444"/>
      <c r="I34" s="218">
        <f>E34*H34</f>
        <v>0</v>
      </c>
      <c r="J34" s="295"/>
    </row>
    <row r="35" spans="1:10" ht="15.75" customHeight="1" x14ac:dyDescent="0.25">
      <c r="A35" s="274" t="s">
        <v>114</v>
      </c>
      <c r="B35" s="8"/>
      <c r="C35" s="250"/>
      <c r="D35" s="251"/>
      <c r="E35" s="217">
        <f>(B35*C35*D35)</f>
        <v>0</v>
      </c>
      <c r="F35" s="287">
        <f t="shared" ref="F35:F41" si="5">1-H35</f>
        <v>1</v>
      </c>
      <c r="G35" s="218">
        <f t="shared" ref="G35:G41" si="6">SUM(E35-I35)</f>
        <v>0</v>
      </c>
      <c r="H35" s="444"/>
      <c r="I35" s="218">
        <f t="shared" ref="I35:I41" si="7">E35*H35</f>
        <v>0</v>
      </c>
      <c r="J35" s="295"/>
    </row>
    <row r="36" spans="1:10" ht="15.75" customHeight="1" x14ac:dyDescent="0.25">
      <c r="A36" s="274" t="s">
        <v>115</v>
      </c>
      <c r="B36" s="8"/>
      <c r="C36" s="252"/>
      <c r="D36" s="251"/>
      <c r="E36" s="217">
        <f>(B36*C36*D36)</f>
        <v>0</v>
      </c>
      <c r="F36" s="287">
        <f t="shared" si="5"/>
        <v>1</v>
      </c>
      <c r="G36" s="218">
        <f t="shared" si="6"/>
        <v>0</v>
      </c>
      <c r="H36" s="444"/>
      <c r="I36" s="218">
        <f t="shared" si="7"/>
        <v>0</v>
      </c>
      <c r="J36" s="295"/>
    </row>
    <row r="37" spans="1:10" ht="15.75" customHeight="1" x14ac:dyDescent="0.25">
      <c r="A37" s="274" t="s">
        <v>116</v>
      </c>
      <c r="B37" s="8"/>
      <c r="C37" s="252"/>
      <c r="D37" s="251"/>
      <c r="E37" s="217">
        <f t="shared" ref="E37:E39" si="8">(B37*C37*D37)</f>
        <v>0</v>
      </c>
      <c r="F37" s="287">
        <f t="shared" si="5"/>
        <v>1</v>
      </c>
      <c r="G37" s="218">
        <f t="shared" si="6"/>
        <v>0</v>
      </c>
      <c r="H37" s="444"/>
      <c r="I37" s="218">
        <f t="shared" si="7"/>
        <v>0</v>
      </c>
      <c r="J37" s="295"/>
    </row>
    <row r="38" spans="1:10" ht="15.75" customHeight="1" x14ac:dyDescent="0.25">
      <c r="A38" s="274" t="s">
        <v>117</v>
      </c>
      <c r="B38" s="8"/>
      <c r="C38" s="252"/>
      <c r="D38" s="251"/>
      <c r="E38" s="217">
        <f t="shared" si="8"/>
        <v>0</v>
      </c>
      <c r="F38" s="287">
        <f t="shared" si="5"/>
        <v>1</v>
      </c>
      <c r="G38" s="218">
        <f t="shared" si="6"/>
        <v>0</v>
      </c>
      <c r="H38" s="444"/>
      <c r="I38" s="218">
        <f t="shared" si="7"/>
        <v>0</v>
      </c>
      <c r="J38" s="295"/>
    </row>
    <row r="39" spans="1:10" ht="15.75" customHeight="1" x14ac:dyDescent="0.25">
      <c r="A39" s="274" t="s">
        <v>281</v>
      </c>
      <c r="B39" s="8"/>
      <c r="C39" s="252"/>
      <c r="D39" s="251"/>
      <c r="E39" s="217">
        <f t="shared" si="8"/>
        <v>0</v>
      </c>
      <c r="F39" s="287">
        <f t="shared" si="5"/>
        <v>1</v>
      </c>
      <c r="G39" s="218">
        <f t="shared" si="6"/>
        <v>0</v>
      </c>
      <c r="H39" s="444"/>
      <c r="I39" s="218">
        <f t="shared" si="7"/>
        <v>0</v>
      </c>
      <c r="J39" s="295"/>
    </row>
    <row r="40" spans="1:10" ht="15.75" customHeight="1" x14ac:dyDescent="0.25">
      <c r="A40" s="274" t="s">
        <v>282</v>
      </c>
      <c r="B40" s="8"/>
      <c r="C40" s="248"/>
      <c r="D40" s="251"/>
      <c r="E40" s="217">
        <f>(B40*C40*D40)</f>
        <v>0</v>
      </c>
      <c r="F40" s="287">
        <f t="shared" si="5"/>
        <v>1</v>
      </c>
      <c r="G40" s="218">
        <f t="shared" si="6"/>
        <v>0</v>
      </c>
      <c r="H40" s="444"/>
      <c r="I40" s="218">
        <f t="shared" si="7"/>
        <v>0</v>
      </c>
      <c r="J40" s="295"/>
    </row>
    <row r="41" spans="1:10" ht="15" customHeight="1" x14ac:dyDescent="0.25">
      <c r="A41" s="274" t="s">
        <v>276</v>
      </c>
      <c r="B41" s="8"/>
      <c r="C41" s="248"/>
      <c r="D41" s="251"/>
      <c r="E41" s="217">
        <f>(B41*C41*D41)</f>
        <v>0</v>
      </c>
      <c r="F41" s="287">
        <f t="shared" si="5"/>
        <v>1</v>
      </c>
      <c r="G41" s="218">
        <f t="shared" si="6"/>
        <v>0</v>
      </c>
      <c r="H41" s="444"/>
      <c r="I41" s="218">
        <f t="shared" si="7"/>
        <v>0</v>
      </c>
      <c r="J41" s="295"/>
    </row>
    <row r="42" spans="1:10" ht="17.100000000000001" customHeight="1" x14ac:dyDescent="0.25">
      <c r="A42" s="554" t="s">
        <v>131</v>
      </c>
      <c r="B42" s="555"/>
      <c r="C42" s="555"/>
      <c r="D42" s="556"/>
      <c r="E42" s="382">
        <f>SUM(E34:E41)</f>
        <v>0</v>
      </c>
      <c r="F42" s="245"/>
      <c r="G42" s="244">
        <f>ROUND(SUM(G34:G41),0)</f>
        <v>0</v>
      </c>
      <c r="H42" s="245"/>
      <c r="I42" s="244">
        <f>ROUND(SUM(I34:I41),0)</f>
        <v>0</v>
      </c>
      <c r="J42" s="295"/>
    </row>
    <row r="43" spans="1:10" ht="16.5" thickBot="1" x14ac:dyDescent="0.3">
      <c r="J43" s="295"/>
    </row>
    <row r="44" spans="1:10" s="92" customFormat="1" ht="19.5" customHeight="1" x14ac:dyDescent="0.25">
      <c r="A44" s="547" t="s">
        <v>119</v>
      </c>
      <c r="B44" s="548"/>
      <c r="C44" s="548"/>
      <c r="D44" s="548"/>
      <c r="E44" s="549"/>
      <c r="F44" s="99"/>
      <c r="G44" s="99"/>
      <c r="H44" s="99"/>
      <c r="I44" s="99"/>
      <c r="J44" s="295"/>
    </row>
    <row r="45" spans="1:10" s="92" customFormat="1" ht="31.5" x14ac:dyDescent="0.25">
      <c r="A45" s="142" t="s">
        <v>120</v>
      </c>
      <c r="B45" s="550"/>
      <c r="C45" s="551"/>
      <c r="D45" s="551"/>
      <c r="E45" s="552"/>
      <c r="F45" s="99"/>
      <c r="G45" s="99"/>
      <c r="H45" s="99"/>
      <c r="I45" s="99"/>
      <c r="J45" s="295"/>
    </row>
    <row r="46" spans="1:10" s="92" customFormat="1" ht="15.75" x14ac:dyDescent="0.25">
      <c r="A46" s="142" t="s">
        <v>121</v>
      </c>
      <c r="B46" s="553"/>
      <c r="C46" s="553"/>
      <c r="D46" s="553"/>
      <c r="E46" s="553"/>
      <c r="F46" s="99"/>
      <c r="G46" s="99"/>
      <c r="H46" s="99"/>
      <c r="I46" s="99"/>
      <c r="J46" s="295"/>
    </row>
    <row r="47" spans="1:10" s="92" customFormat="1" ht="15.75" x14ac:dyDescent="0.25">
      <c r="A47" s="246" t="s">
        <v>122</v>
      </c>
      <c r="B47" s="553"/>
      <c r="C47" s="553"/>
      <c r="D47" s="553"/>
      <c r="E47" s="553"/>
      <c r="F47" s="557"/>
      <c r="G47" s="558"/>
      <c r="H47" s="559"/>
      <c r="I47" s="560"/>
      <c r="J47" s="295"/>
    </row>
    <row r="48" spans="1:10" s="92" customFormat="1" ht="63" customHeight="1" thickBot="1" x14ac:dyDescent="0.3">
      <c r="A48" s="376" t="s">
        <v>110</v>
      </c>
      <c r="B48" s="377" t="s">
        <v>123</v>
      </c>
      <c r="C48" s="377" t="s">
        <v>124</v>
      </c>
      <c r="D48" s="377" t="s">
        <v>125</v>
      </c>
      <c r="E48" s="381" t="s">
        <v>126</v>
      </c>
      <c r="F48" s="378" t="s">
        <v>127</v>
      </c>
      <c r="G48" s="378" t="s">
        <v>128</v>
      </c>
      <c r="H48" s="379" t="s">
        <v>129</v>
      </c>
      <c r="I48" s="380" t="s">
        <v>130</v>
      </c>
      <c r="J48" s="295"/>
    </row>
    <row r="49" spans="1:10" ht="15" customHeight="1" x14ac:dyDescent="0.25">
      <c r="A49" s="273" t="s">
        <v>113</v>
      </c>
      <c r="B49" s="247"/>
      <c r="C49" s="248"/>
      <c r="D49" s="249"/>
      <c r="E49" s="217">
        <f>(B49*C49)</f>
        <v>0</v>
      </c>
      <c r="F49" s="287">
        <f>1-H49</f>
        <v>1</v>
      </c>
      <c r="G49" s="218">
        <f>SUM(E49-I49)</f>
        <v>0</v>
      </c>
      <c r="H49" s="214"/>
      <c r="I49" s="218">
        <f>E49*H49</f>
        <v>0</v>
      </c>
      <c r="J49" s="295"/>
    </row>
    <row r="50" spans="1:10" ht="15.75" customHeight="1" x14ac:dyDescent="0.25">
      <c r="A50" s="274" t="s">
        <v>114</v>
      </c>
      <c r="B50" s="8"/>
      <c r="C50" s="250"/>
      <c r="D50" s="251"/>
      <c r="E50" s="217">
        <f>(B50*C50*D50)</f>
        <v>0</v>
      </c>
      <c r="F50" s="287">
        <f t="shared" ref="F50:F56" si="9">1-H50</f>
        <v>1</v>
      </c>
      <c r="G50" s="218">
        <f t="shared" ref="G50:G56" si="10">SUM(E50-I50)</f>
        <v>0</v>
      </c>
      <c r="H50" s="214"/>
      <c r="I50" s="218">
        <f t="shared" ref="I50:I56" si="11">E50*H50</f>
        <v>0</v>
      </c>
      <c r="J50" s="295"/>
    </row>
    <row r="51" spans="1:10" ht="15.75" customHeight="1" x14ac:dyDescent="0.25">
      <c r="A51" s="274" t="s">
        <v>115</v>
      </c>
      <c r="B51" s="8"/>
      <c r="C51" s="252"/>
      <c r="D51" s="251"/>
      <c r="E51" s="217">
        <f>(B51*C51*D51)</f>
        <v>0</v>
      </c>
      <c r="F51" s="287">
        <f t="shared" si="9"/>
        <v>1</v>
      </c>
      <c r="G51" s="218">
        <f t="shared" si="10"/>
        <v>0</v>
      </c>
      <c r="H51" s="214"/>
      <c r="I51" s="218">
        <f t="shared" si="11"/>
        <v>0</v>
      </c>
      <c r="J51" s="295"/>
    </row>
    <row r="52" spans="1:10" ht="15.75" customHeight="1" x14ac:dyDescent="0.25">
      <c r="A52" s="274" t="s">
        <v>116</v>
      </c>
      <c r="B52" s="8"/>
      <c r="C52" s="248"/>
      <c r="D52" s="251"/>
      <c r="E52" s="217">
        <f>(B52*C52*D52)</f>
        <v>0</v>
      </c>
      <c r="F52" s="287">
        <f t="shared" si="9"/>
        <v>1</v>
      </c>
      <c r="G52" s="218">
        <f t="shared" si="10"/>
        <v>0</v>
      </c>
      <c r="H52" s="214"/>
      <c r="I52" s="218">
        <f t="shared" si="11"/>
        <v>0</v>
      </c>
      <c r="J52" s="295"/>
    </row>
    <row r="53" spans="1:10" ht="15.75" customHeight="1" x14ac:dyDescent="0.25">
      <c r="A53" s="274" t="s">
        <v>117</v>
      </c>
      <c r="B53" s="8"/>
      <c r="C53" s="248"/>
      <c r="D53" s="251"/>
      <c r="E53" s="217">
        <f t="shared" ref="E53:E56" si="12">(B53*C53*D53)</f>
        <v>0</v>
      </c>
      <c r="F53" s="287">
        <f t="shared" si="9"/>
        <v>1</v>
      </c>
      <c r="G53" s="218">
        <f t="shared" si="10"/>
        <v>0</v>
      </c>
      <c r="H53" s="214"/>
      <c r="I53" s="218">
        <f t="shared" si="11"/>
        <v>0</v>
      </c>
      <c r="J53" s="295"/>
    </row>
    <row r="54" spans="1:10" ht="15.75" customHeight="1" x14ac:dyDescent="0.25">
      <c r="A54" s="274" t="s">
        <v>281</v>
      </c>
      <c r="B54" s="8"/>
      <c r="C54" s="248"/>
      <c r="D54" s="251"/>
      <c r="E54" s="217">
        <f t="shared" si="12"/>
        <v>0</v>
      </c>
      <c r="F54" s="287">
        <f t="shared" si="9"/>
        <v>1</v>
      </c>
      <c r="G54" s="218">
        <f t="shared" si="10"/>
        <v>0</v>
      </c>
      <c r="H54" s="214"/>
      <c r="I54" s="218">
        <f t="shared" si="11"/>
        <v>0</v>
      </c>
      <c r="J54" s="295"/>
    </row>
    <row r="55" spans="1:10" ht="15.75" customHeight="1" x14ac:dyDescent="0.25">
      <c r="A55" s="274" t="s">
        <v>282</v>
      </c>
      <c r="B55" s="8"/>
      <c r="C55" s="248"/>
      <c r="D55" s="251"/>
      <c r="E55" s="217">
        <f t="shared" si="12"/>
        <v>0</v>
      </c>
      <c r="F55" s="287">
        <f t="shared" si="9"/>
        <v>1</v>
      </c>
      <c r="G55" s="218">
        <f t="shared" si="10"/>
        <v>0</v>
      </c>
      <c r="H55" s="214"/>
      <c r="I55" s="218">
        <f t="shared" si="11"/>
        <v>0</v>
      </c>
      <c r="J55" s="295"/>
    </row>
    <row r="56" spans="1:10" ht="15" customHeight="1" x14ac:dyDescent="0.25">
      <c r="A56" s="274" t="s">
        <v>276</v>
      </c>
      <c r="B56" s="8"/>
      <c r="C56" s="248"/>
      <c r="D56" s="251"/>
      <c r="E56" s="217">
        <f t="shared" si="12"/>
        <v>0</v>
      </c>
      <c r="F56" s="287">
        <f t="shared" si="9"/>
        <v>1</v>
      </c>
      <c r="G56" s="218">
        <f t="shared" si="10"/>
        <v>0</v>
      </c>
      <c r="H56" s="214"/>
      <c r="I56" s="218">
        <f t="shared" si="11"/>
        <v>0</v>
      </c>
      <c r="J56" s="295"/>
    </row>
    <row r="57" spans="1:10" ht="17.100000000000001" customHeight="1" x14ac:dyDescent="0.25">
      <c r="A57" s="554" t="s">
        <v>131</v>
      </c>
      <c r="B57" s="555"/>
      <c r="C57" s="555"/>
      <c r="D57" s="556"/>
      <c r="E57" s="382">
        <f>SUM(E49:E56)</f>
        <v>0</v>
      </c>
      <c r="F57" s="245"/>
      <c r="G57" s="244">
        <f>ROUND(SUM(G49:G56),0)</f>
        <v>0</v>
      </c>
      <c r="H57" s="245"/>
      <c r="I57" s="244">
        <f>ROUND(SUM(I49:I56),0)</f>
        <v>0</v>
      </c>
      <c r="J57" s="295"/>
    </row>
    <row r="58" spans="1:10" ht="16.5" thickBot="1" x14ac:dyDescent="0.3">
      <c r="J58" s="295"/>
    </row>
    <row r="59" spans="1:10" s="92" customFormat="1" ht="19.5" customHeight="1" x14ac:dyDescent="0.25">
      <c r="A59" s="547" t="s">
        <v>119</v>
      </c>
      <c r="B59" s="548"/>
      <c r="C59" s="548"/>
      <c r="D59" s="548"/>
      <c r="E59" s="549"/>
      <c r="F59" s="99"/>
      <c r="G59" s="99"/>
      <c r="H59" s="288"/>
      <c r="I59" s="99"/>
      <c r="J59" s="295"/>
    </row>
    <row r="60" spans="1:10" s="92" customFormat="1" ht="31.5" x14ac:dyDescent="0.25">
      <c r="A60" s="142" t="s">
        <v>120</v>
      </c>
      <c r="B60" s="550"/>
      <c r="C60" s="551"/>
      <c r="D60" s="551"/>
      <c r="E60" s="552"/>
      <c r="F60" s="99"/>
      <c r="G60" s="99"/>
      <c r="H60" s="99"/>
      <c r="I60" s="99"/>
      <c r="J60" s="295"/>
    </row>
    <row r="61" spans="1:10" s="92" customFormat="1" ht="15.75" x14ac:dyDescent="0.25">
      <c r="A61" s="142" t="s">
        <v>121</v>
      </c>
      <c r="B61" s="553"/>
      <c r="C61" s="553"/>
      <c r="D61" s="553"/>
      <c r="E61" s="553"/>
      <c r="F61" s="99"/>
      <c r="G61" s="99"/>
      <c r="H61" s="99"/>
      <c r="I61" s="99"/>
      <c r="J61" s="295"/>
    </row>
    <row r="62" spans="1:10" s="92" customFormat="1" ht="15.75" x14ac:dyDescent="0.25">
      <c r="A62" s="246" t="s">
        <v>122</v>
      </c>
      <c r="B62" s="553"/>
      <c r="C62" s="553"/>
      <c r="D62" s="553"/>
      <c r="E62" s="553"/>
      <c r="F62" s="557"/>
      <c r="G62" s="558"/>
      <c r="H62" s="559"/>
      <c r="I62" s="560"/>
      <c r="J62" s="295"/>
    </row>
    <row r="63" spans="1:10" s="92" customFormat="1" ht="63" customHeight="1" thickBot="1" x14ac:dyDescent="0.3">
      <c r="A63" s="376" t="s">
        <v>110</v>
      </c>
      <c r="B63" s="377" t="s">
        <v>123</v>
      </c>
      <c r="C63" s="377" t="s">
        <v>124</v>
      </c>
      <c r="D63" s="377" t="s">
        <v>125</v>
      </c>
      <c r="E63" s="381" t="s">
        <v>126</v>
      </c>
      <c r="F63" s="378" t="s">
        <v>127</v>
      </c>
      <c r="G63" s="378" t="s">
        <v>128</v>
      </c>
      <c r="H63" s="379" t="s">
        <v>129</v>
      </c>
      <c r="I63" s="380" t="s">
        <v>130</v>
      </c>
      <c r="J63" s="295"/>
    </row>
    <row r="64" spans="1:10" ht="15" customHeight="1" x14ac:dyDescent="0.25">
      <c r="A64" s="273" t="s">
        <v>113</v>
      </c>
      <c r="B64" s="247"/>
      <c r="C64" s="248"/>
      <c r="D64" s="249"/>
      <c r="E64" s="217">
        <f>(B64*C64)</f>
        <v>0</v>
      </c>
      <c r="F64" s="287">
        <f>1-H64</f>
        <v>1</v>
      </c>
      <c r="G64" s="218">
        <f>SUM(E64-I64)</f>
        <v>0</v>
      </c>
      <c r="H64" s="444"/>
      <c r="I64" s="218">
        <f>E64*H64</f>
        <v>0</v>
      </c>
      <c r="J64" s="295"/>
    </row>
    <row r="65" spans="1:10" ht="15.75" customHeight="1" x14ac:dyDescent="0.25">
      <c r="A65" s="274" t="s">
        <v>114</v>
      </c>
      <c r="B65" s="8"/>
      <c r="C65" s="250"/>
      <c r="D65" s="251"/>
      <c r="E65" s="217">
        <f>(B65*C65*D65)</f>
        <v>0</v>
      </c>
      <c r="F65" s="287">
        <f t="shared" ref="F65:F71" si="13">1-H65</f>
        <v>1</v>
      </c>
      <c r="G65" s="218">
        <f t="shared" ref="G65:G71" si="14">SUM(E65-I65)</f>
        <v>0</v>
      </c>
      <c r="H65" s="444"/>
      <c r="I65" s="218">
        <f t="shared" ref="I65:I71" si="15">E65*H65</f>
        <v>0</v>
      </c>
      <c r="J65" s="295"/>
    </row>
    <row r="66" spans="1:10" ht="15.75" customHeight="1" x14ac:dyDescent="0.25">
      <c r="A66" s="274" t="s">
        <v>115</v>
      </c>
      <c r="B66" s="8"/>
      <c r="C66" s="252"/>
      <c r="D66" s="251"/>
      <c r="E66" s="217">
        <f>(B66*C66*D66)</f>
        <v>0</v>
      </c>
      <c r="F66" s="287">
        <f t="shared" si="13"/>
        <v>1</v>
      </c>
      <c r="G66" s="218">
        <f t="shared" si="14"/>
        <v>0</v>
      </c>
      <c r="H66" s="444"/>
      <c r="I66" s="218">
        <f t="shared" si="15"/>
        <v>0</v>
      </c>
      <c r="J66" s="295"/>
    </row>
    <row r="67" spans="1:10" ht="15.75" customHeight="1" x14ac:dyDescent="0.25">
      <c r="A67" s="274" t="s">
        <v>116</v>
      </c>
      <c r="B67" s="8"/>
      <c r="C67" s="248"/>
      <c r="D67" s="251"/>
      <c r="E67" s="217">
        <f>(B67*C67*D67)</f>
        <v>0</v>
      </c>
      <c r="F67" s="287">
        <f t="shared" si="13"/>
        <v>1</v>
      </c>
      <c r="G67" s="218">
        <f t="shared" si="14"/>
        <v>0</v>
      </c>
      <c r="H67" s="444"/>
      <c r="I67" s="218">
        <f t="shared" si="15"/>
        <v>0</v>
      </c>
      <c r="J67" s="295"/>
    </row>
    <row r="68" spans="1:10" ht="15.75" customHeight="1" x14ac:dyDescent="0.25">
      <c r="A68" s="274" t="s">
        <v>117</v>
      </c>
      <c r="B68" s="8"/>
      <c r="C68" s="248"/>
      <c r="D68" s="251"/>
      <c r="E68" s="217">
        <f t="shared" ref="E68:E71" si="16">(B68*C68*D68)</f>
        <v>0</v>
      </c>
      <c r="F68" s="287">
        <f t="shared" si="13"/>
        <v>1</v>
      </c>
      <c r="G68" s="218">
        <f t="shared" si="14"/>
        <v>0</v>
      </c>
      <c r="H68" s="444"/>
      <c r="I68" s="218">
        <f t="shared" si="15"/>
        <v>0</v>
      </c>
      <c r="J68" s="295"/>
    </row>
    <row r="69" spans="1:10" ht="15.75" customHeight="1" x14ac:dyDescent="0.25">
      <c r="A69" s="274" t="s">
        <v>281</v>
      </c>
      <c r="B69" s="8"/>
      <c r="C69" s="248"/>
      <c r="D69" s="251"/>
      <c r="E69" s="217">
        <f t="shared" si="16"/>
        <v>0</v>
      </c>
      <c r="F69" s="287">
        <f t="shared" si="13"/>
        <v>1</v>
      </c>
      <c r="G69" s="218">
        <f t="shared" si="14"/>
        <v>0</v>
      </c>
      <c r="H69" s="444"/>
      <c r="I69" s="218">
        <f t="shared" si="15"/>
        <v>0</v>
      </c>
      <c r="J69" s="295"/>
    </row>
    <row r="70" spans="1:10" ht="15.75" customHeight="1" x14ac:dyDescent="0.25">
      <c r="A70" s="274" t="s">
        <v>282</v>
      </c>
      <c r="B70" s="8"/>
      <c r="C70" s="248"/>
      <c r="D70" s="251"/>
      <c r="E70" s="217">
        <f t="shared" si="16"/>
        <v>0</v>
      </c>
      <c r="F70" s="287">
        <f t="shared" si="13"/>
        <v>1</v>
      </c>
      <c r="G70" s="218">
        <f t="shared" si="14"/>
        <v>0</v>
      </c>
      <c r="H70" s="444"/>
      <c r="I70" s="218">
        <f t="shared" si="15"/>
        <v>0</v>
      </c>
      <c r="J70" s="295"/>
    </row>
    <row r="71" spans="1:10" ht="15" customHeight="1" x14ac:dyDescent="0.25">
      <c r="A71" s="274" t="s">
        <v>276</v>
      </c>
      <c r="B71" s="8"/>
      <c r="C71" s="248"/>
      <c r="D71" s="251"/>
      <c r="E71" s="217">
        <f t="shared" si="16"/>
        <v>0</v>
      </c>
      <c r="F71" s="287">
        <f t="shared" si="13"/>
        <v>1</v>
      </c>
      <c r="G71" s="218">
        <f t="shared" si="14"/>
        <v>0</v>
      </c>
      <c r="H71" s="444"/>
      <c r="I71" s="218">
        <f t="shared" si="15"/>
        <v>0</v>
      </c>
      <c r="J71" s="295"/>
    </row>
    <row r="72" spans="1:10" ht="17.100000000000001" customHeight="1" x14ac:dyDescent="0.25">
      <c r="A72" s="554" t="s">
        <v>131</v>
      </c>
      <c r="B72" s="555"/>
      <c r="C72" s="555"/>
      <c r="D72" s="556"/>
      <c r="E72" s="382">
        <f>SUM(E64:E71)</f>
        <v>0</v>
      </c>
      <c r="F72" s="245"/>
      <c r="G72" s="244">
        <f>ROUND(SUM(G64:G71),0)</f>
        <v>0</v>
      </c>
      <c r="H72" s="245"/>
      <c r="I72" s="244">
        <f>ROUND(SUM(I64:I71),0)</f>
        <v>0</v>
      </c>
      <c r="J72" s="295"/>
    </row>
    <row r="73" spans="1:10" ht="16.5" thickBot="1" x14ac:dyDescent="0.3">
      <c r="J73" s="295"/>
    </row>
    <row r="74" spans="1:10" s="92" customFormat="1" ht="19.5" customHeight="1" x14ac:dyDescent="0.25">
      <c r="A74" s="547" t="s">
        <v>119</v>
      </c>
      <c r="B74" s="548"/>
      <c r="C74" s="548"/>
      <c r="D74" s="548"/>
      <c r="E74" s="549"/>
      <c r="F74" s="99"/>
      <c r="G74" s="99"/>
      <c r="H74" s="99"/>
      <c r="I74" s="99"/>
      <c r="J74" s="295"/>
    </row>
    <row r="75" spans="1:10" s="92" customFormat="1" ht="31.5" x14ac:dyDescent="0.25">
      <c r="A75" s="142" t="s">
        <v>120</v>
      </c>
      <c r="B75" s="550"/>
      <c r="C75" s="551"/>
      <c r="D75" s="551"/>
      <c r="E75" s="552"/>
      <c r="F75" s="99"/>
      <c r="G75" s="99"/>
      <c r="H75" s="99"/>
      <c r="I75" s="99"/>
      <c r="J75" s="295"/>
    </row>
    <row r="76" spans="1:10" s="92" customFormat="1" ht="15.75" x14ac:dyDescent="0.25">
      <c r="A76" s="142" t="s">
        <v>121</v>
      </c>
      <c r="B76" s="553"/>
      <c r="C76" s="553"/>
      <c r="D76" s="553"/>
      <c r="E76" s="553"/>
      <c r="F76" s="99"/>
      <c r="G76" s="99"/>
      <c r="H76" s="99"/>
      <c r="I76" s="99"/>
      <c r="J76" s="295"/>
    </row>
    <row r="77" spans="1:10" s="92" customFormat="1" ht="15.75" x14ac:dyDescent="0.25">
      <c r="A77" s="246" t="s">
        <v>122</v>
      </c>
      <c r="B77" s="553"/>
      <c r="C77" s="553"/>
      <c r="D77" s="553"/>
      <c r="E77" s="553"/>
      <c r="F77" s="557"/>
      <c r="G77" s="558"/>
      <c r="H77" s="559"/>
      <c r="I77" s="560"/>
      <c r="J77" s="295"/>
    </row>
    <row r="78" spans="1:10" s="92" customFormat="1" ht="66.599999999999994" customHeight="1" thickBot="1" x14ac:dyDescent="0.3">
      <c r="A78" s="376" t="s">
        <v>110</v>
      </c>
      <c r="B78" s="377" t="s">
        <v>123</v>
      </c>
      <c r="C78" s="377" t="s">
        <v>124</v>
      </c>
      <c r="D78" s="377" t="s">
        <v>125</v>
      </c>
      <c r="E78" s="381" t="s">
        <v>126</v>
      </c>
      <c r="F78" s="378" t="s">
        <v>127</v>
      </c>
      <c r="G78" s="378" t="s">
        <v>128</v>
      </c>
      <c r="H78" s="379" t="s">
        <v>129</v>
      </c>
      <c r="I78" s="380" t="s">
        <v>130</v>
      </c>
      <c r="J78" s="295"/>
    </row>
    <row r="79" spans="1:10" ht="15" customHeight="1" x14ac:dyDescent="0.25">
      <c r="A79" s="273" t="s">
        <v>113</v>
      </c>
      <c r="B79" s="247"/>
      <c r="C79" s="248"/>
      <c r="D79" s="249"/>
      <c r="E79" s="217">
        <f>(B79*C79)</f>
        <v>0</v>
      </c>
      <c r="F79" s="287">
        <f>1-H79</f>
        <v>1</v>
      </c>
      <c r="G79" s="218">
        <f>SUM(E79-I79)</f>
        <v>0</v>
      </c>
      <c r="H79" s="444"/>
      <c r="I79" s="218">
        <f>E79*H79</f>
        <v>0</v>
      </c>
      <c r="J79" s="295"/>
    </row>
    <row r="80" spans="1:10" ht="15.75" customHeight="1" x14ac:dyDescent="0.25">
      <c r="A80" s="274" t="s">
        <v>114</v>
      </c>
      <c r="B80" s="8"/>
      <c r="C80" s="250"/>
      <c r="D80" s="251"/>
      <c r="E80" s="217">
        <f>(B80*C80*D80)</f>
        <v>0</v>
      </c>
      <c r="F80" s="287">
        <f t="shared" ref="F80:F86" si="17">1-H80</f>
        <v>1</v>
      </c>
      <c r="G80" s="218">
        <f t="shared" ref="G80:G86" si="18">SUM(E80-I80)</f>
        <v>0</v>
      </c>
      <c r="H80" s="444"/>
      <c r="I80" s="218">
        <f t="shared" ref="I80:I86" si="19">E80*H80</f>
        <v>0</v>
      </c>
      <c r="J80" s="295"/>
    </row>
    <row r="81" spans="1:10" ht="15.75" customHeight="1" x14ac:dyDescent="0.25">
      <c r="A81" s="274" t="s">
        <v>115</v>
      </c>
      <c r="B81" s="8"/>
      <c r="C81" s="252"/>
      <c r="D81" s="251"/>
      <c r="E81" s="217">
        <f>(B81*C81*D81)</f>
        <v>0</v>
      </c>
      <c r="F81" s="287">
        <f t="shared" si="17"/>
        <v>1</v>
      </c>
      <c r="G81" s="218">
        <f t="shared" si="18"/>
        <v>0</v>
      </c>
      <c r="H81" s="444"/>
      <c r="I81" s="218">
        <f t="shared" si="19"/>
        <v>0</v>
      </c>
      <c r="J81" s="295"/>
    </row>
    <row r="82" spans="1:10" ht="15.75" customHeight="1" x14ac:dyDescent="0.25">
      <c r="A82" s="274" t="s">
        <v>116</v>
      </c>
      <c r="B82" s="8"/>
      <c r="C82" s="248"/>
      <c r="D82" s="251"/>
      <c r="E82" s="217">
        <f>(B82*C82*D82)</f>
        <v>0</v>
      </c>
      <c r="F82" s="287">
        <f t="shared" si="17"/>
        <v>1</v>
      </c>
      <c r="G82" s="218">
        <f t="shared" si="18"/>
        <v>0</v>
      </c>
      <c r="H82" s="444"/>
      <c r="I82" s="218">
        <f t="shared" si="19"/>
        <v>0</v>
      </c>
      <c r="J82" s="295"/>
    </row>
    <row r="83" spans="1:10" ht="15.75" customHeight="1" x14ac:dyDescent="0.25">
      <c r="A83" s="274" t="s">
        <v>117</v>
      </c>
      <c r="B83" s="8"/>
      <c r="C83" s="248"/>
      <c r="D83" s="251"/>
      <c r="E83" s="217">
        <f t="shared" ref="E83:E86" si="20">(B83*C83*D83)</f>
        <v>0</v>
      </c>
      <c r="F83" s="287">
        <f t="shared" si="17"/>
        <v>1</v>
      </c>
      <c r="G83" s="218">
        <f t="shared" si="18"/>
        <v>0</v>
      </c>
      <c r="H83" s="444"/>
      <c r="I83" s="218">
        <f t="shared" si="19"/>
        <v>0</v>
      </c>
      <c r="J83" s="295"/>
    </row>
    <row r="84" spans="1:10" ht="15.75" customHeight="1" x14ac:dyDescent="0.25">
      <c r="A84" s="274" t="s">
        <v>281</v>
      </c>
      <c r="B84" s="8"/>
      <c r="C84" s="248"/>
      <c r="D84" s="251"/>
      <c r="E84" s="217">
        <f t="shared" si="20"/>
        <v>0</v>
      </c>
      <c r="F84" s="287">
        <f t="shared" si="17"/>
        <v>1</v>
      </c>
      <c r="G84" s="218">
        <f t="shared" si="18"/>
        <v>0</v>
      </c>
      <c r="H84" s="444"/>
      <c r="I84" s="218">
        <f t="shared" si="19"/>
        <v>0</v>
      </c>
      <c r="J84" s="295"/>
    </row>
    <row r="85" spans="1:10" ht="15.75" customHeight="1" x14ac:dyDescent="0.25">
      <c r="A85" s="274" t="s">
        <v>282</v>
      </c>
      <c r="B85" s="8"/>
      <c r="C85" s="248"/>
      <c r="D85" s="251"/>
      <c r="E85" s="217">
        <f t="shared" si="20"/>
        <v>0</v>
      </c>
      <c r="F85" s="287">
        <f t="shared" si="17"/>
        <v>1</v>
      </c>
      <c r="G85" s="218">
        <f t="shared" si="18"/>
        <v>0</v>
      </c>
      <c r="H85" s="444"/>
      <c r="I85" s="218">
        <f t="shared" si="19"/>
        <v>0</v>
      </c>
      <c r="J85" s="295"/>
    </row>
    <row r="86" spans="1:10" ht="15" customHeight="1" x14ac:dyDescent="0.25">
      <c r="A86" s="274" t="s">
        <v>276</v>
      </c>
      <c r="B86" s="8"/>
      <c r="C86" s="248"/>
      <c r="D86" s="251"/>
      <c r="E86" s="217">
        <f t="shared" si="20"/>
        <v>0</v>
      </c>
      <c r="F86" s="287">
        <f t="shared" si="17"/>
        <v>1</v>
      </c>
      <c r="G86" s="218">
        <f t="shared" si="18"/>
        <v>0</v>
      </c>
      <c r="H86" s="444"/>
      <c r="I86" s="218">
        <f t="shared" si="19"/>
        <v>0</v>
      </c>
      <c r="J86" s="295"/>
    </row>
    <row r="87" spans="1:10" ht="17.100000000000001" customHeight="1" x14ac:dyDescent="0.25">
      <c r="A87" s="554" t="s">
        <v>131</v>
      </c>
      <c r="B87" s="555"/>
      <c r="C87" s="555"/>
      <c r="D87" s="556"/>
      <c r="E87" s="382">
        <f>SUM(E79:E86)</f>
        <v>0</v>
      </c>
      <c r="F87" s="245"/>
      <c r="G87" s="244">
        <f>ROUND(SUM(G79:G86),0)</f>
        <v>0</v>
      </c>
      <c r="H87" s="245"/>
      <c r="I87" s="244">
        <f>ROUND(SUM(I79:I86),0)</f>
        <v>0</v>
      </c>
      <c r="J87" s="295"/>
    </row>
    <row r="88" spans="1:10" ht="16.5" thickBot="1" x14ac:dyDescent="0.3">
      <c r="J88" s="295"/>
    </row>
    <row r="89" spans="1:10" s="92" customFormat="1" ht="19.5" customHeight="1" x14ac:dyDescent="0.25">
      <c r="A89" s="547" t="s">
        <v>119</v>
      </c>
      <c r="B89" s="548"/>
      <c r="C89" s="548"/>
      <c r="D89" s="548"/>
      <c r="E89" s="549"/>
      <c r="F89" s="99"/>
      <c r="G89" s="99"/>
      <c r="H89" s="99"/>
      <c r="I89" s="99"/>
      <c r="J89" s="295"/>
    </row>
    <row r="90" spans="1:10" s="92" customFormat="1" ht="31.5" x14ac:dyDescent="0.25">
      <c r="A90" s="142" t="s">
        <v>120</v>
      </c>
      <c r="B90" s="550"/>
      <c r="C90" s="551"/>
      <c r="D90" s="551"/>
      <c r="E90" s="552"/>
      <c r="F90" s="99"/>
      <c r="G90" s="99"/>
      <c r="H90" s="99"/>
      <c r="I90" s="99"/>
      <c r="J90" s="295"/>
    </row>
    <row r="91" spans="1:10" s="92" customFormat="1" ht="15.75" x14ac:dyDescent="0.25">
      <c r="A91" s="142" t="s">
        <v>121</v>
      </c>
      <c r="B91" s="553"/>
      <c r="C91" s="553"/>
      <c r="D91" s="553"/>
      <c r="E91" s="553"/>
      <c r="F91" s="99"/>
      <c r="G91" s="99"/>
      <c r="H91" s="99"/>
      <c r="I91" s="99"/>
      <c r="J91" s="295"/>
    </row>
    <row r="92" spans="1:10" s="92" customFormat="1" ht="15.75" x14ac:dyDescent="0.25">
      <c r="A92" s="246" t="s">
        <v>122</v>
      </c>
      <c r="B92" s="553"/>
      <c r="C92" s="553"/>
      <c r="D92" s="553"/>
      <c r="E92" s="553"/>
      <c r="F92" s="557"/>
      <c r="G92" s="558"/>
      <c r="H92" s="559"/>
      <c r="I92" s="560"/>
      <c r="J92" s="295"/>
    </row>
    <row r="93" spans="1:10" s="92" customFormat="1" ht="65.45" customHeight="1" thickBot="1" x14ac:dyDescent="0.3">
      <c r="A93" s="376" t="s">
        <v>110</v>
      </c>
      <c r="B93" s="377" t="s">
        <v>123</v>
      </c>
      <c r="C93" s="377" t="s">
        <v>124</v>
      </c>
      <c r="D93" s="377" t="s">
        <v>125</v>
      </c>
      <c r="E93" s="381" t="s">
        <v>126</v>
      </c>
      <c r="F93" s="378" t="s">
        <v>127</v>
      </c>
      <c r="G93" s="378" t="s">
        <v>128</v>
      </c>
      <c r="H93" s="379" t="s">
        <v>129</v>
      </c>
      <c r="I93" s="380" t="s">
        <v>130</v>
      </c>
      <c r="J93" s="295"/>
    </row>
    <row r="94" spans="1:10" ht="15" customHeight="1" x14ac:dyDescent="0.25">
      <c r="A94" s="273" t="s">
        <v>113</v>
      </c>
      <c r="B94" s="247"/>
      <c r="C94" s="248"/>
      <c r="D94" s="249"/>
      <c r="E94" s="217">
        <f>(B94*C94)</f>
        <v>0</v>
      </c>
      <c r="F94" s="287">
        <f>1-H94</f>
        <v>1</v>
      </c>
      <c r="G94" s="218">
        <f>SUM(E94-I94)</f>
        <v>0</v>
      </c>
      <c r="H94" s="444"/>
      <c r="I94" s="218">
        <f>E94*H94</f>
        <v>0</v>
      </c>
      <c r="J94" s="295"/>
    </row>
    <row r="95" spans="1:10" ht="15.75" customHeight="1" x14ac:dyDescent="0.25">
      <c r="A95" s="274" t="s">
        <v>114</v>
      </c>
      <c r="B95" s="8"/>
      <c r="C95" s="250"/>
      <c r="D95" s="251"/>
      <c r="E95" s="217">
        <f>(B95*C95*D95)</f>
        <v>0</v>
      </c>
      <c r="F95" s="287">
        <f t="shared" ref="F95:F101" si="21">1-H95</f>
        <v>1</v>
      </c>
      <c r="G95" s="218">
        <f t="shared" ref="G95:G101" si="22">SUM(E95-I95)</f>
        <v>0</v>
      </c>
      <c r="H95" s="444"/>
      <c r="I95" s="218">
        <f t="shared" ref="I95:I101" si="23">E95*H95</f>
        <v>0</v>
      </c>
      <c r="J95" s="295"/>
    </row>
    <row r="96" spans="1:10" ht="15.75" customHeight="1" x14ac:dyDescent="0.25">
      <c r="A96" s="274" t="s">
        <v>115</v>
      </c>
      <c r="B96" s="8"/>
      <c r="C96" s="252"/>
      <c r="D96" s="251"/>
      <c r="E96" s="217">
        <f>(B96*C96*D96)</f>
        <v>0</v>
      </c>
      <c r="F96" s="287">
        <f t="shared" si="21"/>
        <v>1</v>
      </c>
      <c r="G96" s="218">
        <f t="shared" si="22"/>
        <v>0</v>
      </c>
      <c r="H96" s="444"/>
      <c r="I96" s="218">
        <f t="shared" si="23"/>
        <v>0</v>
      </c>
      <c r="J96" s="295"/>
    </row>
    <row r="97" spans="1:10" ht="15.75" customHeight="1" x14ac:dyDescent="0.25">
      <c r="A97" s="274" t="s">
        <v>116</v>
      </c>
      <c r="B97" s="8"/>
      <c r="C97" s="248"/>
      <c r="D97" s="251"/>
      <c r="E97" s="217">
        <f>(B97*C97*D97)</f>
        <v>0</v>
      </c>
      <c r="F97" s="287">
        <f t="shared" si="21"/>
        <v>1</v>
      </c>
      <c r="G97" s="218">
        <f t="shared" si="22"/>
        <v>0</v>
      </c>
      <c r="H97" s="444"/>
      <c r="I97" s="218">
        <f t="shared" si="23"/>
        <v>0</v>
      </c>
      <c r="J97" s="295"/>
    </row>
    <row r="98" spans="1:10" ht="15.75" customHeight="1" x14ac:dyDescent="0.25">
      <c r="A98" s="274" t="s">
        <v>117</v>
      </c>
      <c r="B98" s="8"/>
      <c r="C98" s="248"/>
      <c r="D98" s="251"/>
      <c r="E98" s="217">
        <f t="shared" ref="E98:E101" si="24">(B98*C98*D98)</f>
        <v>0</v>
      </c>
      <c r="F98" s="287">
        <f t="shared" si="21"/>
        <v>1</v>
      </c>
      <c r="G98" s="218">
        <f t="shared" si="22"/>
        <v>0</v>
      </c>
      <c r="H98" s="444"/>
      <c r="I98" s="218">
        <f t="shared" si="23"/>
        <v>0</v>
      </c>
      <c r="J98" s="295"/>
    </row>
    <row r="99" spans="1:10" ht="15.75" customHeight="1" x14ac:dyDescent="0.25">
      <c r="A99" s="274" t="s">
        <v>281</v>
      </c>
      <c r="B99" s="8"/>
      <c r="C99" s="248"/>
      <c r="D99" s="251"/>
      <c r="E99" s="217">
        <f t="shared" si="24"/>
        <v>0</v>
      </c>
      <c r="F99" s="287">
        <f t="shared" si="21"/>
        <v>1</v>
      </c>
      <c r="G99" s="218">
        <f t="shared" si="22"/>
        <v>0</v>
      </c>
      <c r="H99" s="444"/>
      <c r="I99" s="218">
        <f t="shared" si="23"/>
        <v>0</v>
      </c>
      <c r="J99" s="295"/>
    </row>
    <row r="100" spans="1:10" ht="15.75" customHeight="1" x14ac:dyDescent="0.25">
      <c r="A100" s="274" t="s">
        <v>282</v>
      </c>
      <c r="B100" s="8"/>
      <c r="C100" s="248"/>
      <c r="D100" s="251"/>
      <c r="E100" s="217">
        <f t="shared" si="24"/>
        <v>0</v>
      </c>
      <c r="F100" s="287">
        <f t="shared" si="21"/>
        <v>1</v>
      </c>
      <c r="G100" s="218">
        <f t="shared" si="22"/>
        <v>0</v>
      </c>
      <c r="H100" s="444"/>
      <c r="I100" s="218">
        <f t="shared" si="23"/>
        <v>0</v>
      </c>
      <c r="J100" s="295"/>
    </row>
    <row r="101" spans="1:10" ht="15" customHeight="1" x14ac:dyDescent="0.25">
      <c r="A101" s="274" t="s">
        <v>276</v>
      </c>
      <c r="B101" s="8"/>
      <c r="C101" s="248"/>
      <c r="D101" s="251"/>
      <c r="E101" s="217">
        <f t="shared" si="24"/>
        <v>0</v>
      </c>
      <c r="F101" s="287">
        <f t="shared" si="21"/>
        <v>1</v>
      </c>
      <c r="G101" s="218">
        <f t="shared" si="22"/>
        <v>0</v>
      </c>
      <c r="H101" s="444"/>
      <c r="I101" s="218">
        <f t="shared" si="23"/>
        <v>0</v>
      </c>
      <c r="J101" s="295"/>
    </row>
    <row r="102" spans="1:10" ht="17.100000000000001" customHeight="1" x14ac:dyDescent="0.25">
      <c r="A102" s="554" t="s">
        <v>131</v>
      </c>
      <c r="B102" s="555"/>
      <c r="C102" s="555"/>
      <c r="D102" s="556"/>
      <c r="E102" s="382">
        <f>SUM(E94:E101)</f>
        <v>0</v>
      </c>
      <c r="F102" s="245"/>
      <c r="G102" s="244">
        <f>ROUND(SUM(G94:G101),0)</f>
        <v>0</v>
      </c>
      <c r="H102" s="245"/>
      <c r="I102" s="244">
        <f>ROUND(SUM(I94:I101),0)</f>
        <v>0</v>
      </c>
      <c r="J102" s="295"/>
    </row>
    <row r="103" spans="1:10" ht="16.5" thickBot="1" x14ac:dyDescent="0.3">
      <c r="J103" s="295"/>
    </row>
    <row r="104" spans="1:10" s="92" customFormat="1" ht="15.75" x14ac:dyDescent="0.25">
      <c r="A104" s="547" t="s">
        <v>119</v>
      </c>
      <c r="B104" s="548"/>
      <c r="C104" s="548"/>
      <c r="D104" s="548"/>
      <c r="E104" s="549"/>
      <c r="F104" s="99"/>
      <c r="G104" s="99"/>
      <c r="H104" s="99"/>
      <c r="I104" s="99"/>
      <c r="J104" s="295"/>
    </row>
    <row r="105" spans="1:10" s="92" customFormat="1" ht="31.5" x14ac:dyDescent="0.25">
      <c r="A105" s="142" t="s">
        <v>120</v>
      </c>
      <c r="B105" s="550"/>
      <c r="C105" s="551"/>
      <c r="D105" s="551"/>
      <c r="E105" s="552"/>
      <c r="F105" s="99"/>
      <c r="G105" s="99"/>
      <c r="H105" s="99"/>
      <c r="I105" s="99"/>
      <c r="J105" s="295"/>
    </row>
    <row r="106" spans="1:10" s="92" customFormat="1" ht="15.75" x14ac:dyDescent="0.25">
      <c r="A106" s="142" t="s">
        <v>121</v>
      </c>
      <c r="B106" s="553"/>
      <c r="C106" s="553"/>
      <c r="D106" s="553"/>
      <c r="E106" s="553"/>
      <c r="F106" s="99"/>
      <c r="G106" s="99"/>
      <c r="H106" s="99"/>
      <c r="I106" s="99"/>
      <c r="J106" s="295"/>
    </row>
    <row r="107" spans="1:10" s="92" customFormat="1" ht="15.75" x14ac:dyDescent="0.25">
      <c r="A107" s="246" t="s">
        <v>122</v>
      </c>
      <c r="B107" s="553"/>
      <c r="C107" s="553"/>
      <c r="D107" s="553"/>
      <c r="E107" s="553"/>
      <c r="F107" s="557"/>
      <c r="G107" s="558"/>
      <c r="H107" s="559"/>
      <c r="I107" s="560"/>
      <c r="J107" s="295"/>
    </row>
    <row r="108" spans="1:10" s="92" customFormat="1" ht="68.45" customHeight="1" thickBot="1" x14ac:dyDescent="0.3">
      <c r="A108" s="376" t="s">
        <v>110</v>
      </c>
      <c r="B108" s="377" t="s">
        <v>123</v>
      </c>
      <c r="C108" s="377" t="s">
        <v>124</v>
      </c>
      <c r="D108" s="377" t="s">
        <v>125</v>
      </c>
      <c r="E108" s="381" t="s">
        <v>126</v>
      </c>
      <c r="F108" s="378" t="s">
        <v>127</v>
      </c>
      <c r="G108" s="378" t="s">
        <v>128</v>
      </c>
      <c r="H108" s="379" t="s">
        <v>129</v>
      </c>
      <c r="I108" s="380" t="s">
        <v>130</v>
      </c>
      <c r="J108" s="295"/>
    </row>
    <row r="109" spans="1:10" ht="15" customHeight="1" x14ac:dyDescent="0.25">
      <c r="A109" s="273" t="s">
        <v>113</v>
      </c>
      <c r="B109" s="247"/>
      <c r="C109" s="248"/>
      <c r="D109" s="249"/>
      <c r="E109" s="217">
        <f>(B109*C109)</f>
        <v>0</v>
      </c>
      <c r="F109" s="287">
        <f>1-H109</f>
        <v>1</v>
      </c>
      <c r="G109" s="218">
        <f>SUM(E109-I109)</f>
        <v>0</v>
      </c>
      <c r="H109" s="444"/>
      <c r="I109" s="218">
        <f>E109*H109</f>
        <v>0</v>
      </c>
      <c r="J109" s="295"/>
    </row>
    <row r="110" spans="1:10" ht="15.75" customHeight="1" x14ac:dyDescent="0.25">
      <c r="A110" s="274" t="s">
        <v>114</v>
      </c>
      <c r="B110" s="8"/>
      <c r="C110" s="250"/>
      <c r="D110" s="251"/>
      <c r="E110" s="217">
        <f>(B110*C110*D110)</f>
        <v>0</v>
      </c>
      <c r="F110" s="287">
        <f t="shared" ref="F110:F116" si="25">1-H110</f>
        <v>1</v>
      </c>
      <c r="G110" s="218">
        <f t="shared" ref="G110:G116" si="26">SUM(E110-I110)</f>
        <v>0</v>
      </c>
      <c r="H110" s="444"/>
      <c r="I110" s="218">
        <f t="shared" ref="I110:I116" si="27">E110*H110</f>
        <v>0</v>
      </c>
      <c r="J110" s="295"/>
    </row>
    <row r="111" spans="1:10" ht="15.75" customHeight="1" x14ac:dyDescent="0.25">
      <c r="A111" s="274" t="s">
        <v>115</v>
      </c>
      <c r="B111" s="8"/>
      <c r="C111" s="252"/>
      <c r="D111" s="251"/>
      <c r="E111" s="217">
        <f>(B111*C111*D111)</f>
        <v>0</v>
      </c>
      <c r="F111" s="287">
        <f t="shared" si="25"/>
        <v>1</v>
      </c>
      <c r="G111" s="218">
        <f t="shared" si="26"/>
        <v>0</v>
      </c>
      <c r="H111" s="444"/>
      <c r="I111" s="218">
        <f t="shared" si="27"/>
        <v>0</v>
      </c>
      <c r="J111" s="295"/>
    </row>
    <row r="112" spans="1:10" ht="15.75" customHeight="1" x14ac:dyDescent="0.25">
      <c r="A112" s="274" t="s">
        <v>116</v>
      </c>
      <c r="B112" s="8"/>
      <c r="C112" s="248"/>
      <c r="D112" s="251"/>
      <c r="E112" s="217">
        <f>(B112*C112*D112)</f>
        <v>0</v>
      </c>
      <c r="F112" s="287">
        <f t="shared" si="25"/>
        <v>1</v>
      </c>
      <c r="G112" s="218">
        <f t="shared" si="26"/>
        <v>0</v>
      </c>
      <c r="H112" s="444"/>
      <c r="I112" s="218">
        <f t="shared" si="27"/>
        <v>0</v>
      </c>
      <c r="J112" s="295"/>
    </row>
    <row r="113" spans="1:10" ht="15.75" customHeight="1" x14ac:dyDescent="0.25">
      <c r="A113" s="274" t="s">
        <v>117</v>
      </c>
      <c r="B113" s="8"/>
      <c r="C113" s="248"/>
      <c r="D113" s="251"/>
      <c r="E113" s="217">
        <f t="shared" ref="E113:E116" si="28">(B113*C113*D113)</f>
        <v>0</v>
      </c>
      <c r="F113" s="287">
        <f t="shared" si="25"/>
        <v>1</v>
      </c>
      <c r="G113" s="218">
        <f t="shared" si="26"/>
        <v>0</v>
      </c>
      <c r="H113" s="444"/>
      <c r="I113" s="218">
        <f t="shared" si="27"/>
        <v>0</v>
      </c>
      <c r="J113" s="295"/>
    </row>
    <row r="114" spans="1:10" ht="15.75" customHeight="1" x14ac:dyDescent="0.25">
      <c r="A114" s="274" t="s">
        <v>281</v>
      </c>
      <c r="B114" s="8"/>
      <c r="C114" s="248"/>
      <c r="D114" s="251"/>
      <c r="E114" s="217">
        <f t="shared" si="28"/>
        <v>0</v>
      </c>
      <c r="F114" s="287">
        <f t="shared" si="25"/>
        <v>1</v>
      </c>
      <c r="G114" s="218">
        <f t="shared" si="26"/>
        <v>0</v>
      </c>
      <c r="H114" s="444"/>
      <c r="I114" s="218">
        <f t="shared" si="27"/>
        <v>0</v>
      </c>
      <c r="J114" s="295"/>
    </row>
    <row r="115" spans="1:10" ht="15.75" customHeight="1" x14ac:dyDescent="0.25">
      <c r="A115" s="274" t="s">
        <v>282</v>
      </c>
      <c r="B115" s="8"/>
      <c r="C115" s="248"/>
      <c r="D115" s="251"/>
      <c r="E115" s="217">
        <f t="shared" si="28"/>
        <v>0</v>
      </c>
      <c r="F115" s="287">
        <f t="shared" si="25"/>
        <v>1</v>
      </c>
      <c r="G115" s="218">
        <f t="shared" si="26"/>
        <v>0</v>
      </c>
      <c r="H115" s="444"/>
      <c r="I115" s="218">
        <f t="shared" si="27"/>
        <v>0</v>
      </c>
      <c r="J115" s="295"/>
    </row>
    <row r="116" spans="1:10" ht="15" customHeight="1" x14ac:dyDescent="0.25">
      <c r="A116" s="274" t="s">
        <v>276</v>
      </c>
      <c r="B116" s="8"/>
      <c r="C116" s="248"/>
      <c r="D116" s="251"/>
      <c r="E116" s="217">
        <f t="shared" si="28"/>
        <v>0</v>
      </c>
      <c r="F116" s="287">
        <f t="shared" si="25"/>
        <v>1</v>
      </c>
      <c r="G116" s="218">
        <f t="shared" si="26"/>
        <v>0</v>
      </c>
      <c r="H116" s="444"/>
      <c r="I116" s="218">
        <f t="shared" si="27"/>
        <v>0</v>
      </c>
      <c r="J116" s="295"/>
    </row>
    <row r="117" spans="1:10" ht="17.100000000000001" customHeight="1" x14ac:dyDescent="0.25">
      <c r="A117" s="554" t="s">
        <v>131</v>
      </c>
      <c r="B117" s="555"/>
      <c r="C117" s="555"/>
      <c r="D117" s="556"/>
      <c r="E117" s="382">
        <f>SUM(E109:E116)</f>
        <v>0</v>
      </c>
      <c r="F117" s="245"/>
      <c r="G117" s="244">
        <f>ROUND(SUM(G109:G116),0)</f>
        <v>0</v>
      </c>
      <c r="H117" s="245"/>
      <c r="I117" s="244">
        <f>ROUND(SUM(I109:I116),0)</f>
        <v>0</v>
      </c>
      <c r="J117" s="295"/>
    </row>
    <row r="118" spans="1:10" ht="16.5" thickBot="1" x14ac:dyDescent="0.3">
      <c r="J118" s="295"/>
    </row>
    <row r="119" spans="1:10" s="92" customFormat="1" ht="19.5" customHeight="1" x14ac:dyDescent="0.25">
      <c r="A119" s="547" t="s">
        <v>119</v>
      </c>
      <c r="B119" s="548"/>
      <c r="C119" s="548"/>
      <c r="D119" s="548"/>
      <c r="E119" s="549"/>
      <c r="F119" s="99"/>
      <c r="G119" s="99"/>
      <c r="H119" s="99"/>
      <c r="I119" s="99"/>
      <c r="J119" s="295"/>
    </row>
    <row r="120" spans="1:10" s="92" customFormat="1" ht="31.5" x14ac:dyDescent="0.25">
      <c r="A120" s="142" t="s">
        <v>120</v>
      </c>
      <c r="B120" s="550"/>
      <c r="C120" s="551"/>
      <c r="D120" s="551"/>
      <c r="E120" s="552"/>
      <c r="F120" s="99"/>
      <c r="G120" s="99"/>
      <c r="H120" s="99"/>
      <c r="I120" s="99"/>
      <c r="J120" s="295"/>
    </row>
    <row r="121" spans="1:10" s="92" customFormat="1" ht="15.75" x14ac:dyDescent="0.25">
      <c r="A121" s="142" t="s">
        <v>121</v>
      </c>
      <c r="B121" s="553"/>
      <c r="C121" s="553"/>
      <c r="D121" s="553"/>
      <c r="E121" s="553"/>
      <c r="F121" s="99"/>
      <c r="G121" s="99"/>
      <c r="H121" s="99"/>
      <c r="I121" s="99"/>
      <c r="J121" s="295"/>
    </row>
    <row r="122" spans="1:10" s="92" customFormat="1" ht="15.75" x14ac:dyDescent="0.25">
      <c r="A122" s="246" t="s">
        <v>122</v>
      </c>
      <c r="B122" s="553"/>
      <c r="C122" s="553"/>
      <c r="D122" s="553"/>
      <c r="E122" s="553"/>
      <c r="F122" s="557"/>
      <c r="G122" s="558"/>
      <c r="H122" s="559"/>
      <c r="I122" s="560"/>
      <c r="J122" s="295"/>
    </row>
    <row r="123" spans="1:10" s="92" customFormat="1" ht="66.599999999999994" customHeight="1" thickBot="1" x14ac:dyDescent="0.3">
      <c r="A123" s="376" t="s">
        <v>110</v>
      </c>
      <c r="B123" s="377" t="s">
        <v>123</v>
      </c>
      <c r="C123" s="377" t="s">
        <v>124</v>
      </c>
      <c r="D123" s="377" t="s">
        <v>125</v>
      </c>
      <c r="E123" s="381" t="s">
        <v>126</v>
      </c>
      <c r="F123" s="378" t="s">
        <v>127</v>
      </c>
      <c r="G123" s="378" t="s">
        <v>128</v>
      </c>
      <c r="H123" s="379" t="s">
        <v>129</v>
      </c>
      <c r="I123" s="380" t="s">
        <v>130</v>
      </c>
      <c r="J123" s="295"/>
    </row>
    <row r="124" spans="1:10" ht="15" customHeight="1" x14ac:dyDescent="0.25">
      <c r="A124" s="273" t="s">
        <v>113</v>
      </c>
      <c r="B124" s="247"/>
      <c r="C124" s="248"/>
      <c r="D124" s="249"/>
      <c r="E124" s="217">
        <f>(B124*C124)</f>
        <v>0</v>
      </c>
      <c r="F124" s="287">
        <f>1-H124</f>
        <v>1</v>
      </c>
      <c r="G124" s="218">
        <f>SUM(E124-I124)</f>
        <v>0</v>
      </c>
      <c r="H124" s="444"/>
      <c r="I124" s="218">
        <f>E124*H124</f>
        <v>0</v>
      </c>
      <c r="J124" s="295"/>
    </row>
    <row r="125" spans="1:10" ht="15.75" customHeight="1" x14ac:dyDescent="0.25">
      <c r="A125" s="274" t="s">
        <v>114</v>
      </c>
      <c r="B125" s="8"/>
      <c r="C125" s="250"/>
      <c r="D125" s="251"/>
      <c r="E125" s="217">
        <f>(B125*C125*D125)</f>
        <v>0</v>
      </c>
      <c r="F125" s="287">
        <f t="shared" ref="F125:F131" si="29">1-H125</f>
        <v>1</v>
      </c>
      <c r="G125" s="218">
        <f t="shared" ref="G125:G131" si="30">SUM(E125-I125)</f>
        <v>0</v>
      </c>
      <c r="H125" s="444"/>
      <c r="I125" s="218">
        <f t="shared" ref="I125:I131" si="31">E125*H125</f>
        <v>0</v>
      </c>
      <c r="J125" s="295"/>
    </row>
    <row r="126" spans="1:10" ht="15.75" customHeight="1" x14ac:dyDescent="0.25">
      <c r="A126" s="274" t="s">
        <v>115</v>
      </c>
      <c r="B126" s="8"/>
      <c r="C126" s="252"/>
      <c r="D126" s="251"/>
      <c r="E126" s="217">
        <f>(B126*C126*D126)</f>
        <v>0</v>
      </c>
      <c r="F126" s="287">
        <f t="shared" si="29"/>
        <v>1</v>
      </c>
      <c r="G126" s="218">
        <f t="shared" si="30"/>
        <v>0</v>
      </c>
      <c r="H126" s="444"/>
      <c r="I126" s="218">
        <f t="shared" si="31"/>
        <v>0</v>
      </c>
      <c r="J126" s="295"/>
    </row>
    <row r="127" spans="1:10" ht="15.75" customHeight="1" x14ac:dyDescent="0.25">
      <c r="A127" s="274" t="s">
        <v>116</v>
      </c>
      <c r="B127" s="8"/>
      <c r="C127" s="248"/>
      <c r="D127" s="251"/>
      <c r="E127" s="217">
        <f>(B127*C127*D127)</f>
        <v>0</v>
      </c>
      <c r="F127" s="287">
        <f t="shared" si="29"/>
        <v>1</v>
      </c>
      <c r="G127" s="218">
        <f t="shared" si="30"/>
        <v>0</v>
      </c>
      <c r="H127" s="444"/>
      <c r="I127" s="218">
        <f t="shared" si="31"/>
        <v>0</v>
      </c>
      <c r="J127" s="295"/>
    </row>
    <row r="128" spans="1:10" ht="15.75" customHeight="1" x14ac:dyDescent="0.25">
      <c r="A128" s="274" t="s">
        <v>117</v>
      </c>
      <c r="B128" s="8"/>
      <c r="C128" s="248"/>
      <c r="D128" s="251"/>
      <c r="E128" s="217">
        <f t="shared" ref="E128:E130" si="32">(B128*C128*D128)</f>
        <v>0</v>
      </c>
      <c r="F128" s="287">
        <f t="shared" si="29"/>
        <v>1</v>
      </c>
      <c r="G128" s="218">
        <f t="shared" si="30"/>
        <v>0</v>
      </c>
      <c r="H128" s="444"/>
      <c r="I128" s="218">
        <f t="shared" si="31"/>
        <v>0</v>
      </c>
      <c r="J128" s="295"/>
    </row>
    <row r="129" spans="1:10" ht="15.75" customHeight="1" x14ac:dyDescent="0.25">
      <c r="A129" s="274" t="s">
        <v>281</v>
      </c>
      <c r="B129" s="8"/>
      <c r="C129" s="248"/>
      <c r="D129" s="251"/>
      <c r="E129" s="217">
        <f t="shared" si="32"/>
        <v>0</v>
      </c>
      <c r="F129" s="287">
        <f t="shared" si="29"/>
        <v>1</v>
      </c>
      <c r="G129" s="218">
        <f t="shared" si="30"/>
        <v>0</v>
      </c>
      <c r="H129" s="444"/>
      <c r="I129" s="218">
        <f t="shared" si="31"/>
        <v>0</v>
      </c>
      <c r="J129" s="295"/>
    </row>
    <row r="130" spans="1:10" ht="15.75" customHeight="1" x14ac:dyDescent="0.25">
      <c r="A130" s="274" t="s">
        <v>282</v>
      </c>
      <c r="B130" s="8"/>
      <c r="C130" s="248"/>
      <c r="D130" s="251"/>
      <c r="E130" s="217">
        <f t="shared" si="32"/>
        <v>0</v>
      </c>
      <c r="F130" s="287">
        <f t="shared" si="29"/>
        <v>1</v>
      </c>
      <c r="G130" s="218">
        <f t="shared" si="30"/>
        <v>0</v>
      </c>
      <c r="H130" s="444"/>
      <c r="I130" s="218">
        <f t="shared" si="31"/>
        <v>0</v>
      </c>
      <c r="J130" s="295"/>
    </row>
    <row r="131" spans="1:10" ht="15" customHeight="1" x14ac:dyDescent="0.25">
      <c r="A131" s="274" t="s">
        <v>276</v>
      </c>
      <c r="B131" s="8"/>
      <c r="C131" s="248"/>
      <c r="D131" s="251"/>
      <c r="E131" s="217">
        <f>(B131*C131*D131)</f>
        <v>0</v>
      </c>
      <c r="F131" s="287">
        <f t="shared" si="29"/>
        <v>1</v>
      </c>
      <c r="G131" s="218">
        <f t="shared" si="30"/>
        <v>0</v>
      </c>
      <c r="H131" s="444"/>
      <c r="I131" s="218">
        <f t="shared" si="31"/>
        <v>0</v>
      </c>
      <c r="J131" s="295"/>
    </row>
    <row r="132" spans="1:10" ht="17.100000000000001" customHeight="1" x14ac:dyDescent="0.25">
      <c r="A132" s="554" t="s">
        <v>131</v>
      </c>
      <c r="B132" s="555"/>
      <c r="C132" s="555"/>
      <c r="D132" s="556"/>
      <c r="E132" s="382">
        <f>SUM(E124:E131)</f>
        <v>0</v>
      </c>
      <c r="F132" s="245"/>
      <c r="G132" s="244">
        <f>ROUND(SUM(G124:G131),0)</f>
        <v>0</v>
      </c>
      <c r="H132" s="245"/>
      <c r="I132" s="244">
        <f>ROUND(SUM(I124:I131),0)</f>
        <v>0</v>
      </c>
      <c r="J132" s="295"/>
    </row>
    <row r="133" spans="1:10" ht="16.5" thickBot="1" x14ac:dyDescent="0.3">
      <c r="J133" s="295"/>
    </row>
    <row r="134" spans="1:10" s="92" customFormat="1" ht="19.5" customHeight="1" x14ac:dyDescent="0.25">
      <c r="A134" s="547" t="s">
        <v>119</v>
      </c>
      <c r="B134" s="548"/>
      <c r="C134" s="548"/>
      <c r="D134" s="548"/>
      <c r="E134" s="549"/>
      <c r="F134" s="99"/>
      <c r="G134" s="99"/>
      <c r="H134" s="99"/>
      <c r="I134" s="99"/>
      <c r="J134" s="295"/>
    </row>
    <row r="135" spans="1:10" s="92" customFormat="1" ht="31.5" x14ac:dyDescent="0.25">
      <c r="A135" s="142" t="s">
        <v>120</v>
      </c>
      <c r="B135" s="550"/>
      <c r="C135" s="551"/>
      <c r="D135" s="551"/>
      <c r="E135" s="552"/>
      <c r="F135" s="99"/>
      <c r="G135" s="99"/>
      <c r="H135" s="99"/>
      <c r="I135" s="99"/>
      <c r="J135" s="295"/>
    </row>
    <row r="136" spans="1:10" s="92" customFormat="1" ht="15.75" x14ac:dyDescent="0.25">
      <c r="A136" s="142" t="s">
        <v>121</v>
      </c>
      <c r="B136" s="553"/>
      <c r="C136" s="553"/>
      <c r="D136" s="553"/>
      <c r="E136" s="553"/>
      <c r="F136" s="99"/>
      <c r="G136" s="99"/>
      <c r="H136" s="99"/>
      <c r="I136" s="99"/>
      <c r="J136" s="295"/>
    </row>
    <row r="137" spans="1:10" s="92" customFormat="1" ht="15.75" x14ac:dyDescent="0.25">
      <c r="A137" s="246" t="s">
        <v>122</v>
      </c>
      <c r="B137" s="553"/>
      <c r="C137" s="553"/>
      <c r="D137" s="553"/>
      <c r="E137" s="553"/>
      <c r="F137" s="557"/>
      <c r="G137" s="558"/>
      <c r="H137" s="559"/>
      <c r="I137" s="560"/>
      <c r="J137" s="295"/>
    </row>
    <row r="138" spans="1:10" s="92" customFormat="1" ht="66.599999999999994" customHeight="1" thickBot="1" x14ac:dyDescent="0.3">
      <c r="A138" s="376" t="s">
        <v>110</v>
      </c>
      <c r="B138" s="377" t="s">
        <v>123</v>
      </c>
      <c r="C138" s="377" t="s">
        <v>124</v>
      </c>
      <c r="D138" s="377" t="s">
        <v>125</v>
      </c>
      <c r="E138" s="381" t="s">
        <v>126</v>
      </c>
      <c r="F138" s="378" t="s">
        <v>127</v>
      </c>
      <c r="G138" s="378" t="s">
        <v>128</v>
      </c>
      <c r="H138" s="379" t="s">
        <v>129</v>
      </c>
      <c r="I138" s="380" t="s">
        <v>130</v>
      </c>
      <c r="J138" s="295"/>
    </row>
    <row r="139" spans="1:10" ht="15" customHeight="1" x14ac:dyDescent="0.25">
      <c r="A139" s="273" t="s">
        <v>113</v>
      </c>
      <c r="B139" s="247"/>
      <c r="C139" s="248"/>
      <c r="D139" s="249"/>
      <c r="E139" s="217">
        <f>(B139*C139)</f>
        <v>0</v>
      </c>
      <c r="F139" s="287">
        <f>1-H139</f>
        <v>1</v>
      </c>
      <c r="G139" s="218">
        <f>SUM(E139-I139)</f>
        <v>0</v>
      </c>
      <c r="H139" s="444"/>
      <c r="I139" s="218">
        <f>E139*H139</f>
        <v>0</v>
      </c>
      <c r="J139" s="295"/>
    </row>
    <row r="140" spans="1:10" ht="15.75" customHeight="1" x14ac:dyDescent="0.25">
      <c r="A140" s="274" t="s">
        <v>114</v>
      </c>
      <c r="B140" s="8"/>
      <c r="C140" s="250"/>
      <c r="D140" s="251"/>
      <c r="E140" s="217">
        <f>(B140*C140*D140)</f>
        <v>0</v>
      </c>
      <c r="F140" s="287">
        <f t="shared" ref="F140:F146" si="33">1-H140</f>
        <v>1</v>
      </c>
      <c r="G140" s="218">
        <f t="shared" ref="G140:G146" si="34">SUM(E140-I140)</f>
        <v>0</v>
      </c>
      <c r="H140" s="444"/>
      <c r="I140" s="218">
        <f t="shared" ref="I140:I146" si="35">E140*H140</f>
        <v>0</v>
      </c>
      <c r="J140" s="295"/>
    </row>
    <row r="141" spans="1:10" ht="15.75" customHeight="1" x14ac:dyDescent="0.25">
      <c r="A141" s="274" t="s">
        <v>115</v>
      </c>
      <c r="B141" s="8"/>
      <c r="C141" s="252"/>
      <c r="D141" s="251"/>
      <c r="E141" s="217">
        <f>(B141*C141*D141)</f>
        <v>0</v>
      </c>
      <c r="F141" s="287">
        <f t="shared" si="33"/>
        <v>1</v>
      </c>
      <c r="G141" s="218">
        <f t="shared" si="34"/>
        <v>0</v>
      </c>
      <c r="H141" s="444"/>
      <c r="I141" s="218">
        <f t="shared" si="35"/>
        <v>0</v>
      </c>
      <c r="J141" s="295"/>
    </row>
    <row r="142" spans="1:10" ht="15.75" customHeight="1" x14ac:dyDescent="0.25">
      <c r="A142" s="274" t="s">
        <v>116</v>
      </c>
      <c r="B142" s="8"/>
      <c r="C142" s="248"/>
      <c r="D142" s="251"/>
      <c r="E142" s="217">
        <f>(B142*C142*D142)</f>
        <v>0</v>
      </c>
      <c r="F142" s="287">
        <f t="shared" si="33"/>
        <v>1</v>
      </c>
      <c r="G142" s="218">
        <f t="shared" si="34"/>
        <v>0</v>
      </c>
      <c r="H142" s="444"/>
      <c r="I142" s="218">
        <f t="shared" si="35"/>
        <v>0</v>
      </c>
      <c r="J142" s="295"/>
    </row>
    <row r="143" spans="1:10" ht="15.75" customHeight="1" x14ac:dyDescent="0.25">
      <c r="A143" s="274" t="s">
        <v>117</v>
      </c>
      <c r="B143" s="8"/>
      <c r="C143" s="248"/>
      <c r="D143" s="251"/>
      <c r="E143" s="217">
        <f t="shared" ref="E143:E145" si="36">(B143*C143*D143)</f>
        <v>0</v>
      </c>
      <c r="F143" s="287">
        <f t="shared" si="33"/>
        <v>1</v>
      </c>
      <c r="G143" s="218">
        <f t="shared" si="34"/>
        <v>0</v>
      </c>
      <c r="H143" s="444"/>
      <c r="I143" s="218">
        <f t="shared" si="35"/>
        <v>0</v>
      </c>
      <c r="J143" s="295"/>
    </row>
    <row r="144" spans="1:10" ht="15.75" customHeight="1" x14ac:dyDescent="0.25">
      <c r="A144" s="274" t="s">
        <v>281</v>
      </c>
      <c r="B144" s="8"/>
      <c r="C144" s="248"/>
      <c r="D144" s="251"/>
      <c r="E144" s="217">
        <f t="shared" si="36"/>
        <v>0</v>
      </c>
      <c r="F144" s="287">
        <f t="shared" si="33"/>
        <v>1</v>
      </c>
      <c r="G144" s="218">
        <f t="shared" si="34"/>
        <v>0</v>
      </c>
      <c r="H144" s="444"/>
      <c r="I144" s="218">
        <f t="shared" si="35"/>
        <v>0</v>
      </c>
      <c r="J144" s="295"/>
    </row>
    <row r="145" spans="1:10" ht="15.75" customHeight="1" x14ac:dyDescent="0.25">
      <c r="A145" s="274" t="s">
        <v>282</v>
      </c>
      <c r="B145" s="8"/>
      <c r="C145" s="248"/>
      <c r="D145" s="251"/>
      <c r="E145" s="217">
        <f t="shared" si="36"/>
        <v>0</v>
      </c>
      <c r="F145" s="287">
        <f t="shared" si="33"/>
        <v>1</v>
      </c>
      <c r="G145" s="218">
        <f t="shared" si="34"/>
        <v>0</v>
      </c>
      <c r="H145" s="444"/>
      <c r="I145" s="218">
        <f t="shared" si="35"/>
        <v>0</v>
      </c>
      <c r="J145" s="295"/>
    </row>
    <row r="146" spans="1:10" ht="14.1" customHeight="1" x14ac:dyDescent="0.25">
      <c r="A146" s="274" t="s">
        <v>276</v>
      </c>
      <c r="B146" s="8"/>
      <c r="C146" s="248"/>
      <c r="D146" s="251"/>
      <c r="E146" s="217">
        <f>(B146*C146*D146)</f>
        <v>0</v>
      </c>
      <c r="F146" s="287">
        <f t="shared" si="33"/>
        <v>1</v>
      </c>
      <c r="G146" s="218">
        <f t="shared" si="34"/>
        <v>0</v>
      </c>
      <c r="H146" s="444"/>
      <c r="I146" s="218">
        <f t="shared" si="35"/>
        <v>0</v>
      </c>
      <c r="J146" s="295"/>
    </row>
    <row r="147" spans="1:10" ht="17.100000000000001" customHeight="1" x14ac:dyDescent="0.25">
      <c r="A147" s="554" t="s">
        <v>131</v>
      </c>
      <c r="B147" s="555"/>
      <c r="C147" s="555"/>
      <c r="D147" s="556"/>
      <c r="E147" s="382">
        <f>SUM(E139:E146)</f>
        <v>0</v>
      </c>
      <c r="F147" s="245"/>
      <c r="G147" s="244">
        <f>ROUND(SUM(G139:G146),0)</f>
        <v>0</v>
      </c>
      <c r="H147" s="245"/>
      <c r="I147" s="244">
        <f>ROUND(SUM(I139:I146),0)</f>
        <v>0</v>
      </c>
      <c r="J147" s="295"/>
    </row>
    <row r="148" spans="1:10" ht="16.5" thickBot="1" x14ac:dyDescent="0.3">
      <c r="J148" s="295"/>
    </row>
    <row r="149" spans="1:10" s="92" customFormat="1" ht="15.75" x14ac:dyDescent="0.25">
      <c r="A149" s="547" t="s">
        <v>119</v>
      </c>
      <c r="B149" s="548"/>
      <c r="C149" s="548"/>
      <c r="D149" s="548"/>
      <c r="E149" s="549"/>
      <c r="F149" s="99"/>
      <c r="G149" s="99"/>
      <c r="H149" s="99"/>
      <c r="I149" s="99"/>
      <c r="J149" s="295"/>
    </row>
    <row r="150" spans="1:10" s="92" customFormat="1" ht="31.5" x14ac:dyDescent="0.25">
      <c r="A150" s="142" t="s">
        <v>120</v>
      </c>
      <c r="B150" s="550"/>
      <c r="C150" s="551"/>
      <c r="D150" s="551"/>
      <c r="E150" s="552"/>
      <c r="F150" s="99"/>
      <c r="G150" s="99"/>
      <c r="H150" s="99"/>
      <c r="I150" s="99"/>
      <c r="J150" s="295"/>
    </row>
    <row r="151" spans="1:10" s="92" customFormat="1" ht="15.75" x14ac:dyDescent="0.25">
      <c r="A151" s="142" t="s">
        <v>121</v>
      </c>
      <c r="B151" s="553"/>
      <c r="C151" s="553"/>
      <c r="D151" s="553"/>
      <c r="E151" s="553"/>
      <c r="F151" s="99"/>
      <c r="G151" s="99"/>
      <c r="H151" s="99"/>
      <c r="I151" s="99"/>
      <c r="J151" s="295"/>
    </row>
    <row r="152" spans="1:10" s="92" customFormat="1" ht="15.75" x14ac:dyDescent="0.25">
      <c r="A152" s="246" t="s">
        <v>122</v>
      </c>
      <c r="B152" s="553"/>
      <c r="C152" s="553"/>
      <c r="D152" s="553"/>
      <c r="E152" s="553"/>
      <c r="F152" s="530"/>
      <c r="G152" s="530"/>
      <c r="H152" s="559"/>
      <c r="I152" s="560"/>
      <c r="J152" s="295"/>
    </row>
    <row r="153" spans="1:10" s="92" customFormat="1" ht="67.900000000000006" customHeight="1" thickBot="1" x14ac:dyDescent="0.3">
      <c r="A153" s="376" t="s">
        <v>110</v>
      </c>
      <c r="B153" s="377" t="s">
        <v>123</v>
      </c>
      <c r="C153" s="377" t="s">
        <v>124</v>
      </c>
      <c r="D153" s="377" t="s">
        <v>125</v>
      </c>
      <c r="E153" s="381" t="s">
        <v>126</v>
      </c>
      <c r="F153" s="378" t="s">
        <v>127</v>
      </c>
      <c r="G153" s="378" t="s">
        <v>128</v>
      </c>
      <c r="H153" s="379" t="s">
        <v>129</v>
      </c>
      <c r="I153" s="380" t="s">
        <v>130</v>
      </c>
      <c r="J153" s="295"/>
    </row>
    <row r="154" spans="1:10" ht="15" customHeight="1" x14ac:dyDescent="0.25">
      <c r="A154" s="273" t="s">
        <v>113</v>
      </c>
      <c r="B154" s="247"/>
      <c r="C154" s="248"/>
      <c r="D154" s="249"/>
      <c r="E154" s="217">
        <f>(B154*C154)</f>
        <v>0</v>
      </c>
      <c r="F154" s="287">
        <f>1-H154</f>
        <v>1</v>
      </c>
      <c r="G154" s="218">
        <f>SUM(E154-I154)</f>
        <v>0</v>
      </c>
      <c r="H154" s="444"/>
      <c r="I154" s="218">
        <f>E154*H154</f>
        <v>0</v>
      </c>
      <c r="J154" s="295"/>
    </row>
    <row r="155" spans="1:10" ht="15.75" customHeight="1" x14ac:dyDescent="0.25">
      <c r="A155" s="274" t="s">
        <v>114</v>
      </c>
      <c r="B155" s="8"/>
      <c r="C155" s="250"/>
      <c r="D155" s="251"/>
      <c r="E155" s="217">
        <f>(B155*C155*D155)</f>
        <v>0</v>
      </c>
      <c r="F155" s="287">
        <f t="shared" ref="F155:F161" si="37">1-H155</f>
        <v>1</v>
      </c>
      <c r="G155" s="218">
        <f t="shared" ref="G155:G161" si="38">SUM(E155-I155)</f>
        <v>0</v>
      </c>
      <c r="H155" s="444"/>
      <c r="I155" s="218">
        <f t="shared" ref="I155:I161" si="39">E155*H155</f>
        <v>0</v>
      </c>
      <c r="J155" s="295"/>
    </row>
    <row r="156" spans="1:10" ht="15.75" customHeight="1" x14ac:dyDescent="0.25">
      <c r="A156" s="274" t="s">
        <v>115</v>
      </c>
      <c r="B156" s="8"/>
      <c r="C156" s="252"/>
      <c r="D156" s="251"/>
      <c r="E156" s="217">
        <f>(B156*C156*D156)</f>
        <v>0</v>
      </c>
      <c r="F156" s="287">
        <f t="shared" si="37"/>
        <v>1</v>
      </c>
      <c r="G156" s="218">
        <f t="shared" si="38"/>
        <v>0</v>
      </c>
      <c r="H156" s="444"/>
      <c r="I156" s="218">
        <f t="shared" si="39"/>
        <v>0</v>
      </c>
      <c r="J156" s="295"/>
    </row>
    <row r="157" spans="1:10" ht="15.75" customHeight="1" x14ac:dyDescent="0.25">
      <c r="A157" s="274" t="s">
        <v>116</v>
      </c>
      <c r="B157" s="8"/>
      <c r="C157" s="248"/>
      <c r="D157" s="251"/>
      <c r="E157" s="217">
        <f>(B157*C157*D157)</f>
        <v>0</v>
      </c>
      <c r="F157" s="287">
        <f t="shared" si="37"/>
        <v>1</v>
      </c>
      <c r="G157" s="218">
        <f t="shared" si="38"/>
        <v>0</v>
      </c>
      <c r="H157" s="444"/>
      <c r="I157" s="218">
        <f t="shared" si="39"/>
        <v>0</v>
      </c>
      <c r="J157" s="295"/>
    </row>
    <row r="158" spans="1:10" ht="15.75" customHeight="1" x14ac:dyDescent="0.25">
      <c r="A158" s="274" t="s">
        <v>117</v>
      </c>
      <c r="B158" s="8"/>
      <c r="C158" s="248"/>
      <c r="D158" s="251"/>
      <c r="E158" s="217">
        <f t="shared" ref="E158:E160" si="40">(B158*C158*D158)</f>
        <v>0</v>
      </c>
      <c r="F158" s="287">
        <f t="shared" si="37"/>
        <v>1</v>
      </c>
      <c r="G158" s="218">
        <f t="shared" si="38"/>
        <v>0</v>
      </c>
      <c r="H158" s="444"/>
      <c r="I158" s="218">
        <f t="shared" si="39"/>
        <v>0</v>
      </c>
      <c r="J158" s="295"/>
    </row>
    <row r="159" spans="1:10" ht="15.75" customHeight="1" x14ac:dyDescent="0.25">
      <c r="A159" s="274" t="s">
        <v>281</v>
      </c>
      <c r="B159" s="8"/>
      <c r="C159" s="248"/>
      <c r="D159" s="251"/>
      <c r="E159" s="217">
        <f t="shared" si="40"/>
        <v>0</v>
      </c>
      <c r="F159" s="287">
        <f t="shared" si="37"/>
        <v>1</v>
      </c>
      <c r="G159" s="218">
        <f t="shared" si="38"/>
        <v>0</v>
      </c>
      <c r="H159" s="444"/>
      <c r="I159" s="218">
        <f t="shared" si="39"/>
        <v>0</v>
      </c>
      <c r="J159" s="295"/>
    </row>
    <row r="160" spans="1:10" ht="15.75" customHeight="1" x14ac:dyDescent="0.25">
      <c r="A160" s="274" t="s">
        <v>282</v>
      </c>
      <c r="B160" s="8"/>
      <c r="C160" s="248"/>
      <c r="D160" s="251"/>
      <c r="E160" s="217">
        <f t="shared" si="40"/>
        <v>0</v>
      </c>
      <c r="F160" s="287">
        <f t="shared" si="37"/>
        <v>1</v>
      </c>
      <c r="G160" s="218">
        <f t="shared" si="38"/>
        <v>0</v>
      </c>
      <c r="H160" s="444"/>
      <c r="I160" s="218">
        <f t="shared" si="39"/>
        <v>0</v>
      </c>
      <c r="J160" s="295"/>
    </row>
    <row r="161" spans="1:10" ht="15" customHeight="1" x14ac:dyDescent="0.25">
      <c r="A161" s="274" t="s">
        <v>276</v>
      </c>
      <c r="B161" s="8"/>
      <c r="C161" s="248"/>
      <c r="D161" s="251"/>
      <c r="E161" s="217">
        <f>(B161*C161*D161)</f>
        <v>0</v>
      </c>
      <c r="F161" s="287">
        <f t="shared" si="37"/>
        <v>1</v>
      </c>
      <c r="G161" s="218">
        <f t="shared" si="38"/>
        <v>0</v>
      </c>
      <c r="H161" s="444"/>
      <c r="I161" s="218">
        <f t="shared" si="39"/>
        <v>0</v>
      </c>
      <c r="J161" s="295"/>
    </row>
    <row r="162" spans="1:10" ht="17.100000000000001" customHeight="1" x14ac:dyDescent="0.25">
      <c r="A162" s="554" t="s">
        <v>131</v>
      </c>
      <c r="B162" s="555"/>
      <c r="C162" s="555"/>
      <c r="D162" s="556"/>
      <c r="E162" s="382">
        <f>SUM(E154:E161)</f>
        <v>0</v>
      </c>
      <c r="F162" s="245"/>
      <c r="G162" s="244">
        <f>ROUND(SUM(G154:G161),0)</f>
        <v>0</v>
      </c>
      <c r="H162" s="245"/>
      <c r="I162" s="244">
        <f>ROUND(SUM(I154:I161),0)</f>
        <v>0</v>
      </c>
      <c r="J162" s="295"/>
    </row>
  </sheetData>
  <sheetProtection algorithmName="SHA-512" hashValue="hQ6Ku643av4kpeu8gMpgbBfT7z0Fgpi4dK0ssO/lyfhU9ptlEhIJPV5KTlAtZne4jcP6r1c1sPf5RYpLtWkg8w==" saltValue="WpIR7HFp+H5xPDiM5+3NBg==" spinCount="100000" sheet="1" formatCells="0" formatColumns="0" formatRows="0" selectLockedCells="1"/>
  <mergeCells count="72">
    <mergeCell ref="A3:E4"/>
    <mergeCell ref="A11:B11"/>
    <mergeCell ref="A14:E14"/>
    <mergeCell ref="B15:E15"/>
    <mergeCell ref="B16:E16"/>
    <mergeCell ref="F17:G17"/>
    <mergeCell ref="H17:I17"/>
    <mergeCell ref="A29:E29"/>
    <mergeCell ref="B30:E30"/>
    <mergeCell ref="B17:E17"/>
    <mergeCell ref="A27:D27"/>
    <mergeCell ref="F47:G47"/>
    <mergeCell ref="H47:I47"/>
    <mergeCell ref="B31:E31"/>
    <mergeCell ref="B32:E32"/>
    <mergeCell ref="F32:G32"/>
    <mergeCell ref="H32:I32"/>
    <mergeCell ref="A42:D42"/>
    <mergeCell ref="A57:D57"/>
    <mergeCell ref="A72:D72"/>
    <mergeCell ref="A44:E44"/>
    <mergeCell ref="B60:E60"/>
    <mergeCell ref="B61:E61"/>
    <mergeCell ref="B62:E62"/>
    <mergeCell ref="B45:E45"/>
    <mergeCell ref="B46:E46"/>
    <mergeCell ref="B47:E47"/>
    <mergeCell ref="H62:I62"/>
    <mergeCell ref="B77:E77"/>
    <mergeCell ref="F77:G77"/>
    <mergeCell ref="H77:I77"/>
    <mergeCell ref="A59:E59"/>
    <mergeCell ref="A74:E74"/>
    <mergeCell ref="B75:E75"/>
    <mergeCell ref="B76:E76"/>
    <mergeCell ref="F62:G62"/>
    <mergeCell ref="A87:D87"/>
    <mergeCell ref="A102:D102"/>
    <mergeCell ref="B90:E90"/>
    <mergeCell ref="B91:E91"/>
    <mergeCell ref="B92:E92"/>
    <mergeCell ref="A117:D117"/>
    <mergeCell ref="B107:E107"/>
    <mergeCell ref="F107:G107"/>
    <mergeCell ref="H107:I107"/>
    <mergeCell ref="A89:E89"/>
    <mergeCell ref="A104:E104"/>
    <mergeCell ref="B105:E105"/>
    <mergeCell ref="B106:E106"/>
    <mergeCell ref="F92:G92"/>
    <mergeCell ref="H92:I92"/>
    <mergeCell ref="A162:D162"/>
    <mergeCell ref="F137:G137"/>
    <mergeCell ref="H137:I137"/>
    <mergeCell ref="A119:E119"/>
    <mergeCell ref="B120:E120"/>
    <mergeCell ref="B121:E121"/>
    <mergeCell ref="B122:E122"/>
    <mergeCell ref="F122:G122"/>
    <mergeCell ref="H122:I122"/>
    <mergeCell ref="A132:D132"/>
    <mergeCell ref="A147:D147"/>
    <mergeCell ref="A149:E149"/>
    <mergeCell ref="B150:E150"/>
    <mergeCell ref="B151:E151"/>
    <mergeCell ref="F152:G152"/>
    <mergeCell ref="H152:I152"/>
    <mergeCell ref="A134:E134"/>
    <mergeCell ref="B135:E135"/>
    <mergeCell ref="B136:E136"/>
    <mergeCell ref="B137:E137"/>
    <mergeCell ref="B152:E152"/>
  </mergeCells>
  <conditionalFormatting sqref="I19:I26 I34:I41 I49:I56 I64:I71 I79:I86 I94:I101 I109:I116 I124:I131 I139:I146 I154:I161">
    <cfRule type="cellIs" dxfId="135" priority="5" operator="notEqual">
      <formula>E19*H19</formula>
    </cfRule>
  </conditionalFormatting>
  <conditionalFormatting sqref="H19:H26 H34:H41 H49:H56 H64:H71 H79:H86 H94:H101 H109:H116 H124:H131 H139:H146 H154:H161">
    <cfRule type="cellIs" dxfId="134" priority="1" operator="greaterThan">
      <formula>1</formula>
    </cfRule>
  </conditionalFormatting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32B8B-074C-43F1-B8EE-CFF74AF64D21}">
  <sheetPr codeName="Sheet6">
    <tabColor theme="0"/>
    <pageSetUpPr fitToPage="1"/>
  </sheetPr>
  <dimension ref="A1:Q162"/>
  <sheetViews>
    <sheetView showGridLines="0" zoomScale="82" zoomScaleNormal="82" workbookViewId="0">
      <selection activeCell="A14" sqref="A14:E14"/>
    </sheetView>
  </sheetViews>
  <sheetFormatPr defaultColWidth="9.140625" defaultRowHeight="15" x14ac:dyDescent="0.25"/>
  <cols>
    <col min="1" max="1" width="33" style="94" customWidth="1"/>
    <col min="2" max="2" width="15.28515625" style="94" customWidth="1"/>
    <col min="3" max="3" width="20.28515625" style="94" customWidth="1"/>
    <col min="4" max="4" width="20.85546875" style="94" customWidth="1"/>
    <col min="5" max="5" width="13.5703125" style="94" bestFit="1" customWidth="1"/>
    <col min="6" max="6" width="19.85546875" style="94" customWidth="1"/>
    <col min="7" max="7" width="22.7109375" style="94" customWidth="1"/>
    <col min="8" max="10" width="15.140625" style="94" customWidth="1"/>
    <col min="11" max="11" width="21.85546875" style="94" bestFit="1" customWidth="1"/>
    <col min="12" max="12" width="17.42578125" style="94" customWidth="1"/>
    <col min="13" max="13" width="1.85546875" style="94" customWidth="1"/>
    <col min="14" max="16384" width="9.140625" style="94"/>
  </cols>
  <sheetData>
    <row r="1" spans="1:17" ht="16.5" thickBot="1" x14ac:dyDescent="0.3">
      <c r="A1" s="89" t="str">
        <f>'BUDGET SUMMARY 1'!$A$1</f>
        <v>RFA HHS0015831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359"/>
    </row>
    <row r="2" spans="1:17" ht="32.25" thickBot="1" x14ac:dyDescent="0.3">
      <c r="A2" s="92" t="str">
        <f>'BUDGET SUMMARY 1'!$A$2</f>
        <v>Attachment 2 to Addendum 5 - Revised Exhibit E, Expenditure Proposal</v>
      </c>
      <c r="B2" s="99"/>
      <c r="C2" s="99"/>
      <c r="D2" s="99"/>
      <c r="E2" s="99"/>
      <c r="F2" s="99"/>
      <c r="G2" s="99"/>
      <c r="H2" s="99"/>
      <c r="I2" s="99"/>
      <c r="J2" s="99"/>
      <c r="K2" s="236" t="s">
        <v>110</v>
      </c>
      <c r="L2" s="352" t="s">
        <v>111</v>
      </c>
    </row>
    <row r="3" spans="1:17" ht="16.5" thickBot="1" x14ac:dyDescent="0.3">
      <c r="A3" s="561" t="s">
        <v>132</v>
      </c>
      <c r="B3" s="562"/>
      <c r="C3" s="562"/>
      <c r="D3" s="562"/>
      <c r="E3" s="562"/>
      <c r="F3" s="99"/>
      <c r="G3" s="99"/>
      <c r="H3" s="99"/>
      <c r="I3" s="99"/>
      <c r="J3" s="99"/>
      <c r="K3" s="360" t="s">
        <v>113</v>
      </c>
      <c r="L3" s="358">
        <f>SUM(I19,I34,I49,I64,I79,I94,I109,I124,I139,I154)</f>
        <v>0</v>
      </c>
    </row>
    <row r="4" spans="1:17" ht="16.5" thickBot="1" x14ac:dyDescent="0.3">
      <c r="A4" s="561"/>
      <c r="B4" s="562"/>
      <c r="C4" s="562"/>
      <c r="D4" s="562"/>
      <c r="E4" s="562"/>
      <c r="F4" s="99"/>
      <c r="G4" s="99"/>
      <c r="H4" s="99"/>
      <c r="I4" s="99"/>
      <c r="J4" s="99"/>
      <c r="K4" s="361" t="s">
        <v>114</v>
      </c>
      <c r="L4" s="358">
        <f>SUM(I20,I35,I50,I65,I80,I95,I110,I125,I140,I155)</f>
        <v>0</v>
      </c>
      <c r="M4" s="357"/>
      <c r="N4" s="357"/>
      <c r="O4" s="357"/>
      <c r="P4" s="357"/>
      <c r="Q4" s="357"/>
    </row>
    <row r="5" spans="1:17" ht="16.5" thickBot="1" x14ac:dyDescent="0.3">
      <c r="A5" s="136" t="s">
        <v>70</v>
      </c>
      <c r="B5" s="95">
        <f>'BUDGET SUMMARY 1'!D3</f>
        <v>0</v>
      </c>
      <c r="C5" s="95"/>
      <c r="D5" s="95"/>
      <c r="E5" s="95"/>
      <c r="F5" s="99"/>
      <c r="G5" s="99"/>
      <c r="H5" s="99"/>
      <c r="I5" s="99"/>
      <c r="J5" s="99"/>
      <c r="K5" s="361" t="s">
        <v>115</v>
      </c>
      <c r="L5" s="358">
        <f>SUM(I21,I36,I51,I66,I81,I96,I111,I126,I141,I156)</f>
        <v>0</v>
      </c>
    </row>
    <row r="6" spans="1:17" ht="17.45" customHeight="1" thickBot="1" x14ac:dyDescent="0.3">
      <c r="A6" s="136"/>
      <c r="B6" s="12"/>
      <c r="C6" s="12"/>
      <c r="D6" s="12"/>
      <c r="E6" s="12"/>
      <c r="F6" s="99"/>
      <c r="G6" s="99"/>
      <c r="H6" s="99"/>
      <c r="I6" s="99"/>
      <c r="J6" s="99"/>
      <c r="K6" s="361" t="s">
        <v>116</v>
      </c>
      <c r="L6" s="358">
        <f>SUM(I22,I37,I52,I67,I82,I97,I112,I127,I142,I157)</f>
        <v>0</v>
      </c>
    </row>
    <row r="7" spans="1:17" ht="17.45" customHeight="1" thickBot="1" x14ac:dyDescent="0.3">
      <c r="A7" s="136"/>
      <c r="B7" s="12"/>
      <c r="C7" s="12"/>
      <c r="D7" s="12"/>
      <c r="E7" s="12"/>
      <c r="F7" s="99"/>
      <c r="G7" s="99"/>
      <c r="H7" s="99"/>
      <c r="I7" s="99"/>
      <c r="J7" s="99"/>
      <c r="K7" s="361" t="s">
        <v>117</v>
      </c>
      <c r="L7" s="358">
        <f t="shared" ref="L7:L10" si="0">SUM(I23,I38,I53,I68,I83,I98,I113,I128,I143,I158)</f>
        <v>0</v>
      </c>
    </row>
    <row r="8" spans="1:17" ht="17.45" customHeight="1" thickBot="1" x14ac:dyDescent="0.3">
      <c r="A8" s="136"/>
      <c r="B8" s="12"/>
      <c r="C8" s="12"/>
      <c r="D8" s="12"/>
      <c r="E8" s="12"/>
      <c r="F8" s="99"/>
      <c r="G8" s="99"/>
      <c r="H8" s="99"/>
      <c r="I8" s="99"/>
      <c r="J8" s="99"/>
      <c r="K8" s="361" t="s">
        <v>281</v>
      </c>
      <c r="L8" s="358">
        <f t="shared" si="0"/>
        <v>0</v>
      </c>
    </row>
    <row r="9" spans="1:17" ht="17.45" customHeight="1" thickBot="1" x14ac:dyDescent="0.3">
      <c r="A9" s="136"/>
      <c r="B9" s="12"/>
      <c r="C9" s="12"/>
      <c r="D9" s="12"/>
      <c r="E9" s="12"/>
      <c r="F9" s="99"/>
      <c r="G9" s="99"/>
      <c r="H9" s="99"/>
      <c r="I9" s="99"/>
      <c r="J9" s="99"/>
      <c r="K9" s="361" t="s">
        <v>282</v>
      </c>
      <c r="L9" s="358">
        <f t="shared" si="0"/>
        <v>0</v>
      </c>
    </row>
    <row r="10" spans="1:17" ht="16.5" thickBot="1" x14ac:dyDescent="0.3">
      <c r="A10" s="137"/>
      <c r="B10" s="12"/>
      <c r="C10" s="12"/>
      <c r="D10" s="12"/>
      <c r="E10" s="12"/>
      <c r="F10" s="99"/>
      <c r="G10" s="99"/>
      <c r="H10" s="99"/>
      <c r="I10" s="99"/>
      <c r="J10" s="99"/>
      <c r="K10" s="361" t="s">
        <v>276</v>
      </c>
      <c r="L10" s="358">
        <f t="shared" si="0"/>
        <v>0</v>
      </c>
    </row>
    <row r="11" spans="1:17" ht="16.5" thickBot="1" x14ac:dyDescent="0.3">
      <c r="A11" s="563"/>
      <c r="B11" s="564"/>
      <c r="C11" s="138"/>
      <c r="D11" s="12"/>
      <c r="E11" s="12"/>
      <c r="F11" s="99"/>
      <c r="G11" s="99"/>
      <c r="H11" s="99"/>
      <c r="I11" s="99"/>
      <c r="J11" s="99"/>
      <c r="K11" s="362"/>
      <c r="L11" s="363"/>
    </row>
    <row r="12" spans="1:17" ht="16.5" thickBot="1" x14ac:dyDescent="0.3">
      <c r="A12" s="139"/>
      <c r="B12" s="99"/>
      <c r="C12" s="138"/>
      <c r="D12" s="12"/>
      <c r="E12" s="12"/>
      <c r="F12" s="99"/>
      <c r="G12" s="99"/>
      <c r="H12" s="99"/>
      <c r="I12" s="99"/>
      <c r="J12" s="99"/>
      <c r="K12" s="364" t="s">
        <v>118</v>
      </c>
      <c r="L12" s="365">
        <f>SUM(L3:L10)</f>
        <v>0</v>
      </c>
    </row>
    <row r="13" spans="1:17" ht="16.5" thickBot="1" x14ac:dyDescent="0.3">
      <c r="A13" s="140"/>
      <c r="B13" s="141"/>
      <c r="C13" s="24"/>
      <c r="D13" s="12"/>
      <c r="E13" s="12"/>
      <c r="F13" s="99"/>
      <c r="G13" s="99"/>
      <c r="H13" s="99"/>
      <c r="I13" s="99"/>
      <c r="J13" s="99"/>
      <c r="K13" s="99"/>
      <c r="L13" s="205"/>
    </row>
    <row r="14" spans="1:17" s="92" customFormat="1" ht="15.75" x14ac:dyDescent="0.25">
      <c r="A14" s="547" t="s">
        <v>119</v>
      </c>
      <c r="B14" s="548"/>
      <c r="C14" s="548"/>
      <c r="D14" s="548"/>
      <c r="E14" s="549"/>
      <c r="F14" s="99"/>
      <c r="G14" s="99"/>
      <c r="H14" s="317"/>
      <c r="I14" s="317"/>
      <c r="J14" s="99"/>
      <c r="K14" s="99"/>
    </row>
    <row r="15" spans="1:17" s="92" customFormat="1" ht="31.5" x14ac:dyDescent="0.25">
      <c r="A15" s="142" t="s">
        <v>120</v>
      </c>
      <c r="B15" s="550"/>
      <c r="C15" s="551"/>
      <c r="D15" s="551"/>
      <c r="E15" s="552"/>
      <c r="F15" s="99"/>
      <c r="G15" s="293"/>
      <c r="H15" s="99"/>
      <c r="I15" s="99"/>
      <c r="J15" s="99"/>
      <c r="K15" s="294"/>
    </row>
    <row r="16" spans="1:17" s="92" customFormat="1" ht="15.75" x14ac:dyDescent="0.25">
      <c r="A16" s="142" t="s">
        <v>121</v>
      </c>
      <c r="B16" s="553"/>
      <c r="C16" s="553"/>
      <c r="D16" s="553"/>
      <c r="E16" s="553"/>
      <c r="F16" s="99"/>
      <c r="G16" s="99"/>
      <c r="H16" s="99"/>
      <c r="I16" s="99"/>
      <c r="J16" s="99"/>
      <c r="K16" s="216"/>
    </row>
    <row r="17" spans="1:10" s="92" customFormat="1" ht="15.75" x14ac:dyDescent="0.25">
      <c r="A17" s="246" t="s">
        <v>122</v>
      </c>
      <c r="B17" s="553"/>
      <c r="C17" s="553"/>
      <c r="D17" s="553"/>
      <c r="E17" s="553"/>
      <c r="F17" s="557"/>
      <c r="G17" s="558"/>
      <c r="H17" s="559"/>
      <c r="I17" s="560"/>
      <c r="J17" s="294"/>
    </row>
    <row r="18" spans="1:10" s="92" customFormat="1" ht="63.75" thickBot="1" x14ac:dyDescent="0.3">
      <c r="A18" s="376" t="s">
        <v>110</v>
      </c>
      <c r="B18" s="377" t="s">
        <v>123</v>
      </c>
      <c r="C18" s="377" t="s">
        <v>124</v>
      </c>
      <c r="D18" s="377" t="s">
        <v>125</v>
      </c>
      <c r="E18" s="381" t="s">
        <v>126</v>
      </c>
      <c r="F18" s="378" t="s">
        <v>127</v>
      </c>
      <c r="G18" s="378" t="s">
        <v>128</v>
      </c>
      <c r="H18" s="379" t="s">
        <v>129</v>
      </c>
      <c r="I18" s="380" t="s">
        <v>133</v>
      </c>
      <c r="J18" s="295"/>
    </row>
    <row r="19" spans="1:10" ht="15.75" x14ac:dyDescent="0.25">
      <c r="A19" s="273" t="s">
        <v>113</v>
      </c>
      <c r="B19" s="247"/>
      <c r="C19" s="248"/>
      <c r="D19" s="249"/>
      <c r="E19" s="217">
        <f>(B19*C19)</f>
        <v>0</v>
      </c>
      <c r="F19" s="287">
        <f>1-H19</f>
        <v>1</v>
      </c>
      <c r="G19" s="218">
        <f>SUM(E19-I19)</f>
        <v>0</v>
      </c>
      <c r="H19" s="444"/>
      <c r="I19" s="218">
        <f>E19*H19</f>
        <v>0</v>
      </c>
      <c r="J19" s="295"/>
    </row>
    <row r="20" spans="1:10" ht="15.75" x14ac:dyDescent="0.25">
      <c r="A20" s="274" t="s">
        <v>114</v>
      </c>
      <c r="B20" s="8"/>
      <c r="C20" s="250"/>
      <c r="D20" s="251"/>
      <c r="E20" s="217">
        <f>(B20*C20*D20)</f>
        <v>0</v>
      </c>
      <c r="F20" s="287">
        <f t="shared" ref="F20:F26" si="1">1-H20</f>
        <v>1</v>
      </c>
      <c r="G20" s="218">
        <f t="shared" ref="G20:G26" si="2">SUM(E20-I20)</f>
        <v>0</v>
      </c>
      <c r="H20" s="444"/>
      <c r="I20" s="218">
        <f t="shared" ref="I20:I26" si="3">E20*H20</f>
        <v>0</v>
      </c>
      <c r="J20" s="295"/>
    </row>
    <row r="21" spans="1:10" ht="15.75" x14ac:dyDescent="0.25">
      <c r="A21" s="274" t="s">
        <v>115</v>
      </c>
      <c r="B21" s="8"/>
      <c r="C21" s="252"/>
      <c r="D21" s="251"/>
      <c r="E21" s="217">
        <f>(B21*C21*D21)</f>
        <v>0</v>
      </c>
      <c r="F21" s="287">
        <f t="shared" si="1"/>
        <v>1</v>
      </c>
      <c r="G21" s="218">
        <f t="shared" si="2"/>
        <v>0</v>
      </c>
      <c r="H21" s="444"/>
      <c r="I21" s="218">
        <f t="shared" si="3"/>
        <v>0</v>
      </c>
      <c r="J21" s="295"/>
    </row>
    <row r="22" spans="1:10" ht="15.75" x14ac:dyDescent="0.25">
      <c r="A22" s="274" t="s">
        <v>116</v>
      </c>
      <c r="B22" s="8"/>
      <c r="C22" s="248"/>
      <c r="D22" s="251"/>
      <c r="E22" s="217">
        <f>(B22*C22*D22)</f>
        <v>0</v>
      </c>
      <c r="F22" s="287">
        <f t="shared" si="1"/>
        <v>1</v>
      </c>
      <c r="G22" s="218">
        <f t="shared" si="2"/>
        <v>0</v>
      </c>
      <c r="H22" s="444"/>
      <c r="I22" s="218">
        <f t="shared" si="3"/>
        <v>0</v>
      </c>
      <c r="J22" s="295"/>
    </row>
    <row r="23" spans="1:10" ht="15.75" x14ac:dyDescent="0.25">
      <c r="A23" s="274" t="s">
        <v>117</v>
      </c>
      <c r="B23" s="8"/>
      <c r="C23" s="248"/>
      <c r="D23" s="251"/>
      <c r="E23" s="217">
        <f t="shared" ref="E23:E25" si="4">(B23*C23*D23)</f>
        <v>0</v>
      </c>
      <c r="F23" s="287">
        <f t="shared" si="1"/>
        <v>1</v>
      </c>
      <c r="G23" s="218">
        <f t="shared" si="2"/>
        <v>0</v>
      </c>
      <c r="H23" s="444"/>
      <c r="I23" s="218">
        <f t="shared" si="3"/>
        <v>0</v>
      </c>
      <c r="J23" s="295"/>
    </row>
    <row r="24" spans="1:10" ht="15.75" x14ac:dyDescent="0.25">
      <c r="A24" s="274" t="s">
        <v>281</v>
      </c>
      <c r="B24" s="8"/>
      <c r="C24" s="248"/>
      <c r="D24" s="251"/>
      <c r="E24" s="217">
        <f t="shared" si="4"/>
        <v>0</v>
      </c>
      <c r="F24" s="287">
        <f t="shared" si="1"/>
        <v>1</v>
      </c>
      <c r="G24" s="218">
        <f t="shared" si="2"/>
        <v>0</v>
      </c>
      <c r="H24" s="444"/>
      <c r="I24" s="218">
        <f t="shared" si="3"/>
        <v>0</v>
      </c>
      <c r="J24" s="295"/>
    </row>
    <row r="25" spans="1:10" ht="15.75" x14ac:dyDescent="0.25">
      <c r="A25" s="274" t="s">
        <v>282</v>
      </c>
      <c r="B25" s="8"/>
      <c r="C25" s="248"/>
      <c r="D25" s="251"/>
      <c r="E25" s="217">
        <f t="shared" si="4"/>
        <v>0</v>
      </c>
      <c r="F25" s="287">
        <f t="shared" si="1"/>
        <v>1</v>
      </c>
      <c r="G25" s="218">
        <f t="shared" si="2"/>
        <v>0</v>
      </c>
      <c r="H25" s="444"/>
      <c r="I25" s="218">
        <f t="shared" si="3"/>
        <v>0</v>
      </c>
      <c r="J25" s="295"/>
    </row>
    <row r="26" spans="1:10" ht="15.75" x14ac:dyDescent="0.25">
      <c r="A26" s="274" t="s">
        <v>276</v>
      </c>
      <c r="B26" s="8"/>
      <c r="C26" s="248"/>
      <c r="D26" s="251"/>
      <c r="E26" s="217">
        <f>(B26*C26*D26)</f>
        <v>0</v>
      </c>
      <c r="F26" s="287">
        <f t="shared" si="1"/>
        <v>1</v>
      </c>
      <c r="G26" s="218">
        <f t="shared" si="2"/>
        <v>0</v>
      </c>
      <c r="H26" s="444"/>
      <c r="I26" s="218">
        <f t="shared" si="3"/>
        <v>0</v>
      </c>
      <c r="J26" s="295"/>
    </row>
    <row r="27" spans="1:10" s="92" customFormat="1" ht="15.75" x14ac:dyDescent="0.25">
      <c r="A27" s="565" t="s">
        <v>131</v>
      </c>
      <c r="B27" s="566"/>
      <c r="C27" s="566"/>
      <c r="D27" s="566"/>
      <c r="E27" s="567"/>
      <c r="F27" s="245"/>
      <c r="G27" s="244">
        <f>ROUND(SUM(G19:G26),0)</f>
        <v>0</v>
      </c>
      <c r="H27" s="245"/>
      <c r="I27" s="244">
        <f>ROUND(SUM(I19:I26),0)</f>
        <v>0</v>
      </c>
      <c r="J27" s="295"/>
    </row>
    <row r="28" spans="1:10" ht="16.5" thickBot="1" x14ac:dyDescent="0.3">
      <c r="A28" s="215"/>
      <c r="B28" s="215"/>
      <c r="C28" s="215"/>
      <c r="D28" s="215"/>
      <c r="E28" s="215"/>
      <c r="F28" s="215"/>
      <c r="G28" s="215"/>
      <c r="H28" s="215"/>
      <c r="I28" s="215"/>
      <c r="J28" s="295"/>
    </row>
    <row r="29" spans="1:10" s="92" customFormat="1" ht="15.75" x14ac:dyDescent="0.25">
      <c r="A29" s="547" t="s">
        <v>119</v>
      </c>
      <c r="B29" s="548"/>
      <c r="C29" s="548"/>
      <c r="D29" s="548"/>
      <c r="E29" s="549"/>
      <c r="F29" s="99"/>
      <c r="G29" s="99"/>
      <c r="H29" s="99"/>
      <c r="I29" s="99"/>
      <c r="J29" s="295"/>
    </row>
    <row r="30" spans="1:10" s="92" customFormat="1" ht="31.5" x14ac:dyDescent="0.25">
      <c r="A30" s="142" t="s">
        <v>120</v>
      </c>
      <c r="B30" s="550"/>
      <c r="C30" s="551"/>
      <c r="D30" s="551"/>
      <c r="E30" s="552"/>
      <c r="F30" s="99"/>
      <c r="G30" s="99"/>
      <c r="H30" s="99"/>
      <c r="I30" s="99"/>
      <c r="J30" s="295"/>
    </row>
    <row r="31" spans="1:10" s="92" customFormat="1" ht="15.75" x14ac:dyDescent="0.25">
      <c r="A31" s="142" t="s">
        <v>121</v>
      </c>
      <c r="B31" s="553"/>
      <c r="C31" s="553"/>
      <c r="D31" s="553"/>
      <c r="E31" s="553"/>
      <c r="F31" s="99"/>
      <c r="G31" s="99"/>
      <c r="H31" s="99"/>
      <c r="I31" s="99"/>
      <c r="J31" s="295"/>
    </row>
    <row r="32" spans="1:10" s="92" customFormat="1" ht="15.75" x14ac:dyDescent="0.25">
      <c r="A32" s="246" t="s">
        <v>122</v>
      </c>
      <c r="B32" s="553"/>
      <c r="C32" s="553"/>
      <c r="D32" s="553"/>
      <c r="E32" s="553"/>
      <c r="F32" s="557"/>
      <c r="G32" s="558"/>
      <c r="H32" s="559"/>
      <c r="I32" s="560"/>
      <c r="J32" s="295"/>
    </row>
    <row r="33" spans="1:10" s="92" customFormat="1" ht="63.75" thickBot="1" x14ac:dyDescent="0.3">
      <c r="A33" s="376" t="s">
        <v>110</v>
      </c>
      <c r="B33" s="377" t="s">
        <v>123</v>
      </c>
      <c r="C33" s="377" t="s">
        <v>124</v>
      </c>
      <c r="D33" s="377" t="s">
        <v>125</v>
      </c>
      <c r="E33" s="381" t="s">
        <v>126</v>
      </c>
      <c r="F33" s="378" t="s">
        <v>127</v>
      </c>
      <c r="G33" s="378" t="s">
        <v>128</v>
      </c>
      <c r="H33" s="379" t="s">
        <v>129</v>
      </c>
      <c r="I33" s="380" t="s">
        <v>133</v>
      </c>
      <c r="J33" s="295"/>
    </row>
    <row r="34" spans="1:10" ht="15.75" x14ac:dyDescent="0.25">
      <c r="A34" s="273" t="s">
        <v>113</v>
      </c>
      <c r="B34" s="247"/>
      <c r="C34" s="248"/>
      <c r="D34" s="249"/>
      <c r="E34" s="217">
        <f>(B34*C34)</f>
        <v>0</v>
      </c>
      <c r="F34" s="287">
        <f>1-H34</f>
        <v>1</v>
      </c>
      <c r="G34" s="218">
        <f>SUM(E34-I34)</f>
        <v>0</v>
      </c>
      <c r="H34" s="444"/>
      <c r="I34" s="218">
        <f>E34*H34</f>
        <v>0</v>
      </c>
      <c r="J34" s="295"/>
    </row>
    <row r="35" spans="1:10" ht="15.75" x14ac:dyDescent="0.25">
      <c r="A35" s="274" t="s">
        <v>114</v>
      </c>
      <c r="B35" s="8"/>
      <c r="C35" s="250"/>
      <c r="D35" s="251"/>
      <c r="E35" s="217">
        <f>(B35*C35*D35)</f>
        <v>0</v>
      </c>
      <c r="F35" s="287">
        <f t="shared" ref="F35:F41" si="5">1-H35</f>
        <v>1</v>
      </c>
      <c r="G35" s="218">
        <f t="shared" ref="G35:G41" si="6">SUM(E35-I35)</f>
        <v>0</v>
      </c>
      <c r="H35" s="444"/>
      <c r="I35" s="218">
        <f t="shared" ref="I35:I41" si="7">E35*H35</f>
        <v>0</v>
      </c>
      <c r="J35" s="295"/>
    </row>
    <row r="36" spans="1:10" ht="15.75" x14ac:dyDescent="0.25">
      <c r="A36" s="274" t="s">
        <v>115</v>
      </c>
      <c r="B36" s="8"/>
      <c r="C36" s="252"/>
      <c r="D36" s="251"/>
      <c r="E36" s="217">
        <f>(B36*C36*D36)</f>
        <v>0</v>
      </c>
      <c r="F36" s="287">
        <f t="shared" si="5"/>
        <v>1</v>
      </c>
      <c r="G36" s="218">
        <f t="shared" si="6"/>
        <v>0</v>
      </c>
      <c r="H36" s="444"/>
      <c r="I36" s="218">
        <f t="shared" si="7"/>
        <v>0</v>
      </c>
      <c r="J36" s="295"/>
    </row>
    <row r="37" spans="1:10" ht="15.75" x14ac:dyDescent="0.25">
      <c r="A37" s="274" t="s">
        <v>116</v>
      </c>
      <c r="B37" s="8"/>
      <c r="C37" s="248"/>
      <c r="D37" s="251"/>
      <c r="E37" s="217">
        <f>(B37*C37*D37)</f>
        <v>0</v>
      </c>
      <c r="F37" s="287">
        <f t="shared" si="5"/>
        <v>1</v>
      </c>
      <c r="G37" s="218">
        <f t="shared" si="6"/>
        <v>0</v>
      </c>
      <c r="H37" s="444"/>
      <c r="I37" s="218">
        <f t="shared" si="7"/>
        <v>0</v>
      </c>
      <c r="J37" s="295"/>
    </row>
    <row r="38" spans="1:10" ht="15.75" x14ac:dyDescent="0.25">
      <c r="A38" s="274" t="s">
        <v>117</v>
      </c>
      <c r="B38" s="8"/>
      <c r="C38" s="248"/>
      <c r="D38" s="251"/>
      <c r="E38" s="217">
        <f t="shared" ref="E38:E40" si="8">(B38*C38*D38)</f>
        <v>0</v>
      </c>
      <c r="F38" s="287">
        <f t="shared" si="5"/>
        <v>1</v>
      </c>
      <c r="G38" s="218">
        <f t="shared" si="6"/>
        <v>0</v>
      </c>
      <c r="H38" s="444"/>
      <c r="I38" s="218">
        <f t="shared" si="7"/>
        <v>0</v>
      </c>
      <c r="J38" s="295"/>
    </row>
    <row r="39" spans="1:10" ht="15.75" x14ac:dyDescent="0.25">
      <c r="A39" s="274" t="s">
        <v>281</v>
      </c>
      <c r="B39" s="8"/>
      <c r="C39" s="248"/>
      <c r="D39" s="251"/>
      <c r="E39" s="217">
        <f t="shared" si="8"/>
        <v>0</v>
      </c>
      <c r="F39" s="287">
        <f t="shared" si="5"/>
        <v>1</v>
      </c>
      <c r="G39" s="218">
        <f t="shared" si="6"/>
        <v>0</v>
      </c>
      <c r="H39" s="444"/>
      <c r="I39" s="218">
        <f t="shared" si="7"/>
        <v>0</v>
      </c>
      <c r="J39" s="295"/>
    </row>
    <row r="40" spans="1:10" ht="15.75" x14ac:dyDescent="0.25">
      <c r="A40" s="274" t="s">
        <v>282</v>
      </c>
      <c r="B40" s="8"/>
      <c r="C40" s="248"/>
      <c r="D40" s="251"/>
      <c r="E40" s="217">
        <f t="shared" si="8"/>
        <v>0</v>
      </c>
      <c r="F40" s="287">
        <f t="shared" si="5"/>
        <v>1</v>
      </c>
      <c r="G40" s="218">
        <f t="shared" si="6"/>
        <v>0</v>
      </c>
      <c r="H40" s="444"/>
      <c r="I40" s="218">
        <f t="shared" si="7"/>
        <v>0</v>
      </c>
      <c r="J40" s="295"/>
    </row>
    <row r="41" spans="1:10" ht="15.75" x14ac:dyDescent="0.25">
      <c r="A41" s="274" t="s">
        <v>276</v>
      </c>
      <c r="B41" s="8"/>
      <c r="C41" s="248"/>
      <c r="D41" s="251"/>
      <c r="E41" s="217">
        <f>(B41*C41*D41)</f>
        <v>0</v>
      </c>
      <c r="F41" s="287">
        <f t="shared" si="5"/>
        <v>1</v>
      </c>
      <c r="G41" s="218">
        <f t="shared" si="6"/>
        <v>0</v>
      </c>
      <c r="H41" s="444"/>
      <c r="I41" s="218">
        <f t="shared" si="7"/>
        <v>0</v>
      </c>
      <c r="J41" s="295"/>
    </row>
    <row r="42" spans="1:10" ht="15.75" x14ac:dyDescent="0.25">
      <c r="A42" s="565" t="s">
        <v>131</v>
      </c>
      <c r="B42" s="566"/>
      <c r="C42" s="566"/>
      <c r="D42" s="566"/>
      <c r="E42" s="567"/>
      <c r="F42" s="245"/>
      <c r="G42" s="244">
        <f>ROUND(SUM(G34:G41),0)</f>
        <v>0</v>
      </c>
      <c r="H42" s="245"/>
      <c r="I42" s="244">
        <f>ROUND(SUM(I34:I41),0)</f>
        <v>0</v>
      </c>
      <c r="J42" s="295"/>
    </row>
    <row r="43" spans="1:10" ht="16.5" thickBot="1" x14ac:dyDescent="0.3">
      <c r="J43" s="295"/>
    </row>
    <row r="44" spans="1:10" s="92" customFormat="1" ht="15.75" x14ac:dyDescent="0.25">
      <c r="A44" s="547" t="s">
        <v>119</v>
      </c>
      <c r="B44" s="548"/>
      <c r="C44" s="548"/>
      <c r="D44" s="548"/>
      <c r="E44" s="549"/>
      <c r="F44" s="99"/>
      <c r="G44" s="99"/>
      <c r="H44" s="99"/>
      <c r="I44" s="99"/>
      <c r="J44" s="295"/>
    </row>
    <row r="45" spans="1:10" s="92" customFormat="1" ht="31.5" x14ac:dyDescent="0.25">
      <c r="A45" s="142" t="s">
        <v>120</v>
      </c>
      <c r="B45" s="550"/>
      <c r="C45" s="551"/>
      <c r="D45" s="551"/>
      <c r="E45" s="552"/>
      <c r="F45" s="99"/>
      <c r="G45" s="99"/>
      <c r="H45" s="99"/>
      <c r="I45" s="99"/>
      <c r="J45" s="295"/>
    </row>
    <row r="46" spans="1:10" s="92" customFormat="1" ht="15.75" x14ac:dyDescent="0.25">
      <c r="A46" s="142" t="s">
        <v>121</v>
      </c>
      <c r="B46" s="553"/>
      <c r="C46" s="553"/>
      <c r="D46" s="553"/>
      <c r="E46" s="553"/>
      <c r="F46" s="99"/>
      <c r="G46" s="99"/>
      <c r="H46" s="99"/>
      <c r="I46" s="99"/>
      <c r="J46" s="295"/>
    </row>
    <row r="47" spans="1:10" s="92" customFormat="1" ht="15.75" x14ac:dyDescent="0.25">
      <c r="A47" s="246" t="s">
        <v>122</v>
      </c>
      <c r="B47" s="553"/>
      <c r="C47" s="553"/>
      <c r="D47" s="553"/>
      <c r="E47" s="553"/>
      <c r="F47" s="557"/>
      <c r="G47" s="558"/>
      <c r="H47" s="559"/>
      <c r="I47" s="560"/>
      <c r="J47" s="295"/>
    </row>
    <row r="48" spans="1:10" s="92" customFormat="1" ht="63.75" thickBot="1" x14ac:dyDescent="0.3">
      <c r="A48" s="376" t="s">
        <v>110</v>
      </c>
      <c r="B48" s="377" t="s">
        <v>123</v>
      </c>
      <c r="C48" s="377" t="s">
        <v>124</v>
      </c>
      <c r="D48" s="377" t="s">
        <v>125</v>
      </c>
      <c r="E48" s="381" t="s">
        <v>126</v>
      </c>
      <c r="F48" s="378" t="s">
        <v>127</v>
      </c>
      <c r="G48" s="378" t="s">
        <v>128</v>
      </c>
      <c r="H48" s="379" t="s">
        <v>129</v>
      </c>
      <c r="I48" s="380" t="s">
        <v>133</v>
      </c>
      <c r="J48" s="295"/>
    </row>
    <row r="49" spans="1:10" ht="15.75" x14ac:dyDescent="0.25">
      <c r="A49" s="273" t="s">
        <v>113</v>
      </c>
      <c r="B49" s="247"/>
      <c r="C49" s="248"/>
      <c r="D49" s="249"/>
      <c r="E49" s="217">
        <f>(B49*C49)</f>
        <v>0</v>
      </c>
      <c r="F49" s="287">
        <f>1-H49</f>
        <v>1</v>
      </c>
      <c r="G49" s="218">
        <f>SUM(E49-I49)</f>
        <v>0</v>
      </c>
      <c r="H49" s="444"/>
      <c r="I49" s="218">
        <f>E49*H49</f>
        <v>0</v>
      </c>
      <c r="J49" s="295"/>
    </row>
    <row r="50" spans="1:10" ht="15.75" x14ac:dyDescent="0.25">
      <c r="A50" s="274" t="s">
        <v>114</v>
      </c>
      <c r="B50" s="8"/>
      <c r="C50" s="250"/>
      <c r="D50" s="251"/>
      <c r="E50" s="217">
        <f>(B50*C50*D50)</f>
        <v>0</v>
      </c>
      <c r="F50" s="287">
        <f t="shared" ref="F50:F56" si="9">1-H50</f>
        <v>1</v>
      </c>
      <c r="G50" s="218">
        <f t="shared" ref="G50:G56" si="10">SUM(E50-I50)</f>
        <v>0</v>
      </c>
      <c r="H50" s="444"/>
      <c r="I50" s="218">
        <f t="shared" ref="I50:I56" si="11">E50*H50</f>
        <v>0</v>
      </c>
      <c r="J50" s="295"/>
    </row>
    <row r="51" spans="1:10" ht="15.75" x14ac:dyDescent="0.25">
      <c r="A51" s="274" t="s">
        <v>115</v>
      </c>
      <c r="B51" s="8"/>
      <c r="C51" s="252"/>
      <c r="D51" s="251"/>
      <c r="E51" s="217">
        <f>(B51*C51*D51)</f>
        <v>0</v>
      </c>
      <c r="F51" s="287">
        <f t="shared" si="9"/>
        <v>1</v>
      </c>
      <c r="G51" s="218">
        <f t="shared" si="10"/>
        <v>0</v>
      </c>
      <c r="H51" s="444"/>
      <c r="I51" s="218">
        <f t="shared" si="11"/>
        <v>0</v>
      </c>
      <c r="J51" s="295"/>
    </row>
    <row r="52" spans="1:10" ht="15.75" x14ac:dyDescent="0.25">
      <c r="A52" s="274" t="s">
        <v>116</v>
      </c>
      <c r="B52" s="8"/>
      <c r="C52" s="248"/>
      <c r="D52" s="251"/>
      <c r="E52" s="217">
        <f>(B52*C52*D52)</f>
        <v>0</v>
      </c>
      <c r="F52" s="287">
        <f t="shared" si="9"/>
        <v>1</v>
      </c>
      <c r="G52" s="218">
        <f t="shared" si="10"/>
        <v>0</v>
      </c>
      <c r="H52" s="444"/>
      <c r="I52" s="218">
        <f t="shared" si="11"/>
        <v>0</v>
      </c>
      <c r="J52" s="295"/>
    </row>
    <row r="53" spans="1:10" ht="15.75" x14ac:dyDescent="0.25">
      <c r="A53" s="274" t="s">
        <v>117</v>
      </c>
      <c r="B53" s="8"/>
      <c r="C53" s="248"/>
      <c r="D53" s="251"/>
      <c r="E53" s="217">
        <f t="shared" ref="E53:E55" si="12">(B53*C53*D53)</f>
        <v>0</v>
      </c>
      <c r="F53" s="287">
        <f t="shared" si="9"/>
        <v>1</v>
      </c>
      <c r="G53" s="218">
        <f t="shared" si="10"/>
        <v>0</v>
      </c>
      <c r="H53" s="444"/>
      <c r="I53" s="218">
        <f t="shared" si="11"/>
        <v>0</v>
      </c>
      <c r="J53" s="295"/>
    </row>
    <row r="54" spans="1:10" ht="15.75" x14ac:dyDescent="0.25">
      <c r="A54" s="274" t="s">
        <v>281</v>
      </c>
      <c r="B54" s="8"/>
      <c r="C54" s="248"/>
      <c r="D54" s="251"/>
      <c r="E54" s="217">
        <f t="shared" si="12"/>
        <v>0</v>
      </c>
      <c r="F54" s="287">
        <f t="shared" si="9"/>
        <v>1</v>
      </c>
      <c r="G54" s="218">
        <f t="shared" si="10"/>
        <v>0</v>
      </c>
      <c r="H54" s="444"/>
      <c r="I54" s="218">
        <f t="shared" si="11"/>
        <v>0</v>
      </c>
      <c r="J54" s="295"/>
    </row>
    <row r="55" spans="1:10" ht="15.75" x14ac:dyDescent="0.25">
      <c r="A55" s="274" t="s">
        <v>282</v>
      </c>
      <c r="B55" s="8"/>
      <c r="C55" s="248"/>
      <c r="D55" s="251"/>
      <c r="E55" s="217">
        <f t="shared" si="12"/>
        <v>0</v>
      </c>
      <c r="F55" s="287">
        <f t="shared" si="9"/>
        <v>1</v>
      </c>
      <c r="G55" s="218">
        <f t="shared" si="10"/>
        <v>0</v>
      </c>
      <c r="H55" s="444"/>
      <c r="I55" s="218">
        <f t="shared" si="11"/>
        <v>0</v>
      </c>
      <c r="J55" s="295"/>
    </row>
    <row r="56" spans="1:10" ht="15.75" x14ac:dyDescent="0.25">
      <c r="A56" s="274" t="s">
        <v>276</v>
      </c>
      <c r="B56" s="8"/>
      <c r="C56" s="248"/>
      <c r="D56" s="251"/>
      <c r="E56" s="217">
        <f>(B56*C56*D56)</f>
        <v>0</v>
      </c>
      <c r="F56" s="287">
        <f t="shared" si="9"/>
        <v>1</v>
      </c>
      <c r="G56" s="218">
        <f t="shared" si="10"/>
        <v>0</v>
      </c>
      <c r="H56" s="444"/>
      <c r="I56" s="218">
        <f t="shared" si="11"/>
        <v>0</v>
      </c>
      <c r="J56" s="295"/>
    </row>
    <row r="57" spans="1:10" ht="15.75" x14ac:dyDescent="0.25">
      <c r="A57" s="565" t="s">
        <v>131</v>
      </c>
      <c r="B57" s="566"/>
      <c r="C57" s="566"/>
      <c r="D57" s="566"/>
      <c r="E57" s="567"/>
      <c r="F57" s="245"/>
      <c r="G57" s="244">
        <f>ROUND(SUM(G49:G56),0)</f>
        <v>0</v>
      </c>
      <c r="H57" s="245"/>
      <c r="I57" s="244">
        <f>ROUND(SUM(I49:I56),0)</f>
        <v>0</v>
      </c>
      <c r="J57" s="295"/>
    </row>
    <row r="58" spans="1:10" ht="16.5" thickBot="1" x14ac:dyDescent="0.3">
      <c r="J58" s="295"/>
    </row>
    <row r="59" spans="1:10" s="92" customFormat="1" ht="15.75" x14ac:dyDescent="0.25">
      <c r="A59" s="547" t="s">
        <v>119</v>
      </c>
      <c r="B59" s="548"/>
      <c r="C59" s="548"/>
      <c r="D59" s="548"/>
      <c r="E59" s="549"/>
      <c r="F59" s="99"/>
      <c r="G59" s="99"/>
      <c r="H59" s="288"/>
      <c r="I59" s="99"/>
      <c r="J59" s="295"/>
    </row>
    <row r="60" spans="1:10" s="92" customFormat="1" ht="31.5" x14ac:dyDescent="0.25">
      <c r="A60" s="142" t="s">
        <v>120</v>
      </c>
      <c r="B60" s="550"/>
      <c r="C60" s="551"/>
      <c r="D60" s="551"/>
      <c r="E60" s="552"/>
      <c r="F60" s="99"/>
      <c r="G60" s="99"/>
      <c r="H60" s="99"/>
      <c r="I60" s="99"/>
      <c r="J60" s="295"/>
    </row>
    <row r="61" spans="1:10" s="92" customFormat="1" ht="15.75" x14ac:dyDescent="0.25">
      <c r="A61" s="142" t="s">
        <v>121</v>
      </c>
      <c r="B61" s="553"/>
      <c r="C61" s="553"/>
      <c r="D61" s="553"/>
      <c r="E61" s="553"/>
      <c r="F61" s="99"/>
      <c r="G61" s="99"/>
      <c r="H61" s="99"/>
      <c r="I61" s="99"/>
      <c r="J61" s="295"/>
    </row>
    <row r="62" spans="1:10" s="92" customFormat="1" ht="15.75" x14ac:dyDescent="0.25">
      <c r="A62" s="246" t="s">
        <v>122</v>
      </c>
      <c r="B62" s="553"/>
      <c r="C62" s="553"/>
      <c r="D62" s="553"/>
      <c r="E62" s="553"/>
      <c r="F62" s="557"/>
      <c r="G62" s="558"/>
      <c r="H62" s="559"/>
      <c r="I62" s="560"/>
      <c r="J62" s="295"/>
    </row>
    <row r="63" spans="1:10" s="92" customFormat="1" ht="63.75" thickBot="1" x14ac:dyDescent="0.3">
      <c r="A63" s="376" t="s">
        <v>110</v>
      </c>
      <c r="B63" s="377" t="s">
        <v>123</v>
      </c>
      <c r="C63" s="377" t="s">
        <v>124</v>
      </c>
      <c r="D63" s="377" t="s">
        <v>125</v>
      </c>
      <c r="E63" s="381" t="s">
        <v>126</v>
      </c>
      <c r="F63" s="378" t="s">
        <v>127</v>
      </c>
      <c r="G63" s="378" t="s">
        <v>128</v>
      </c>
      <c r="H63" s="379" t="s">
        <v>129</v>
      </c>
      <c r="I63" s="380" t="s">
        <v>133</v>
      </c>
      <c r="J63" s="295"/>
    </row>
    <row r="64" spans="1:10" ht="15.75" x14ac:dyDescent="0.25">
      <c r="A64" s="273" t="s">
        <v>113</v>
      </c>
      <c r="B64" s="247"/>
      <c r="C64" s="248"/>
      <c r="D64" s="249"/>
      <c r="E64" s="217">
        <f>(B64*C64)</f>
        <v>0</v>
      </c>
      <c r="F64" s="287">
        <f>1-H64</f>
        <v>1</v>
      </c>
      <c r="G64" s="218">
        <f>SUM(E64-I64)</f>
        <v>0</v>
      </c>
      <c r="H64" s="444"/>
      <c r="I64" s="218">
        <f>E64*H64</f>
        <v>0</v>
      </c>
      <c r="J64" s="295"/>
    </row>
    <row r="65" spans="1:10" ht="15.75" x14ac:dyDescent="0.25">
      <c r="A65" s="274" t="s">
        <v>114</v>
      </c>
      <c r="B65" s="8"/>
      <c r="C65" s="250"/>
      <c r="D65" s="251"/>
      <c r="E65" s="217">
        <f>(B65*C65*D65)</f>
        <v>0</v>
      </c>
      <c r="F65" s="287">
        <f t="shared" ref="F65:F71" si="13">1-H65</f>
        <v>1</v>
      </c>
      <c r="G65" s="218">
        <f t="shared" ref="G65:G71" si="14">SUM(E65-I65)</f>
        <v>0</v>
      </c>
      <c r="H65" s="444"/>
      <c r="I65" s="218">
        <f t="shared" ref="I65:I71" si="15">E65*H65</f>
        <v>0</v>
      </c>
      <c r="J65" s="295"/>
    </row>
    <row r="66" spans="1:10" ht="15.75" x14ac:dyDescent="0.25">
      <c r="A66" s="274" t="s">
        <v>115</v>
      </c>
      <c r="B66" s="8"/>
      <c r="C66" s="252"/>
      <c r="D66" s="251"/>
      <c r="E66" s="217">
        <f>(B66*C66*D66)</f>
        <v>0</v>
      </c>
      <c r="F66" s="287">
        <f t="shared" si="13"/>
        <v>1</v>
      </c>
      <c r="G66" s="218">
        <f t="shared" si="14"/>
        <v>0</v>
      </c>
      <c r="H66" s="444"/>
      <c r="I66" s="218">
        <f t="shared" si="15"/>
        <v>0</v>
      </c>
      <c r="J66" s="295"/>
    </row>
    <row r="67" spans="1:10" ht="15.75" x14ac:dyDescent="0.25">
      <c r="A67" s="274" t="s">
        <v>116</v>
      </c>
      <c r="B67" s="8"/>
      <c r="C67" s="248"/>
      <c r="D67" s="251"/>
      <c r="E67" s="217">
        <f>(B67*C67*D67)</f>
        <v>0</v>
      </c>
      <c r="F67" s="287">
        <f t="shared" si="13"/>
        <v>1</v>
      </c>
      <c r="G67" s="218">
        <f t="shared" si="14"/>
        <v>0</v>
      </c>
      <c r="H67" s="444"/>
      <c r="I67" s="218">
        <f t="shared" si="15"/>
        <v>0</v>
      </c>
      <c r="J67" s="295"/>
    </row>
    <row r="68" spans="1:10" ht="15.75" x14ac:dyDescent="0.25">
      <c r="A68" s="274" t="s">
        <v>117</v>
      </c>
      <c r="B68" s="8"/>
      <c r="C68" s="248"/>
      <c r="D68" s="251"/>
      <c r="E68" s="217">
        <f t="shared" ref="E68:E70" si="16">(B68*C68*D68)</f>
        <v>0</v>
      </c>
      <c r="F68" s="287">
        <f t="shared" si="13"/>
        <v>1</v>
      </c>
      <c r="G68" s="218">
        <f t="shared" si="14"/>
        <v>0</v>
      </c>
      <c r="H68" s="444"/>
      <c r="I68" s="218">
        <f t="shared" si="15"/>
        <v>0</v>
      </c>
      <c r="J68" s="295"/>
    </row>
    <row r="69" spans="1:10" ht="15.75" x14ac:dyDescent="0.25">
      <c r="A69" s="274" t="s">
        <v>281</v>
      </c>
      <c r="B69" s="8"/>
      <c r="C69" s="248"/>
      <c r="D69" s="251"/>
      <c r="E69" s="217">
        <f t="shared" si="16"/>
        <v>0</v>
      </c>
      <c r="F69" s="287">
        <f t="shared" si="13"/>
        <v>1</v>
      </c>
      <c r="G69" s="218">
        <f t="shared" si="14"/>
        <v>0</v>
      </c>
      <c r="H69" s="444"/>
      <c r="I69" s="218">
        <f t="shared" si="15"/>
        <v>0</v>
      </c>
      <c r="J69" s="295"/>
    </row>
    <row r="70" spans="1:10" ht="15.75" x14ac:dyDescent="0.25">
      <c r="A70" s="274" t="s">
        <v>282</v>
      </c>
      <c r="B70" s="8"/>
      <c r="C70" s="248"/>
      <c r="D70" s="251"/>
      <c r="E70" s="217">
        <f t="shared" si="16"/>
        <v>0</v>
      </c>
      <c r="F70" s="287">
        <f t="shared" si="13"/>
        <v>1</v>
      </c>
      <c r="G70" s="218">
        <f t="shared" si="14"/>
        <v>0</v>
      </c>
      <c r="H70" s="444"/>
      <c r="I70" s="218">
        <f t="shared" si="15"/>
        <v>0</v>
      </c>
      <c r="J70" s="295"/>
    </row>
    <row r="71" spans="1:10" ht="15.75" x14ac:dyDescent="0.25">
      <c r="A71" s="274" t="s">
        <v>276</v>
      </c>
      <c r="B71" s="8"/>
      <c r="C71" s="248"/>
      <c r="D71" s="251"/>
      <c r="E71" s="217">
        <f>(B71*C71*D71)</f>
        <v>0</v>
      </c>
      <c r="F71" s="287">
        <f t="shared" si="13"/>
        <v>1</v>
      </c>
      <c r="G71" s="218">
        <f t="shared" si="14"/>
        <v>0</v>
      </c>
      <c r="H71" s="444"/>
      <c r="I71" s="218">
        <f t="shared" si="15"/>
        <v>0</v>
      </c>
      <c r="J71" s="295"/>
    </row>
    <row r="72" spans="1:10" ht="15.75" x14ac:dyDescent="0.25">
      <c r="A72" s="565" t="s">
        <v>131</v>
      </c>
      <c r="B72" s="566"/>
      <c r="C72" s="566"/>
      <c r="D72" s="566"/>
      <c r="E72" s="567"/>
      <c r="F72" s="245"/>
      <c r="G72" s="244">
        <f>ROUND(SUM(G64:G71),0)</f>
        <v>0</v>
      </c>
      <c r="H72" s="245"/>
      <c r="I72" s="244">
        <f>ROUND(SUM(I64:I71),0)</f>
        <v>0</v>
      </c>
      <c r="J72" s="295"/>
    </row>
    <row r="73" spans="1:10" ht="16.5" thickBot="1" x14ac:dyDescent="0.3">
      <c r="J73" s="295"/>
    </row>
    <row r="74" spans="1:10" s="92" customFormat="1" ht="15.75" x14ac:dyDescent="0.25">
      <c r="A74" s="547" t="s">
        <v>119</v>
      </c>
      <c r="B74" s="548"/>
      <c r="C74" s="548"/>
      <c r="D74" s="548"/>
      <c r="E74" s="549"/>
      <c r="F74" s="99"/>
      <c r="G74" s="99"/>
      <c r="H74" s="99"/>
      <c r="I74" s="99"/>
      <c r="J74" s="295"/>
    </row>
    <row r="75" spans="1:10" s="92" customFormat="1" ht="31.5" x14ac:dyDescent="0.25">
      <c r="A75" s="142" t="s">
        <v>120</v>
      </c>
      <c r="B75" s="550"/>
      <c r="C75" s="551"/>
      <c r="D75" s="551"/>
      <c r="E75" s="552"/>
      <c r="F75" s="99"/>
      <c r="G75" s="99"/>
      <c r="H75" s="99"/>
      <c r="I75" s="99"/>
      <c r="J75" s="295"/>
    </row>
    <row r="76" spans="1:10" s="92" customFormat="1" ht="15.75" x14ac:dyDescent="0.25">
      <c r="A76" s="142" t="s">
        <v>121</v>
      </c>
      <c r="B76" s="553"/>
      <c r="C76" s="553"/>
      <c r="D76" s="553"/>
      <c r="E76" s="553"/>
      <c r="F76" s="99"/>
      <c r="G76" s="99"/>
      <c r="H76" s="99"/>
      <c r="I76" s="99"/>
      <c r="J76" s="295"/>
    </row>
    <row r="77" spans="1:10" s="92" customFormat="1" ht="15.75" x14ac:dyDescent="0.25">
      <c r="A77" s="246" t="s">
        <v>122</v>
      </c>
      <c r="B77" s="553"/>
      <c r="C77" s="553"/>
      <c r="D77" s="553"/>
      <c r="E77" s="553"/>
      <c r="F77" s="557"/>
      <c r="G77" s="558"/>
      <c r="H77" s="559"/>
      <c r="I77" s="560"/>
      <c r="J77" s="295"/>
    </row>
    <row r="78" spans="1:10" s="92" customFormat="1" ht="63.75" thickBot="1" x14ac:dyDescent="0.3">
      <c r="A78" s="376" t="s">
        <v>110</v>
      </c>
      <c r="B78" s="377" t="s">
        <v>123</v>
      </c>
      <c r="C78" s="377" t="s">
        <v>124</v>
      </c>
      <c r="D78" s="377" t="s">
        <v>125</v>
      </c>
      <c r="E78" s="381" t="s">
        <v>126</v>
      </c>
      <c r="F78" s="378" t="s">
        <v>127</v>
      </c>
      <c r="G78" s="378" t="s">
        <v>128</v>
      </c>
      <c r="H78" s="379" t="s">
        <v>129</v>
      </c>
      <c r="I78" s="380" t="s">
        <v>133</v>
      </c>
      <c r="J78" s="295"/>
    </row>
    <row r="79" spans="1:10" ht="15.75" x14ac:dyDescent="0.25">
      <c r="A79" s="273" t="s">
        <v>113</v>
      </c>
      <c r="B79" s="247"/>
      <c r="C79" s="248"/>
      <c r="D79" s="249"/>
      <c r="E79" s="217">
        <f>(B79*C79)</f>
        <v>0</v>
      </c>
      <c r="F79" s="287">
        <f>1-H79</f>
        <v>1</v>
      </c>
      <c r="G79" s="218">
        <f>SUM(E79-I79)</f>
        <v>0</v>
      </c>
      <c r="H79" s="444"/>
      <c r="I79" s="218">
        <f>E79*H79</f>
        <v>0</v>
      </c>
      <c r="J79" s="295"/>
    </row>
    <row r="80" spans="1:10" ht="15.75" x14ac:dyDescent="0.25">
      <c r="A80" s="274" t="s">
        <v>114</v>
      </c>
      <c r="B80" s="8"/>
      <c r="C80" s="250"/>
      <c r="D80" s="251"/>
      <c r="E80" s="217">
        <f>(B80*C80*D80)</f>
        <v>0</v>
      </c>
      <c r="F80" s="287">
        <f t="shared" ref="F80:F86" si="17">1-H80</f>
        <v>1</v>
      </c>
      <c r="G80" s="218">
        <f t="shared" ref="G80:G86" si="18">SUM(E80-I80)</f>
        <v>0</v>
      </c>
      <c r="H80" s="444"/>
      <c r="I80" s="218">
        <f t="shared" ref="I80:I86" si="19">E80*H80</f>
        <v>0</v>
      </c>
      <c r="J80" s="295"/>
    </row>
    <row r="81" spans="1:10" ht="15.75" x14ac:dyDescent="0.25">
      <c r="A81" s="274" t="s">
        <v>115</v>
      </c>
      <c r="B81" s="8"/>
      <c r="C81" s="252"/>
      <c r="D81" s="251"/>
      <c r="E81" s="217">
        <f>(B81*C81*D81)</f>
        <v>0</v>
      </c>
      <c r="F81" s="287">
        <f t="shared" si="17"/>
        <v>1</v>
      </c>
      <c r="G81" s="218">
        <f t="shared" si="18"/>
        <v>0</v>
      </c>
      <c r="H81" s="444"/>
      <c r="I81" s="218">
        <f t="shared" si="19"/>
        <v>0</v>
      </c>
      <c r="J81" s="295"/>
    </row>
    <row r="82" spans="1:10" ht="15.75" x14ac:dyDescent="0.25">
      <c r="A82" s="274" t="s">
        <v>116</v>
      </c>
      <c r="B82" s="8"/>
      <c r="C82" s="248"/>
      <c r="D82" s="251"/>
      <c r="E82" s="217">
        <f>(B82*C82*D82)</f>
        <v>0</v>
      </c>
      <c r="F82" s="287">
        <f t="shared" si="17"/>
        <v>1</v>
      </c>
      <c r="G82" s="218">
        <f t="shared" si="18"/>
        <v>0</v>
      </c>
      <c r="H82" s="444"/>
      <c r="I82" s="218">
        <f t="shared" si="19"/>
        <v>0</v>
      </c>
      <c r="J82" s="295"/>
    </row>
    <row r="83" spans="1:10" ht="15.75" x14ac:dyDescent="0.25">
      <c r="A83" s="274" t="s">
        <v>117</v>
      </c>
      <c r="B83" s="8"/>
      <c r="C83" s="248"/>
      <c r="D83" s="251"/>
      <c r="E83" s="217">
        <f t="shared" ref="E83:E85" si="20">(B83*C83*D83)</f>
        <v>0</v>
      </c>
      <c r="F83" s="287">
        <f t="shared" si="17"/>
        <v>1</v>
      </c>
      <c r="G83" s="218">
        <f t="shared" si="18"/>
        <v>0</v>
      </c>
      <c r="H83" s="444"/>
      <c r="I83" s="218">
        <f t="shared" si="19"/>
        <v>0</v>
      </c>
      <c r="J83" s="295"/>
    </row>
    <row r="84" spans="1:10" ht="15.75" x14ac:dyDescent="0.25">
      <c r="A84" s="274" t="s">
        <v>281</v>
      </c>
      <c r="B84" s="8"/>
      <c r="C84" s="248"/>
      <c r="D84" s="251"/>
      <c r="E84" s="217">
        <f t="shared" si="20"/>
        <v>0</v>
      </c>
      <c r="F84" s="287">
        <f t="shared" si="17"/>
        <v>1</v>
      </c>
      <c r="G84" s="218">
        <f t="shared" si="18"/>
        <v>0</v>
      </c>
      <c r="H84" s="444"/>
      <c r="I84" s="218">
        <f t="shared" si="19"/>
        <v>0</v>
      </c>
      <c r="J84" s="295"/>
    </row>
    <row r="85" spans="1:10" ht="15.75" x14ac:dyDescent="0.25">
      <c r="A85" s="274" t="s">
        <v>282</v>
      </c>
      <c r="B85" s="8"/>
      <c r="C85" s="248"/>
      <c r="D85" s="251"/>
      <c r="E85" s="217">
        <f t="shared" si="20"/>
        <v>0</v>
      </c>
      <c r="F85" s="287">
        <f t="shared" si="17"/>
        <v>1</v>
      </c>
      <c r="G85" s="218">
        <f t="shared" si="18"/>
        <v>0</v>
      </c>
      <c r="H85" s="444"/>
      <c r="I85" s="218">
        <f t="shared" si="19"/>
        <v>0</v>
      </c>
      <c r="J85" s="295"/>
    </row>
    <row r="86" spans="1:10" ht="15.75" x14ac:dyDescent="0.25">
      <c r="A86" s="274" t="s">
        <v>276</v>
      </c>
      <c r="B86" s="8"/>
      <c r="C86" s="248"/>
      <c r="D86" s="251"/>
      <c r="E86" s="217">
        <f>(B86*C86*D86)</f>
        <v>0</v>
      </c>
      <c r="F86" s="287">
        <f t="shared" si="17"/>
        <v>1</v>
      </c>
      <c r="G86" s="218">
        <f t="shared" si="18"/>
        <v>0</v>
      </c>
      <c r="H86" s="444"/>
      <c r="I86" s="218">
        <f t="shared" si="19"/>
        <v>0</v>
      </c>
      <c r="J86" s="295"/>
    </row>
    <row r="87" spans="1:10" ht="15.75" x14ac:dyDescent="0.25">
      <c r="A87" s="565" t="s">
        <v>131</v>
      </c>
      <c r="B87" s="566"/>
      <c r="C87" s="566"/>
      <c r="D87" s="566"/>
      <c r="E87" s="567"/>
      <c r="F87" s="245"/>
      <c r="G87" s="244">
        <f>ROUND(SUM(G79:G86),0)</f>
        <v>0</v>
      </c>
      <c r="H87" s="245"/>
      <c r="I87" s="244">
        <f>ROUND(SUM(I79:I86),0)</f>
        <v>0</v>
      </c>
      <c r="J87" s="295"/>
    </row>
    <row r="88" spans="1:10" ht="16.5" thickBot="1" x14ac:dyDescent="0.3">
      <c r="J88" s="295"/>
    </row>
    <row r="89" spans="1:10" s="92" customFormat="1" ht="15.75" x14ac:dyDescent="0.25">
      <c r="A89" s="547" t="s">
        <v>119</v>
      </c>
      <c r="B89" s="548"/>
      <c r="C89" s="548"/>
      <c r="D89" s="548"/>
      <c r="E89" s="549"/>
      <c r="F89" s="99"/>
      <c r="G89" s="99"/>
      <c r="H89" s="99"/>
      <c r="I89" s="99"/>
      <c r="J89" s="295"/>
    </row>
    <row r="90" spans="1:10" s="92" customFormat="1" ht="31.5" x14ac:dyDescent="0.25">
      <c r="A90" s="142" t="s">
        <v>120</v>
      </c>
      <c r="B90" s="550"/>
      <c r="C90" s="551"/>
      <c r="D90" s="551"/>
      <c r="E90" s="552"/>
      <c r="F90" s="99"/>
      <c r="G90" s="99"/>
      <c r="H90" s="99"/>
      <c r="I90" s="99"/>
      <c r="J90" s="295"/>
    </row>
    <row r="91" spans="1:10" s="92" customFormat="1" ht="15.75" x14ac:dyDescent="0.25">
      <c r="A91" s="142" t="s">
        <v>121</v>
      </c>
      <c r="B91" s="553"/>
      <c r="C91" s="553"/>
      <c r="D91" s="553"/>
      <c r="E91" s="553"/>
      <c r="F91" s="99"/>
      <c r="G91" s="99"/>
      <c r="H91" s="99"/>
      <c r="I91" s="99"/>
      <c r="J91" s="295"/>
    </row>
    <row r="92" spans="1:10" s="92" customFormat="1" ht="15.75" x14ac:dyDescent="0.25">
      <c r="A92" s="246" t="s">
        <v>122</v>
      </c>
      <c r="B92" s="569"/>
      <c r="C92" s="570"/>
      <c r="D92" s="570"/>
      <c r="E92" s="571"/>
      <c r="F92" s="557"/>
      <c r="G92" s="568"/>
      <c r="H92" s="559"/>
      <c r="I92" s="560"/>
      <c r="J92" s="295"/>
    </row>
    <row r="93" spans="1:10" s="92" customFormat="1" ht="63.75" thickBot="1" x14ac:dyDescent="0.3">
      <c r="A93" s="376" t="s">
        <v>110</v>
      </c>
      <c r="B93" s="377" t="s">
        <v>123</v>
      </c>
      <c r="C93" s="377" t="s">
        <v>124</v>
      </c>
      <c r="D93" s="377" t="s">
        <v>125</v>
      </c>
      <c r="E93" s="381" t="s">
        <v>126</v>
      </c>
      <c r="F93" s="378" t="s">
        <v>127</v>
      </c>
      <c r="G93" s="378" t="s">
        <v>128</v>
      </c>
      <c r="H93" s="379" t="s">
        <v>129</v>
      </c>
      <c r="I93" s="380" t="s">
        <v>133</v>
      </c>
      <c r="J93" s="295"/>
    </row>
    <row r="94" spans="1:10" ht="15.75" x14ac:dyDescent="0.25">
      <c r="A94" s="273" t="s">
        <v>113</v>
      </c>
      <c r="B94" s="247"/>
      <c r="C94" s="248"/>
      <c r="D94" s="249"/>
      <c r="E94" s="217">
        <f>(B94*C94)</f>
        <v>0</v>
      </c>
      <c r="F94" s="287">
        <f>1-H94</f>
        <v>1</v>
      </c>
      <c r="G94" s="218">
        <f>SUM(E94-I94)</f>
        <v>0</v>
      </c>
      <c r="H94" s="214"/>
      <c r="I94" s="218">
        <f>E94*H94</f>
        <v>0</v>
      </c>
      <c r="J94" s="295"/>
    </row>
    <row r="95" spans="1:10" ht="15.75" x14ac:dyDescent="0.25">
      <c r="A95" s="274" t="s">
        <v>114</v>
      </c>
      <c r="B95" s="8"/>
      <c r="C95" s="250"/>
      <c r="D95" s="251"/>
      <c r="E95" s="217">
        <f>(B95*C95*D95)</f>
        <v>0</v>
      </c>
      <c r="F95" s="287">
        <f t="shared" ref="F95:F101" si="21">1-H95</f>
        <v>1</v>
      </c>
      <c r="G95" s="218">
        <f t="shared" ref="G95:G101" si="22">SUM(E95-I95)</f>
        <v>0</v>
      </c>
      <c r="H95" s="214"/>
      <c r="I95" s="218">
        <f t="shared" ref="I95:I101" si="23">E95*H95</f>
        <v>0</v>
      </c>
      <c r="J95" s="295"/>
    </row>
    <row r="96" spans="1:10" ht="15.75" x14ac:dyDescent="0.25">
      <c r="A96" s="274" t="s">
        <v>115</v>
      </c>
      <c r="B96" s="8"/>
      <c r="C96" s="252"/>
      <c r="D96" s="251"/>
      <c r="E96" s="217">
        <f>(B96*C96*D96)</f>
        <v>0</v>
      </c>
      <c r="F96" s="287">
        <f t="shared" si="21"/>
        <v>1</v>
      </c>
      <c r="G96" s="218">
        <f t="shared" si="22"/>
        <v>0</v>
      </c>
      <c r="H96" s="214"/>
      <c r="I96" s="218">
        <f t="shared" si="23"/>
        <v>0</v>
      </c>
      <c r="J96" s="295"/>
    </row>
    <row r="97" spans="1:10" ht="15.75" x14ac:dyDescent="0.25">
      <c r="A97" s="274" t="s">
        <v>116</v>
      </c>
      <c r="B97" s="8"/>
      <c r="C97" s="248"/>
      <c r="D97" s="251"/>
      <c r="E97" s="217">
        <f>(B97*C97*D97)</f>
        <v>0</v>
      </c>
      <c r="F97" s="287">
        <f t="shared" si="21"/>
        <v>1</v>
      </c>
      <c r="G97" s="218">
        <f t="shared" si="22"/>
        <v>0</v>
      </c>
      <c r="H97" s="214"/>
      <c r="I97" s="218">
        <f t="shared" si="23"/>
        <v>0</v>
      </c>
      <c r="J97" s="295"/>
    </row>
    <row r="98" spans="1:10" ht="15.75" x14ac:dyDescent="0.25">
      <c r="A98" s="274" t="s">
        <v>117</v>
      </c>
      <c r="B98" s="8"/>
      <c r="C98" s="248"/>
      <c r="D98" s="251"/>
      <c r="E98" s="217">
        <f t="shared" ref="E98:E100" si="24">(B98*C98*D98)</f>
        <v>0</v>
      </c>
      <c r="F98" s="287">
        <f t="shared" si="21"/>
        <v>1</v>
      </c>
      <c r="G98" s="218">
        <f t="shared" si="22"/>
        <v>0</v>
      </c>
      <c r="H98" s="214"/>
      <c r="I98" s="218">
        <f t="shared" si="23"/>
        <v>0</v>
      </c>
      <c r="J98" s="295"/>
    </row>
    <row r="99" spans="1:10" ht="15.75" x14ac:dyDescent="0.25">
      <c r="A99" s="274" t="s">
        <v>281</v>
      </c>
      <c r="B99" s="8"/>
      <c r="C99" s="248"/>
      <c r="D99" s="251"/>
      <c r="E99" s="217">
        <f t="shared" si="24"/>
        <v>0</v>
      </c>
      <c r="F99" s="287">
        <f t="shared" si="21"/>
        <v>1</v>
      </c>
      <c r="G99" s="218">
        <f t="shared" si="22"/>
        <v>0</v>
      </c>
      <c r="H99" s="214"/>
      <c r="I99" s="218">
        <f t="shared" si="23"/>
        <v>0</v>
      </c>
      <c r="J99" s="295"/>
    </row>
    <row r="100" spans="1:10" ht="15.75" x14ac:dyDescent="0.25">
      <c r="A100" s="274" t="s">
        <v>282</v>
      </c>
      <c r="B100" s="8"/>
      <c r="C100" s="248"/>
      <c r="D100" s="251"/>
      <c r="E100" s="217">
        <f t="shared" si="24"/>
        <v>0</v>
      </c>
      <c r="F100" s="287">
        <f t="shared" si="21"/>
        <v>1</v>
      </c>
      <c r="G100" s="218">
        <f t="shared" si="22"/>
        <v>0</v>
      </c>
      <c r="H100" s="214"/>
      <c r="I100" s="218">
        <f t="shared" si="23"/>
        <v>0</v>
      </c>
      <c r="J100" s="295"/>
    </row>
    <row r="101" spans="1:10" ht="15.75" x14ac:dyDescent="0.25">
      <c r="A101" s="274" t="s">
        <v>276</v>
      </c>
      <c r="B101" s="8"/>
      <c r="C101" s="248"/>
      <c r="D101" s="251"/>
      <c r="E101" s="217">
        <f>(B101*C101*D101)</f>
        <v>0</v>
      </c>
      <c r="F101" s="287">
        <f t="shared" si="21"/>
        <v>1</v>
      </c>
      <c r="G101" s="218">
        <f t="shared" si="22"/>
        <v>0</v>
      </c>
      <c r="H101" s="214"/>
      <c r="I101" s="218">
        <f t="shared" si="23"/>
        <v>0</v>
      </c>
      <c r="J101" s="295"/>
    </row>
    <row r="102" spans="1:10" ht="15.75" x14ac:dyDescent="0.25">
      <c r="A102" s="565" t="s">
        <v>131</v>
      </c>
      <c r="B102" s="566"/>
      <c r="C102" s="566"/>
      <c r="D102" s="566"/>
      <c r="E102" s="567"/>
      <c r="F102" s="245"/>
      <c r="G102" s="244">
        <f>ROUND(SUM(G94:G101),0)</f>
        <v>0</v>
      </c>
      <c r="H102" s="245"/>
      <c r="I102" s="244">
        <f>ROUND(SUM(I94:I101),0)</f>
        <v>0</v>
      </c>
      <c r="J102" s="295"/>
    </row>
    <row r="103" spans="1:10" ht="16.5" thickBot="1" x14ac:dyDescent="0.3">
      <c r="J103" s="295"/>
    </row>
    <row r="104" spans="1:10" s="92" customFormat="1" ht="15.75" x14ac:dyDescent="0.25">
      <c r="A104" s="547" t="s">
        <v>119</v>
      </c>
      <c r="B104" s="548"/>
      <c r="C104" s="548"/>
      <c r="D104" s="548"/>
      <c r="E104" s="549"/>
      <c r="F104" s="99"/>
      <c r="G104" s="99"/>
      <c r="H104" s="99"/>
      <c r="I104" s="99"/>
      <c r="J104" s="295"/>
    </row>
    <row r="105" spans="1:10" s="92" customFormat="1" ht="31.5" x14ac:dyDescent="0.25">
      <c r="A105" s="142" t="s">
        <v>120</v>
      </c>
      <c r="B105" s="550"/>
      <c r="C105" s="551"/>
      <c r="D105" s="551"/>
      <c r="E105" s="552"/>
      <c r="F105" s="99"/>
      <c r="G105" s="99"/>
      <c r="H105" s="99"/>
      <c r="I105" s="99"/>
      <c r="J105" s="295"/>
    </row>
    <row r="106" spans="1:10" s="92" customFormat="1" ht="15.75" x14ac:dyDescent="0.25">
      <c r="A106" s="142" t="s">
        <v>121</v>
      </c>
      <c r="B106" s="553"/>
      <c r="C106" s="553"/>
      <c r="D106" s="553"/>
      <c r="E106" s="553"/>
      <c r="F106" s="99"/>
      <c r="G106" s="99"/>
      <c r="H106" s="99"/>
      <c r="I106" s="99"/>
      <c r="J106" s="295"/>
    </row>
    <row r="107" spans="1:10" s="92" customFormat="1" ht="15.75" x14ac:dyDescent="0.25">
      <c r="A107" s="246" t="s">
        <v>122</v>
      </c>
      <c r="B107" s="553"/>
      <c r="C107" s="553"/>
      <c r="D107" s="553"/>
      <c r="E107" s="553"/>
      <c r="F107" s="557"/>
      <c r="G107" s="558"/>
      <c r="H107" s="559"/>
      <c r="I107" s="560"/>
      <c r="J107" s="295"/>
    </row>
    <row r="108" spans="1:10" s="92" customFormat="1" ht="63.75" thickBot="1" x14ac:dyDescent="0.3">
      <c r="A108" s="376" t="s">
        <v>110</v>
      </c>
      <c r="B108" s="377" t="s">
        <v>123</v>
      </c>
      <c r="C108" s="377" t="s">
        <v>124</v>
      </c>
      <c r="D108" s="377" t="s">
        <v>125</v>
      </c>
      <c r="E108" s="381" t="s">
        <v>126</v>
      </c>
      <c r="F108" s="378" t="s">
        <v>127</v>
      </c>
      <c r="G108" s="378" t="s">
        <v>128</v>
      </c>
      <c r="H108" s="379" t="s">
        <v>129</v>
      </c>
      <c r="I108" s="380" t="s">
        <v>133</v>
      </c>
      <c r="J108" s="295"/>
    </row>
    <row r="109" spans="1:10" ht="15.75" x14ac:dyDescent="0.25">
      <c r="A109" s="273" t="s">
        <v>113</v>
      </c>
      <c r="B109" s="247"/>
      <c r="C109" s="248"/>
      <c r="D109" s="249"/>
      <c r="E109" s="217">
        <f>(B109*C109)</f>
        <v>0</v>
      </c>
      <c r="F109" s="287">
        <f>1-H109</f>
        <v>1</v>
      </c>
      <c r="G109" s="218">
        <f>SUM(E109-I109)</f>
        <v>0</v>
      </c>
      <c r="H109" s="444"/>
      <c r="I109" s="218">
        <f>E109*H109</f>
        <v>0</v>
      </c>
      <c r="J109" s="295"/>
    </row>
    <row r="110" spans="1:10" ht="15.75" x14ac:dyDescent="0.25">
      <c r="A110" s="274" t="s">
        <v>114</v>
      </c>
      <c r="B110" s="8"/>
      <c r="C110" s="250"/>
      <c r="D110" s="251"/>
      <c r="E110" s="217">
        <f>(B110*C110*D110)</f>
        <v>0</v>
      </c>
      <c r="F110" s="287">
        <f t="shared" ref="F110:F116" si="25">1-H110</f>
        <v>1</v>
      </c>
      <c r="G110" s="218">
        <f t="shared" ref="G110:G116" si="26">SUM(E110-I110)</f>
        <v>0</v>
      </c>
      <c r="H110" s="444"/>
      <c r="I110" s="218">
        <f t="shared" ref="I110:I116" si="27">E110*H110</f>
        <v>0</v>
      </c>
      <c r="J110" s="295"/>
    </row>
    <row r="111" spans="1:10" ht="15.75" x14ac:dyDescent="0.25">
      <c r="A111" s="274" t="s">
        <v>115</v>
      </c>
      <c r="B111" s="8"/>
      <c r="C111" s="252"/>
      <c r="D111" s="251"/>
      <c r="E111" s="217">
        <f>(B111*C111*D111)</f>
        <v>0</v>
      </c>
      <c r="F111" s="287">
        <f t="shared" si="25"/>
        <v>1</v>
      </c>
      <c r="G111" s="218">
        <f t="shared" si="26"/>
        <v>0</v>
      </c>
      <c r="H111" s="444"/>
      <c r="I111" s="218">
        <f t="shared" si="27"/>
        <v>0</v>
      </c>
      <c r="J111" s="295"/>
    </row>
    <row r="112" spans="1:10" ht="15.75" x14ac:dyDescent="0.25">
      <c r="A112" s="274" t="s">
        <v>116</v>
      </c>
      <c r="B112" s="8"/>
      <c r="C112" s="248"/>
      <c r="D112" s="251"/>
      <c r="E112" s="217">
        <f>(B112*C112*D112)</f>
        <v>0</v>
      </c>
      <c r="F112" s="287">
        <f t="shared" si="25"/>
        <v>1</v>
      </c>
      <c r="G112" s="218">
        <f t="shared" si="26"/>
        <v>0</v>
      </c>
      <c r="H112" s="444"/>
      <c r="I112" s="218">
        <f t="shared" si="27"/>
        <v>0</v>
      </c>
      <c r="J112" s="295"/>
    </row>
    <row r="113" spans="1:10" ht="15.75" x14ac:dyDescent="0.25">
      <c r="A113" s="274" t="s">
        <v>117</v>
      </c>
      <c r="B113" s="8"/>
      <c r="C113" s="248"/>
      <c r="D113" s="251"/>
      <c r="E113" s="217">
        <f t="shared" ref="E113:E115" si="28">(B113*C113*D113)</f>
        <v>0</v>
      </c>
      <c r="F113" s="287">
        <f t="shared" si="25"/>
        <v>1</v>
      </c>
      <c r="G113" s="218">
        <f t="shared" si="26"/>
        <v>0</v>
      </c>
      <c r="H113" s="444"/>
      <c r="I113" s="218">
        <f t="shared" si="27"/>
        <v>0</v>
      </c>
      <c r="J113" s="295"/>
    </row>
    <row r="114" spans="1:10" ht="15.75" x14ac:dyDescent="0.25">
      <c r="A114" s="274" t="s">
        <v>281</v>
      </c>
      <c r="B114" s="8"/>
      <c r="C114" s="248"/>
      <c r="D114" s="251"/>
      <c r="E114" s="217">
        <f t="shared" si="28"/>
        <v>0</v>
      </c>
      <c r="F114" s="287">
        <f t="shared" si="25"/>
        <v>1</v>
      </c>
      <c r="G114" s="218">
        <f t="shared" si="26"/>
        <v>0</v>
      </c>
      <c r="H114" s="444"/>
      <c r="I114" s="218">
        <f t="shared" si="27"/>
        <v>0</v>
      </c>
      <c r="J114" s="295"/>
    </row>
    <row r="115" spans="1:10" ht="15.75" x14ac:dyDescent="0.25">
      <c r="A115" s="274" t="s">
        <v>282</v>
      </c>
      <c r="B115" s="8"/>
      <c r="C115" s="248"/>
      <c r="D115" s="251"/>
      <c r="E115" s="217">
        <f t="shared" si="28"/>
        <v>0</v>
      </c>
      <c r="F115" s="287">
        <f t="shared" si="25"/>
        <v>1</v>
      </c>
      <c r="G115" s="218">
        <f t="shared" si="26"/>
        <v>0</v>
      </c>
      <c r="H115" s="444"/>
      <c r="I115" s="218">
        <f t="shared" si="27"/>
        <v>0</v>
      </c>
      <c r="J115" s="295"/>
    </row>
    <row r="116" spans="1:10" ht="15.75" x14ac:dyDescent="0.25">
      <c r="A116" s="274" t="s">
        <v>276</v>
      </c>
      <c r="B116" s="8"/>
      <c r="C116" s="248"/>
      <c r="D116" s="251"/>
      <c r="E116" s="217">
        <f>(B116*C116*D116)</f>
        <v>0</v>
      </c>
      <c r="F116" s="287">
        <f t="shared" si="25"/>
        <v>1</v>
      </c>
      <c r="G116" s="218">
        <f t="shared" si="26"/>
        <v>0</v>
      </c>
      <c r="H116" s="444"/>
      <c r="I116" s="218">
        <f t="shared" si="27"/>
        <v>0</v>
      </c>
      <c r="J116" s="295"/>
    </row>
    <row r="117" spans="1:10" ht="15.75" x14ac:dyDescent="0.25">
      <c r="A117" s="565" t="s">
        <v>131</v>
      </c>
      <c r="B117" s="566"/>
      <c r="C117" s="566"/>
      <c r="D117" s="566"/>
      <c r="E117" s="567"/>
      <c r="F117" s="245"/>
      <c r="G117" s="244">
        <f>ROUND(SUM(G109:G116),0)</f>
        <v>0</v>
      </c>
      <c r="H117" s="245"/>
      <c r="I117" s="244">
        <f>ROUND(SUM(I109:I116),0)</f>
        <v>0</v>
      </c>
      <c r="J117" s="295"/>
    </row>
    <row r="118" spans="1:10" ht="16.5" thickBot="1" x14ac:dyDescent="0.3">
      <c r="J118" s="295"/>
    </row>
    <row r="119" spans="1:10" s="92" customFormat="1" ht="15.75" x14ac:dyDescent="0.25">
      <c r="A119" s="547" t="s">
        <v>119</v>
      </c>
      <c r="B119" s="548"/>
      <c r="C119" s="548"/>
      <c r="D119" s="548"/>
      <c r="E119" s="549"/>
      <c r="F119" s="99"/>
      <c r="G119" s="99"/>
      <c r="H119" s="99"/>
      <c r="I119" s="99"/>
      <c r="J119" s="295"/>
    </row>
    <row r="120" spans="1:10" s="92" customFormat="1" ht="31.5" x14ac:dyDescent="0.25">
      <c r="A120" s="142" t="s">
        <v>120</v>
      </c>
      <c r="B120" s="550"/>
      <c r="C120" s="551"/>
      <c r="D120" s="551"/>
      <c r="E120" s="552"/>
      <c r="F120" s="99"/>
      <c r="G120" s="99"/>
      <c r="H120" s="99"/>
      <c r="I120" s="99"/>
      <c r="J120" s="295"/>
    </row>
    <row r="121" spans="1:10" s="92" customFormat="1" ht="15.75" x14ac:dyDescent="0.25">
      <c r="A121" s="142" t="s">
        <v>121</v>
      </c>
      <c r="B121" s="553"/>
      <c r="C121" s="553"/>
      <c r="D121" s="553"/>
      <c r="E121" s="553"/>
      <c r="F121" s="99"/>
      <c r="G121" s="99"/>
      <c r="H121" s="99"/>
      <c r="I121" s="99"/>
      <c r="J121" s="295"/>
    </row>
    <row r="122" spans="1:10" s="92" customFormat="1" ht="15.75" x14ac:dyDescent="0.25">
      <c r="A122" s="246" t="s">
        <v>122</v>
      </c>
      <c r="B122" s="553"/>
      <c r="C122" s="553"/>
      <c r="D122" s="553"/>
      <c r="E122" s="553"/>
      <c r="F122" s="557"/>
      <c r="G122" s="558"/>
      <c r="H122" s="559"/>
      <c r="I122" s="560"/>
      <c r="J122" s="295"/>
    </row>
    <row r="123" spans="1:10" s="92" customFormat="1" ht="63.75" thickBot="1" x14ac:dyDescent="0.3">
      <c r="A123" s="376" t="s">
        <v>110</v>
      </c>
      <c r="B123" s="377" t="s">
        <v>123</v>
      </c>
      <c r="C123" s="377" t="s">
        <v>124</v>
      </c>
      <c r="D123" s="377" t="s">
        <v>125</v>
      </c>
      <c r="E123" s="381" t="s">
        <v>126</v>
      </c>
      <c r="F123" s="378" t="s">
        <v>127</v>
      </c>
      <c r="G123" s="378" t="s">
        <v>128</v>
      </c>
      <c r="H123" s="379" t="s">
        <v>129</v>
      </c>
      <c r="I123" s="380" t="s">
        <v>133</v>
      </c>
      <c r="J123" s="295"/>
    </row>
    <row r="124" spans="1:10" ht="15.75" x14ac:dyDescent="0.25">
      <c r="A124" s="273" t="s">
        <v>113</v>
      </c>
      <c r="B124" s="247"/>
      <c r="C124" s="248"/>
      <c r="D124" s="249"/>
      <c r="E124" s="217">
        <f>(B124*C124)</f>
        <v>0</v>
      </c>
      <c r="F124" s="287">
        <f>1-H124</f>
        <v>1</v>
      </c>
      <c r="G124" s="218">
        <f>SUM(E124-I124)</f>
        <v>0</v>
      </c>
      <c r="H124" s="444"/>
      <c r="I124" s="218">
        <f>E124*H124</f>
        <v>0</v>
      </c>
      <c r="J124" s="295"/>
    </row>
    <row r="125" spans="1:10" ht="15.75" x14ac:dyDescent="0.25">
      <c r="A125" s="274" t="s">
        <v>114</v>
      </c>
      <c r="B125" s="8"/>
      <c r="C125" s="250"/>
      <c r="D125" s="251"/>
      <c r="E125" s="217">
        <f>(B125*C125*D125)</f>
        <v>0</v>
      </c>
      <c r="F125" s="287">
        <f t="shared" ref="F125:F131" si="29">1-H125</f>
        <v>1</v>
      </c>
      <c r="G125" s="218">
        <f t="shared" ref="G125:G131" si="30">SUM(E125-I125)</f>
        <v>0</v>
      </c>
      <c r="H125" s="444"/>
      <c r="I125" s="218">
        <f t="shared" ref="I125:I131" si="31">E125*H125</f>
        <v>0</v>
      </c>
      <c r="J125" s="295"/>
    </row>
    <row r="126" spans="1:10" ht="15.75" x14ac:dyDescent="0.25">
      <c r="A126" s="274" t="s">
        <v>115</v>
      </c>
      <c r="B126" s="8"/>
      <c r="C126" s="252"/>
      <c r="D126" s="251"/>
      <c r="E126" s="217">
        <f>(B126*C126*D126)</f>
        <v>0</v>
      </c>
      <c r="F126" s="287">
        <f t="shared" si="29"/>
        <v>1</v>
      </c>
      <c r="G126" s="218">
        <f t="shared" si="30"/>
        <v>0</v>
      </c>
      <c r="H126" s="444"/>
      <c r="I126" s="218">
        <f t="shared" si="31"/>
        <v>0</v>
      </c>
      <c r="J126" s="295"/>
    </row>
    <row r="127" spans="1:10" ht="15.75" x14ac:dyDescent="0.25">
      <c r="A127" s="274" t="s">
        <v>116</v>
      </c>
      <c r="B127" s="8"/>
      <c r="C127" s="248"/>
      <c r="D127" s="251"/>
      <c r="E127" s="217">
        <f>(B127*C127*D127)</f>
        <v>0</v>
      </c>
      <c r="F127" s="287">
        <f t="shared" si="29"/>
        <v>1</v>
      </c>
      <c r="G127" s="218">
        <f t="shared" si="30"/>
        <v>0</v>
      </c>
      <c r="H127" s="444"/>
      <c r="I127" s="218">
        <f t="shared" si="31"/>
        <v>0</v>
      </c>
      <c r="J127" s="295"/>
    </row>
    <row r="128" spans="1:10" ht="15.75" x14ac:dyDescent="0.25">
      <c r="A128" s="274" t="s">
        <v>117</v>
      </c>
      <c r="B128" s="8"/>
      <c r="C128" s="248"/>
      <c r="D128" s="251"/>
      <c r="E128" s="217">
        <f t="shared" ref="E128:E130" si="32">(B128*C128*D128)</f>
        <v>0</v>
      </c>
      <c r="F128" s="287">
        <f t="shared" si="29"/>
        <v>1</v>
      </c>
      <c r="G128" s="218">
        <f t="shared" si="30"/>
        <v>0</v>
      </c>
      <c r="H128" s="444"/>
      <c r="I128" s="218">
        <f t="shared" si="31"/>
        <v>0</v>
      </c>
      <c r="J128" s="295"/>
    </row>
    <row r="129" spans="1:10" ht="15.75" x14ac:dyDescent="0.25">
      <c r="A129" s="274" t="s">
        <v>281</v>
      </c>
      <c r="B129" s="8"/>
      <c r="C129" s="248"/>
      <c r="D129" s="251"/>
      <c r="E129" s="217">
        <f t="shared" si="32"/>
        <v>0</v>
      </c>
      <c r="F129" s="287">
        <f t="shared" si="29"/>
        <v>1</v>
      </c>
      <c r="G129" s="218">
        <f t="shared" si="30"/>
        <v>0</v>
      </c>
      <c r="H129" s="444"/>
      <c r="I129" s="218">
        <f t="shared" si="31"/>
        <v>0</v>
      </c>
      <c r="J129" s="295"/>
    </row>
    <row r="130" spans="1:10" ht="15.75" x14ac:dyDescent="0.25">
      <c r="A130" s="274" t="s">
        <v>282</v>
      </c>
      <c r="B130" s="8"/>
      <c r="C130" s="248"/>
      <c r="D130" s="251"/>
      <c r="E130" s="217">
        <f t="shared" si="32"/>
        <v>0</v>
      </c>
      <c r="F130" s="287">
        <f t="shared" si="29"/>
        <v>1</v>
      </c>
      <c r="G130" s="218">
        <f t="shared" si="30"/>
        <v>0</v>
      </c>
      <c r="H130" s="444"/>
      <c r="I130" s="218">
        <f t="shared" si="31"/>
        <v>0</v>
      </c>
      <c r="J130" s="295"/>
    </row>
    <row r="131" spans="1:10" ht="15.75" x14ac:dyDescent="0.25">
      <c r="A131" s="274" t="s">
        <v>276</v>
      </c>
      <c r="B131" s="8"/>
      <c r="C131" s="248"/>
      <c r="D131" s="251"/>
      <c r="E131" s="217">
        <f>(B131*C131*D131)</f>
        <v>0</v>
      </c>
      <c r="F131" s="287">
        <f t="shared" si="29"/>
        <v>1</v>
      </c>
      <c r="G131" s="218">
        <f t="shared" si="30"/>
        <v>0</v>
      </c>
      <c r="H131" s="444"/>
      <c r="I131" s="218">
        <f t="shared" si="31"/>
        <v>0</v>
      </c>
      <c r="J131" s="295"/>
    </row>
    <row r="132" spans="1:10" ht="15.75" x14ac:dyDescent="0.25">
      <c r="A132" s="565" t="s">
        <v>131</v>
      </c>
      <c r="B132" s="566"/>
      <c r="C132" s="566"/>
      <c r="D132" s="566"/>
      <c r="E132" s="567"/>
      <c r="F132" s="245"/>
      <c r="G132" s="244">
        <f>ROUND(SUM(G124:G131),0)</f>
        <v>0</v>
      </c>
      <c r="H132" s="245"/>
      <c r="I132" s="244">
        <f>ROUND(SUM(I124:I131),0)</f>
        <v>0</v>
      </c>
      <c r="J132" s="295"/>
    </row>
    <row r="133" spans="1:10" ht="16.5" thickBot="1" x14ac:dyDescent="0.3">
      <c r="J133" s="295"/>
    </row>
    <row r="134" spans="1:10" s="92" customFormat="1" ht="15.75" x14ac:dyDescent="0.25">
      <c r="A134" s="547" t="s">
        <v>119</v>
      </c>
      <c r="B134" s="548"/>
      <c r="C134" s="548"/>
      <c r="D134" s="548"/>
      <c r="E134" s="549"/>
      <c r="F134" s="99"/>
      <c r="G134" s="99"/>
      <c r="H134" s="99"/>
      <c r="I134" s="99"/>
      <c r="J134" s="295"/>
    </row>
    <row r="135" spans="1:10" s="92" customFormat="1" ht="31.5" x14ac:dyDescent="0.25">
      <c r="A135" s="142" t="s">
        <v>120</v>
      </c>
      <c r="B135" s="550"/>
      <c r="C135" s="551"/>
      <c r="D135" s="551"/>
      <c r="E135" s="552"/>
      <c r="F135" s="99"/>
      <c r="G135" s="99"/>
      <c r="H135" s="99"/>
      <c r="I135" s="99"/>
      <c r="J135" s="295"/>
    </row>
    <row r="136" spans="1:10" s="92" customFormat="1" ht="15.75" x14ac:dyDescent="0.25">
      <c r="A136" s="142" t="s">
        <v>121</v>
      </c>
      <c r="B136" s="553"/>
      <c r="C136" s="553"/>
      <c r="D136" s="553"/>
      <c r="E136" s="553"/>
      <c r="F136" s="99"/>
      <c r="G136" s="99"/>
      <c r="H136" s="99"/>
      <c r="I136" s="99"/>
      <c r="J136" s="295"/>
    </row>
    <row r="137" spans="1:10" s="92" customFormat="1" ht="15.75" x14ac:dyDescent="0.25">
      <c r="A137" s="246" t="s">
        <v>122</v>
      </c>
      <c r="B137" s="553"/>
      <c r="C137" s="553"/>
      <c r="D137" s="553"/>
      <c r="E137" s="553"/>
      <c r="F137" s="557"/>
      <c r="G137" s="558"/>
      <c r="H137" s="559"/>
      <c r="I137" s="560"/>
      <c r="J137" s="295"/>
    </row>
    <row r="138" spans="1:10" s="92" customFormat="1" ht="63.75" thickBot="1" x14ac:dyDescent="0.3">
      <c r="A138" s="376" t="s">
        <v>110</v>
      </c>
      <c r="B138" s="377" t="s">
        <v>123</v>
      </c>
      <c r="C138" s="377" t="s">
        <v>124</v>
      </c>
      <c r="D138" s="377" t="s">
        <v>125</v>
      </c>
      <c r="E138" s="381" t="s">
        <v>126</v>
      </c>
      <c r="F138" s="378" t="s">
        <v>127</v>
      </c>
      <c r="G138" s="378" t="s">
        <v>128</v>
      </c>
      <c r="H138" s="379" t="s">
        <v>129</v>
      </c>
      <c r="I138" s="380" t="s">
        <v>133</v>
      </c>
      <c r="J138" s="295"/>
    </row>
    <row r="139" spans="1:10" ht="15.75" x14ac:dyDescent="0.25">
      <c r="A139" s="273" t="s">
        <v>113</v>
      </c>
      <c r="B139" s="247"/>
      <c r="C139" s="248"/>
      <c r="D139" s="249"/>
      <c r="E139" s="217">
        <f>(B139*C139)</f>
        <v>0</v>
      </c>
      <c r="F139" s="287">
        <f>1-H139</f>
        <v>1</v>
      </c>
      <c r="G139" s="218">
        <f>SUM(E139-I139)</f>
        <v>0</v>
      </c>
      <c r="H139" s="444"/>
      <c r="I139" s="218">
        <f>E139*H139</f>
        <v>0</v>
      </c>
      <c r="J139" s="295"/>
    </row>
    <row r="140" spans="1:10" ht="15.75" x14ac:dyDescent="0.25">
      <c r="A140" s="274" t="s">
        <v>114</v>
      </c>
      <c r="B140" s="8"/>
      <c r="C140" s="250"/>
      <c r="D140" s="251"/>
      <c r="E140" s="217">
        <f>(B140*C140*D140)</f>
        <v>0</v>
      </c>
      <c r="F140" s="287">
        <f t="shared" ref="F140:F146" si="33">1-H140</f>
        <v>1</v>
      </c>
      <c r="G140" s="218">
        <f t="shared" ref="G140:G146" si="34">SUM(E140-I140)</f>
        <v>0</v>
      </c>
      <c r="H140" s="444"/>
      <c r="I140" s="218">
        <f t="shared" ref="I140:I146" si="35">E140*H140</f>
        <v>0</v>
      </c>
      <c r="J140" s="295"/>
    </row>
    <row r="141" spans="1:10" ht="15.75" x14ac:dyDescent="0.25">
      <c r="A141" s="274" t="s">
        <v>115</v>
      </c>
      <c r="B141" s="8"/>
      <c r="C141" s="252"/>
      <c r="D141" s="251"/>
      <c r="E141" s="217">
        <f>(B141*C141*D141)</f>
        <v>0</v>
      </c>
      <c r="F141" s="287">
        <f t="shared" si="33"/>
        <v>1</v>
      </c>
      <c r="G141" s="218">
        <f t="shared" si="34"/>
        <v>0</v>
      </c>
      <c r="H141" s="444"/>
      <c r="I141" s="218">
        <f t="shared" si="35"/>
        <v>0</v>
      </c>
      <c r="J141" s="295"/>
    </row>
    <row r="142" spans="1:10" ht="15.75" x14ac:dyDescent="0.25">
      <c r="A142" s="274" t="s">
        <v>116</v>
      </c>
      <c r="B142" s="8"/>
      <c r="C142" s="248"/>
      <c r="D142" s="251"/>
      <c r="E142" s="217">
        <f>(B142*C142*D142)</f>
        <v>0</v>
      </c>
      <c r="F142" s="287">
        <f t="shared" si="33"/>
        <v>1</v>
      </c>
      <c r="G142" s="218">
        <f t="shared" si="34"/>
        <v>0</v>
      </c>
      <c r="H142" s="444"/>
      <c r="I142" s="218">
        <f t="shared" si="35"/>
        <v>0</v>
      </c>
      <c r="J142" s="295"/>
    </row>
    <row r="143" spans="1:10" ht="15.75" x14ac:dyDescent="0.25">
      <c r="A143" s="274" t="s">
        <v>117</v>
      </c>
      <c r="B143" s="8"/>
      <c r="C143" s="248"/>
      <c r="D143" s="251"/>
      <c r="E143" s="217">
        <f t="shared" ref="E143:E145" si="36">(B143*C143*D143)</f>
        <v>0</v>
      </c>
      <c r="F143" s="287">
        <f t="shared" si="33"/>
        <v>1</v>
      </c>
      <c r="G143" s="218">
        <f t="shared" si="34"/>
        <v>0</v>
      </c>
      <c r="H143" s="444"/>
      <c r="I143" s="218">
        <f t="shared" si="35"/>
        <v>0</v>
      </c>
      <c r="J143" s="295"/>
    </row>
    <row r="144" spans="1:10" ht="15.75" x14ac:dyDescent="0.25">
      <c r="A144" s="274" t="s">
        <v>281</v>
      </c>
      <c r="B144" s="8"/>
      <c r="C144" s="248"/>
      <c r="D144" s="251"/>
      <c r="E144" s="217">
        <f t="shared" si="36"/>
        <v>0</v>
      </c>
      <c r="F144" s="287">
        <f t="shared" si="33"/>
        <v>1</v>
      </c>
      <c r="G144" s="218">
        <f t="shared" si="34"/>
        <v>0</v>
      </c>
      <c r="H144" s="444"/>
      <c r="I144" s="218">
        <f t="shared" si="35"/>
        <v>0</v>
      </c>
      <c r="J144" s="295"/>
    </row>
    <row r="145" spans="1:10" ht="15.75" x14ac:dyDescent="0.25">
      <c r="A145" s="274" t="s">
        <v>282</v>
      </c>
      <c r="B145" s="8"/>
      <c r="C145" s="248"/>
      <c r="D145" s="251"/>
      <c r="E145" s="217">
        <f t="shared" si="36"/>
        <v>0</v>
      </c>
      <c r="F145" s="287">
        <f t="shared" si="33"/>
        <v>1</v>
      </c>
      <c r="G145" s="218">
        <f t="shared" si="34"/>
        <v>0</v>
      </c>
      <c r="H145" s="444"/>
      <c r="I145" s="218">
        <f t="shared" si="35"/>
        <v>0</v>
      </c>
      <c r="J145" s="295"/>
    </row>
    <row r="146" spans="1:10" ht="15.75" x14ac:dyDescent="0.25">
      <c r="A146" s="274" t="s">
        <v>276</v>
      </c>
      <c r="B146" s="8"/>
      <c r="C146" s="248"/>
      <c r="D146" s="251"/>
      <c r="E146" s="217">
        <f>(B146*C146*D146)</f>
        <v>0</v>
      </c>
      <c r="F146" s="287">
        <f t="shared" si="33"/>
        <v>1</v>
      </c>
      <c r="G146" s="218">
        <f t="shared" si="34"/>
        <v>0</v>
      </c>
      <c r="H146" s="444"/>
      <c r="I146" s="218">
        <f t="shared" si="35"/>
        <v>0</v>
      </c>
      <c r="J146" s="295"/>
    </row>
    <row r="147" spans="1:10" ht="15.75" x14ac:dyDescent="0.25">
      <c r="A147" s="565" t="s">
        <v>131</v>
      </c>
      <c r="B147" s="566"/>
      <c r="C147" s="566"/>
      <c r="D147" s="566"/>
      <c r="E147" s="567"/>
      <c r="F147" s="245"/>
      <c r="G147" s="244">
        <f>ROUND(SUM(G139:G146),0)</f>
        <v>0</v>
      </c>
      <c r="H147" s="245"/>
      <c r="I147" s="244">
        <f>ROUND(SUM(I139:I146),0)</f>
        <v>0</v>
      </c>
      <c r="J147" s="295"/>
    </row>
    <row r="148" spans="1:10" ht="16.5" thickBot="1" x14ac:dyDescent="0.3">
      <c r="J148" s="295"/>
    </row>
    <row r="149" spans="1:10" s="92" customFormat="1" ht="15.75" x14ac:dyDescent="0.25">
      <c r="A149" s="547" t="s">
        <v>119</v>
      </c>
      <c r="B149" s="548"/>
      <c r="C149" s="548"/>
      <c r="D149" s="548"/>
      <c r="E149" s="549"/>
      <c r="F149" s="99"/>
      <c r="G149" s="99"/>
      <c r="H149" s="99"/>
      <c r="I149" s="99"/>
      <c r="J149" s="295"/>
    </row>
    <row r="150" spans="1:10" s="92" customFormat="1" ht="31.5" x14ac:dyDescent="0.25">
      <c r="A150" s="142" t="s">
        <v>120</v>
      </c>
      <c r="B150" s="550"/>
      <c r="C150" s="551"/>
      <c r="D150" s="551"/>
      <c r="E150" s="552"/>
      <c r="F150" s="99"/>
      <c r="G150" s="99"/>
      <c r="H150" s="99"/>
      <c r="I150" s="99"/>
      <c r="J150" s="295"/>
    </row>
    <row r="151" spans="1:10" s="92" customFormat="1" ht="15.75" x14ac:dyDescent="0.25">
      <c r="A151" s="142" t="s">
        <v>121</v>
      </c>
      <c r="B151" s="553"/>
      <c r="C151" s="553"/>
      <c r="D151" s="553"/>
      <c r="E151" s="553"/>
      <c r="F151" s="99"/>
      <c r="G151" s="99"/>
      <c r="H151" s="99"/>
      <c r="I151" s="99"/>
      <c r="J151" s="295"/>
    </row>
    <row r="152" spans="1:10" s="92" customFormat="1" ht="15.75" x14ac:dyDescent="0.25">
      <c r="A152" s="246" t="s">
        <v>122</v>
      </c>
      <c r="B152" s="553"/>
      <c r="C152" s="553"/>
      <c r="D152" s="553"/>
      <c r="E152" s="553"/>
      <c r="F152" s="530"/>
      <c r="G152" s="530"/>
      <c r="H152" s="559"/>
      <c r="I152" s="560"/>
      <c r="J152" s="295"/>
    </row>
    <row r="153" spans="1:10" s="92" customFormat="1" ht="63.75" thickBot="1" x14ac:dyDescent="0.3">
      <c r="A153" s="376" t="s">
        <v>110</v>
      </c>
      <c r="B153" s="377" t="s">
        <v>123</v>
      </c>
      <c r="C153" s="377" t="s">
        <v>124</v>
      </c>
      <c r="D153" s="377" t="s">
        <v>125</v>
      </c>
      <c r="E153" s="381" t="s">
        <v>126</v>
      </c>
      <c r="F153" s="378" t="s">
        <v>127</v>
      </c>
      <c r="G153" s="378" t="s">
        <v>128</v>
      </c>
      <c r="H153" s="379" t="s">
        <v>129</v>
      </c>
      <c r="I153" s="380" t="s">
        <v>130</v>
      </c>
      <c r="J153" s="295"/>
    </row>
    <row r="154" spans="1:10" ht="15.75" x14ac:dyDescent="0.25">
      <c r="A154" s="273" t="s">
        <v>113</v>
      </c>
      <c r="B154" s="247"/>
      <c r="C154" s="248"/>
      <c r="D154" s="249"/>
      <c r="E154" s="217">
        <f>(B154*C154)</f>
        <v>0</v>
      </c>
      <c r="F154" s="287">
        <f>1-H154</f>
        <v>1</v>
      </c>
      <c r="G154" s="218">
        <f>SUM(E154-I154)</f>
        <v>0</v>
      </c>
      <c r="H154" s="444"/>
      <c r="I154" s="218">
        <f>E154*H154</f>
        <v>0</v>
      </c>
      <c r="J154" s="295"/>
    </row>
    <row r="155" spans="1:10" ht="15.75" x14ac:dyDescent="0.25">
      <c r="A155" s="274" t="s">
        <v>114</v>
      </c>
      <c r="B155" s="8"/>
      <c r="C155" s="250"/>
      <c r="D155" s="251"/>
      <c r="E155" s="217">
        <f>(B155*C155*D155)</f>
        <v>0</v>
      </c>
      <c r="F155" s="287">
        <f t="shared" ref="F155:F161" si="37">1-H155</f>
        <v>1</v>
      </c>
      <c r="G155" s="218">
        <f t="shared" ref="G155:G161" si="38">SUM(E155-I155)</f>
        <v>0</v>
      </c>
      <c r="H155" s="444"/>
      <c r="I155" s="218">
        <f t="shared" ref="I155:I161" si="39">E155*H155</f>
        <v>0</v>
      </c>
      <c r="J155" s="295"/>
    </row>
    <row r="156" spans="1:10" ht="15.75" x14ac:dyDescent="0.25">
      <c r="A156" s="274" t="s">
        <v>115</v>
      </c>
      <c r="B156" s="8"/>
      <c r="C156" s="252"/>
      <c r="D156" s="251"/>
      <c r="E156" s="217">
        <f>(B156*C156*D156)</f>
        <v>0</v>
      </c>
      <c r="F156" s="287">
        <f t="shared" si="37"/>
        <v>1</v>
      </c>
      <c r="G156" s="218">
        <f t="shared" si="38"/>
        <v>0</v>
      </c>
      <c r="H156" s="444"/>
      <c r="I156" s="218">
        <f t="shared" si="39"/>
        <v>0</v>
      </c>
      <c r="J156" s="295"/>
    </row>
    <row r="157" spans="1:10" ht="15.75" x14ac:dyDescent="0.25">
      <c r="A157" s="274" t="s">
        <v>116</v>
      </c>
      <c r="B157" s="8"/>
      <c r="C157" s="248"/>
      <c r="D157" s="251"/>
      <c r="E157" s="217">
        <f>(B157*C157*D157)</f>
        <v>0</v>
      </c>
      <c r="F157" s="287">
        <f t="shared" si="37"/>
        <v>1</v>
      </c>
      <c r="G157" s="218">
        <f t="shared" si="38"/>
        <v>0</v>
      </c>
      <c r="H157" s="444"/>
      <c r="I157" s="218">
        <f t="shared" si="39"/>
        <v>0</v>
      </c>
      <c r="J157" s="295"/>
    </row>
    <row r="158" spans="1:10" ht="15.75" x14ac:dyDescent="0.25">
      <c r="A158" s="274" t="s">
        <v>117</v>
      </c>
      <c r="B158" s="8"/>
      <c r="C158" s="248"/>
      <c r="D158" s="251"/>
      <c r="E158" s="217">
        <f t="shared" ref="E158:E161" si="40">(B158*C158*D158)</f>
        <v>0</v>
      </c>
      <c r="F158" s="287">
        <f t="shared" si="37"/>
        <v>1</v>
      </c>
      <c r="G158" s="218">
        <f t="shared" si="38"/>
        <v>0</v>
      </c>
      <c r="H158" s="444"/>
      <c r="I158" s="218">
        <f t="shared" si="39"/>
        <v>0</v>
      </c>
      <c r="J158" s="295"/>
    </row>
    <row r="159" spans="1:10" ht="15.75" x14ac:dyDescent="0.25">
      <c r="A159" s="274" t="s">
        <v>281</v>
      </c>
      <c r="B159" s="8"/>
      <c r="C159" s="248"/>
      <c r="D159" s="251"/>
      <c r="E159" s="217">
        <f t="shared" si="40"/>
        <v>0</v>
      </c>
      <c r="F159" s="287">
        <f t="shared" si="37"/>
        <v>1</v>
      </c>
      <c r="G159" s="218">
        <f t="shared" si="38"/>
        <v>0</v>
      </c>
      <c r="H159" s="444"/>
      <c r="I159" s="218">
        <f t="shared" si="39"/>
        <v>0</v>
      </c>
      <c r="J159" s="295"/>
    </row>
    <row r="160" spans="1:10" ht="15.75" x14ac:dyDescent="0.25">
      <c r="A160" s="274" t="s">
        <v>282</v>
      </c>
      <c r="B160" s="8"/>
      <c r="C160" s="248"/>
      <c r="D160" s="251"/>
      <c r="E160" s="217">
        <f t="shared" si="40"/>
        <v>0</v>
      </c>
      <c r="F160" s="287">
        <f t="shared" si="37"/>
        <v>1</v>
      </c>
      <c r="G160" s="218">
        <f t="shared" si="38"/>
        <v>0</v>
      </c>
      <c r="H160" s="444"/>
      <c r="I160" s="218">
        <f t="shared" si="39"/>
        <v>0</v>
      </c>
      <c r="J160" s="295"/>
    </row>
    <row r="161" spans="1:10" ht="15.75" x14ac:dyDescent="0.25">
      <c r="A161" s="274" t="s">
        <v>276</v>
      </c>
      <c r="B161" s="8"/>
      <c r="C161" s="248"/>
      <c r="D161" s="251"/>
      <c r="E161" s="217">
        <f t="shared" si="40"/>
        <v>0</v>
      </c>
      <c r="F161" s="287">
        <f t="shared" si="37"/>
        <v>1</v>
      </c>
      <c r="G161" s="218">
        <f t="shared" si="38"/>
        <v>0</v>
      </c>
      <c r="H161" s="444"/>
      <c r="I161" s="218">
        <f t="shared" si="39"/>
        <v>0</v>
      </c>
      <c r="J161" s="295"/>
    </row>
    <row r="162" spans="1:10" ht="15.75" x14ac:dyDescent="0.25">
      <c r="A162" s="554" t="s">
        <v>131</v>
      </c>
      <c r="B162" s="555"/>
      <c r="C162" s="555"/>
      <c r="D162" s="556"/>
      <c r="E162" s="382">
        <f>SUM(E154:E161)</f>
        <v>0</v>
      </c>
      <c r="F162" s="245"/>
      <c r="G162" s="244">
        <f>ROUND(SUM(G154:G161),0)</f>
        <v>0</v>
      </c>
      <c r="H162" s="245"/>
      <c r="I162" s="244">
        <f>ROUND(SUM(I154:I161),0)</f>
        <v>0</v>
      </c>
      <c r="J162" s="295"/>
    </row>
  </sheetData>
  <sheetProtection algorithmName="SHA-512" hashValue="tx3wBost4NjOQ+Jv54i87v9uIQklu7wQk9scrq29Zgxzh4ce57IPCxiG3YGzmTY3EVW8TLeulLkQdV7L4n69+A==" saltValue="f0vXdC4/Ml4zgouHBRb+9g==" spinCount="100000" sheet="1" formatCells="0" formatColumns="0" formatRows="0" selectLockedCells="1"/>
  <mergeCells count="72">
    <mergeCell ref="H17:I17"/>
    <mergeCell ref="A27:E27"/>
    <mergeCell ref="A29:E29"/>
    <mergeCell ref="A3:E4"/>
    <mergeCell ref="A11:B11"/>
    <mergeCell ref="A14:E14"/>
    <mergeCell ref="B15:E15"/>
    <mergeCell ref="B16:E16"/>
    <mergeCell ref="B30:E30"/>
    <mergeCell ref="B31:E31"/>
    <mergeCell ref="B32:E32"/>
    <mergeCell ref="B17:E17"/>
    <mergeCell ref="F17:G17"/>
    <mergeCell ref="F32:G32"/>
    <mergeCell ref="H32:I32"/>
    <mergeCell ref="B46:E46"/>
    <mergeCell ref="B47:E47"/>
    <mergeCell ref="F47:G47"/>
    <mergeCell ref="H47:I47"/>
    <mergeCell ref="A42:E42"/>
    <mergeCell ref="A44:E44"/>
    <mergeCell ref="B45:E45"/>
    <mergeCell ref="A57:E57"/>
    <mergeCell ref="A72:E72"/>
    <mergeCell ref="A74:E74"/>
    <mergeCell ref="B75:E75"/>
    <mergeCell ref="B60:E60"/>
    <mergeCell ref="B61:E61"/>
    <mergeCell ref="B62:E62"/>
    <mergeCell ref="F62:G62"/>
    <mergeCell ref="H62:I62"/>
    <mergeCell ref="A59:E59"/>
    <mergeCell ref="B76:E76"/>
    <mergeCell ref="B77:E77"/>
    <mergeCell ref="F77:G77"/>
    <mergeCell ref="H77:I77"/>
    <mergeCell ref="A87:E87"/>
    <mergeCell ref="A102:E102"/>
    <mergeCell ref="A104:E104"/>
    <mergeCell ref="B105:E105"/>
    <mergeCell ref="B90:E90"/>
    <mergeCell ref="B91:E91"/>
    <mergeCell ref="B92:E92"/>
    <mergeCell ref="F92:G92"/>
    <mergeCell ref="H92:I92"/>
    <mergeCell ref="A89:E89"/>
    <mergeCell ref="B106:E106"/>
    <mergeCell ref="B107:E107"/>
    <mergeCell ref="F107:G107"/>
    <mergeCell ref="H107:I107"/>
    <mergeCell ref="A117:E117"/>
    <mergeCell ref="B135:E135"/>
    <mergeCell ref="B120:E120"/>
    <mergeCell ref="B121:E121"/>
    <mergeCell ref="B122:E122"/>
    <mergeCell ref="A134:E134"/>
    <mergeCell ref="A162:D162"/>
    <mergeCell ref="F122:G122"/>
    <mergeCell ref="H122:I122"/>
    <mergeCell ref="A119:E119"/>
    <mergeCell ref="B150:E150"/>
    <mergeCell ref="B151:E151"/>
    <mergeCell ref="B152:E152"/>
    <mergeCell ref="F152:G152"/>
    <mergeCell ref="H152:I152"/>
    <mergeCell ref="B136:E136"/>
    <mergeCell ref="B137:E137"/>
    <mergeCell ref="F137:G137"/>
    <mergeCell ref="H137:I137"/>
    <mergeCell ref="A147:E147"/>
    <mergeCell ref="A149:E149"/>
    <mergeCell ref="A132:E132"/>
  </mergeCells>
  <conditionalFormatting sqref="I154:I161 I139:I146 I124:I131 I109:I116 I94:I101 I79:I86 I64:I71 I49:I56 I34:I41 I19:I26">
    <cfRule type="cellIs" dxfId="133" priority="7" operator="notEqual">
      <formula>E19*H19</formula>
    </cfRule>
  </conditionalFormatting>
  <conditionalFormatting sqref="H34:H41 H49:H56 H64:H71 H79:H86 H94:H101 H109:H116 H124:H131 H139:H146 H154:H161 H19:H26">
    <cfRule type="cellIs" dxfId="132" priority="3" operator="greaterThan">
      <formula>1</formula>
    </cfRule>
  </conditionalFormatting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38F-3A2D-45F2-8D5F-804C8B14115C}">
  <sheetPr codeName="Sheet7">
    <tabColor theme="0" tint="-4.9989318521683403E-2"/>
    <pageSetUpPr fitToPage="1"/>
  </sheetPr>
  <dimension ref="A1:DK52"/>
  <sheetViews>
    <sheetView showGridLines="0" zoomScaleNormal="100" workbookViewId="0">
      <selection activeCell="A12" sqref="A12"/>
    </sheetView>
  </sheetViews>
  <sheetFormatPr defaultColWidth="9.140625" defaultRowHeight="15" x14ac:dyDescent="0.25"/>
  <cols>
    <col min="1" max="1" width="18" style="94" customWidth="1"/>
    <col min="2" max="2" width="27.42578125" style="94" customWidth="1"/>
    <col min="3" max="3" width="53.28515625" style="94" customWidth="1"/>
    <col min="4" max="4" width="12.42578125" style="94" customWidth="1"/>
    <col min="5" max="5" width="14.28515625" style="94" customWidth="1"/>
    <col min="6" max="10" width="16.5703125" style="94" customWidth="1"/>
    <col min="11" max="11" width="2.5703125" style="94" customWidth="1"/>
    <col min="12" max="12" width="20.42578125" style="94" customWidth="1"/>
    <col min="13" max="13" width="1.85546875" style="94" customWidth="1"/>
    <col min="14" max="16384" width="9.140625" style="94"/>
  </cols>
  <sheetData>
    <row r="1" spans="1:115" ht="31.5" x14ac:dyDescent="0.25">
      <c r="A1" s="89" t="str">
        <f>'BUDGET SUMMARY 1'!$A$1</f>
        <v>RFA HHS0015831</v>
      </c>
      <c r="B1" s="92"/>
      <c r="C1" s="89" t="str">
        <f>'BUDGET SUMMARY 1'!$A$1</f>
        <v>RFA HHS0015831</v>
      </c>
    </row>
    <row r="2" spans="1:115" ht="15.75" x14ac:dyDescent="0.25">
      <c r="A2" s="92" t="str">
        <f>'BUDGET SUMMARY 1'!$A$2</f>
        <v>Attachment 2 to Addendum 5 - Revised Exhibit E, Expenditure Proposal</v>
      </c>
      <c r="B2" s="92"/>
      <c r="C2" s="92" t="str">
        <f>'BUDGET SUMMARY 1'!$A$2</f>
        <v>Attachment 2 to Addendum 5 - Revised Exhibit E, Expenditure Proposal</v>
      </c>
      <c r="J2" s="104"/>
      <c r="L2" s="104"/>
    </row>
    <row r="3" spans="1:115" x14ac:dyDescent="0.25">
      <c r="A3" s="576"/>
      <c r="B3" s="576"/>
      <c r="C3" s="576"/>
      <c r="D3" s="576"/>
      <c r="E3" s="576"/>
      <c r="F3" s="576"/>
      <c r="G3" s="223"/>
      <c r="H3" s="223"/>
      <c r="I3" s="223"/>
      <c r="J3" s="104"/>
      <c r="K3" s="223"/>
      <c r="L3" s="104"/>
    </row>
    <row r="4" spans="1:115" ht="18" x14ac:dyDescent="0.25">
      <c r="A4" s="577" t="s">
        <v>17</v>
      </c>
      <c r="B4" s="577"/>
      <c r="C4" s="577"/>
      <c r="D4" s="577"/>
      <c r="E4" s="577"/>
      <c r="F4" s="577"/>
      <c r="G4" s="224"/>
      <c r="H4" s="224"/>
      <c r="I4" s="224"/>
      <c r="J4" s="104"/>
      <c r="K4" s="224"/>
      <c r="L4" s="104"/>
    </row>
    <row r="5" spans="1:115" x14ac:dyDescent="0.25">
      <c r="A5" s="220"/>
      <c r="B5" s="220"/>
      <c r="C5" s="220"/>
      <c r="D5" s="81"/>
      <c r="E5" s="81"/>
      <c r="F5" s="81"/>
      <c r="G5" s="292" t="s">
        <v>134</v>
      </c>
      <c r="H5" s="81"/>
      <c r="I5" s="291"/>
      <c r="J5" s="81"/>
      <c r="K5" s="81"/>
      <c r="L5" s="104"/>
    </row>
    <row r="6" spans="1:115" s="233" customFormat="1" ht="15.75" thickBot="1" x14ac:dyDescent="0.3">
      <c r="A6" s="96" t="s">
        <v>70</v>
      </c>
      <c r="B6" s="96"/>
      <c r="C6" s="98">
        <f>'BUDGET SUMMARY 1'!D3</f>
        <v>0</v>
      </c>
      <c r="D6" s="98"/>
      <c r="E6" s="98"/>
      <c r="F6" s="98"/>
      <c r="G6" s="221"/>
      <c r="H6" s="221"/>
      <c r="I6" s="221"/>
      <c r="J6" s="221"/>
      <c r="K6" s="221"/>
      <c r="L6" s="10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</row>
    <row r="7" spans="1:115" x14ac:dyDescent="0.25">
      <c r="A7" s="96"/>
      <c r="B7" s="96"/>
      <c r="C7" s="221"/>
      <c r="D7" s="221"/>
      <c r="E7" s="221"/>
      <c r="F7" s="221"/>
      <c r="G7" s="221"/>
      <c r="H7" s="221"/>
      <c r="I7" s="221"/>
      <c r="K7" s="221"/>
      <c r="L7" s="104"/>
    </row>
    <row r="8" spans="1:115" ht="15.75" x14ac:dyDescent="0.25">
      <c r="A8" s="579"/>
      <c r="B8" s="579"/>
      <c r="C8" s="579"/>
      <c r="D8" s="579"/>
      <c r="E8" s="579"/>
      <c r="F8" s="579"/>
      <c r="G8" s="225"/>
      <c r="H8" s="225"/>
      <c r="I8" s="225"/>
      <c r="K8" s="225"/>
      <c r="L8" s="104"/>
    </row>
    <row r="9" spans="1:115" ht="15.75" thickBot="1" x14ac:dyDescent="0.3">
      <c r="A9" s="97"/>
      <c r="B9" s="97"/>
      <c r="C9" s="97"/>
      <c r="D9" s="97"/>
      <c r="E9" s="97"/>
      <c r="F9" s="97"/>
      <c r="G9" s="97"/>
      <c r="H9" s="97"/>
      <c r="I9" s="97"/>
      <c r="J9" s="332"/>
      <c r="K9" s="332"/>
      <c r="L9" s="333"/>
    </row>
    <row r="10" spans="1:115" ht="16.5" thickBot="1" x14ac:dyDescent="0.3">
      <c r="A10" s="222"/>
      <c r="B10" s="222"/>
      <c r="C10" s="222"/>
      <c r="D10" s="578" t="s">
        <v>135</v>
      </c>
      <c r="E10" s="578"/>
      <c r="F10" s="578"/>
      <c r="G10" s="572" t="s">
        <v>56</v>
      </c>
      <c r="H10" s="573"/>
      <c r="I10" s="574" t="s">
        <v>136</v>
      </c>
      <c r="J10" s="575"/>
      <c r="K10" s="338"/>
      <c r="L10" s="331"/>
      <c r="M10" s="99"/>
    </row>
    <row r="11" spans="1:115" s="92" customFormat="1" ht="79.5" thickBot="1" x14ac:dyDescent="0.3">
      <c r="A11" s="414" t="s">
        <v>137</v>
      </c>
      <c r="B11" s="414" t="s">
        <v>138</v>
      </c>
      <c r="C11" s="414" t="s">
        <v>139</v>
      </c>
      <c r="D11" s="414" t="s">
        <v>140</v>
      </c>
      <c r="E11" s="414" t="s">
        <v>141</v>
      </c>
      <c r="F11" s="415" t="s">
        <v>126</v>
      </c>
      <c r="G11" s="409" t="s">
        <v>127</v>
      </c>
      <c r="H11" s="410" t="s">
        <v>128</v>
      </c>
      <c r="I11" s="412" t="s">
        <v>129</v>
      </c>
      <c r="J11" s="412" t="s">
        <v>133</v>
      </c>
      <c r="K11" s="413"/>
      <c r="L11" s="411" t="s">
        <v>111</v>
      </c>
      <c r="M11" s="230"/>
    </row>
    <row r="12" spans="1:115" ht="15.75" x14ac:dyDescent="0.25">
      <c r="A12" s="445"/>
      <c r="B12" s="445"/>
      <c r="C12" s="445"/>
      <c r="D12" s="446"/>
      <c r="E12" s="447"/>
      <c r="F12" s="459">
        <f>ROUND(SUM(D12*E12),0)</f>
        <v>0</v>
      </c>
      <c r="G12" s="334">
        <f>1-I12</f>
        <v>1</v>
      </c>
      <c r="H12" s="335">
        <f t="shared" ref="H12:H45" si="0">SUM(F12-L12)</f>
        <v>0</v>
      </c>
      <c r="I12" s="448"/>
      <c r="J12" s="353">
        <f>L12</f>
        <v>0</v>
      </c>
      <c r="K12" s="339"/>
      <c r="L12" s="349">
        <f t="shared" ref="L12:L45" si="1">F12*I12</f>
        <v>0</v>
      </c>
    </row>
    <row r="13" spans="1:115" ht="15.75" x14ac:dyDescent="0.25">
      <c r="A13" s="445"/>
      <c r="B13" s="445"/>
      <c r="C13" s="445"/>
      <c r="D13" s="446"/>
      <c r="E13" s="447"/>
      <c r="F13" s="459">
        <f t="shared" ref="F13:F45" si="2">ROUND(SUM(D13*E13),0)</f>
        <v>0</v>
      </c>
      <c r="G13" s="275">
        <f t="shared" ref="G13:G45" si="3">1-I13</f>
        <v>1</v>
      </c>
      <c r="H13" s="218">
        <f t="shared" si="0"/>
        <v>0</v>
      </c>
      <c r="I13" s="449"/>
      <c r="J13" s="336">
        <f t="shared" ref="J13:J45" si="4">L13</f>
        <v>0</v>
      </c>
      <c r="K13" s="339"/>
      <c r="L13" s="341">
        <f t="shared" si="1"/>
        <v>0</v>
      </c>
    </row>
    <row r="14" spans="1:115" ht="15.75" x14ac:dyDescent="0.25">
      <c r="A14" s="445"/>
      <c r="B14" s="445"/>
      <c r="C14" s="445"/>
      <c r="D14" s="446"/>
      <c r="E14" s="447"/>
      <c r="F14" s="459">
        <f t="shared" si="2"/>
        <v>0</v>
      </c>
      <c r="G14" s="275">
        <f t="shared" si="3"/>
        <v>1</v>
      </c>
      <c r="H14" s="218">
        <f t="shared" si="0"/>
        <v>0</v>
      </c>
      <c r="I14" s="449"/>
      <c r="J14" s="336">
        <f t="shared" si="4"/>
        <v>0</v>
      </c>
      <c r="K14" s="339"/>
      <c r="L14" s="341">
        <f t="shared" si="1"/>
        <v>0</v>
      </c>
    </row>
    <row r="15" spans="1:115" ht="15.75" x14ac:dyDescent="0.25">
      <c r="A15" s="445"/>
      <c r="B15" s="445"/>
      <c r="C15" s="445"/>
      <c r="D15" s="446"/>
      <c r="E15" s="447"/>
      <c r="F15" s="459">
        <f t="shared" si="2"/>
        <v>0</v>
      </c>
      <c r="G15" s="275">
        <f t="shared" si="3"/>
        <v>1</v>
      </c>
      <c r="H15" s="218">
        <f t="shared" si="0"/>
        <v>0</v>
      </c>
      <c r="I15" s="449"/>
      <c r="J15" s="336">
        <f t="shared" si="4"/>
        <v>0</v>
      </c>
      <c r="K15" s="339"/>
      <c r="L15" s="341">
        <f t="shared" si="1"/>
        <v>0</v>
      </c>
    </row>
    <row r="16" spans="1:115" ht="15.75" x14ac:dyDescent="0.25">
      <c r="A16" s="445"/>
      <c r="B16" s="445"/>
      <c r="C16" s="445"/>
      <c r="D16" s="446"/>
      <c r="E16" s="447"/>
      <c r="F16" s="459">
        <f t="shared" si="2"/>
        <v>0</v>
      </c>
      <c r="G16" s="275">
        <f t="shared" si="3"/>
        <v>1</v>
      </c>
      <c r="H16" s="218">
        <f t="shared" si="0"/>
        <v>0</v>
      </c>
      <c r="I16" s="449"/>
      <c r="J16" s="336">
        <f t="shared" si="4"/>
        <v>0</v>
      </c>
      <c r="K16" s="339"/>
      <c r="L16" s="341">
        <f t="shared" si="1"/>
        <v>0</v>
      </c>
    </row>
    <row r="17" spans="1:12" ht="15.75" x14ac:dyDescent="0.25">
      <c r="A17" s="445"/>
      <c r="B17" s="445"/>
      <c r="C17" s="445"/>
      <c r="D17" s="446"/>
      <c r="E17" s="447"/>
      <c r="F17" s="459">
        <f t="shared" si="2"/>
        <v>0</v>
      </c>
      <c r="G17" s="275">
        <f t="shared" si="3"/>
        <v>1</v>
      </c>
      <c r="H17" s="218">
        <f t="shared" si="0"/>
        <v>0</v>
      </c>
      <c r="I17" s="449"/>
      <c r="J17" s="336">
        <f t="shared" si="4"/>
        <v>0</v>
      </c>
      <c r="K17" s="339"/>
      <c r="L17" s="341">
        <f t="shared" si="1"/>
        <v>0</v>
      </c>
    </row>
    <row r="18" spans="1:12" ht="15.75" x14ac:dyDescent="0.25">
      <c r="A18" s="445"/>
      <c r="B18" s="445"/>
      <c r="C18" s="445"/>
      <c r="D18" s="446"/>
      <c r="E18" s="447"/>
      <c r="F18" s="459">
        <f t="shared" si="2"/>
        <v>0</v>
      </c>
      <c r="G18" s="275">
        <f t="shared" si="3"/>
        <v>1</v>
      </c>
      <c r="H18" s="218">
        <f t="shared" si="0"/>
        <v>0</v>
      </c>
      <c r="I18" s="449"/>
      <c r="J18" s="336">
        <f t="shared" si="4"/>
        <v>0</v>
      </c>
      <c r="K18" s="339"/>
      <c r="L18" s="341">
        <f t="shared" si="1"/>
        <v>0</v>
      </c>
    </row>
    <row r="19" spans="1:12" ht="15.75" x14ac:dyDescent="0.25">
      <c r="A19" s="445"/>
      <c r="B19" s="445"/>
      <c r="C19" s="445"/>
      <c r="D19" s="446"/>
      <c r="E19" s="447"/>
      <c r="F19" s="459">
        <f t="shared" si="2"/>
        <v>0</v>
      </c>
      <c r="G19" s="275">
        <f t="shared" si="3"/>
        <v>1</v>
      </c>
      <c r="H19" s="218">
        <f t="shared" si="0"/>
        <v>0</v>
      </c>
      <c r="I19" s="449"/>
      <c r="J19" s="336">
        <f t="shared" si="4"/>
        <v>0</v>
      </c>
      <c r="K19" s="339"/>
      <c r="L19" s="341">
        <f t="shared" si="1"/>
        <v>0</v>
      </c>
    </row>
    <row r="20" spans="1:12" ht="15.75" x14ac:dyDescent="0.25">
      <c r="A20" s="445"/>
      <c r="B20" s="445"/>
      <c r="C20" s="445"/>
      <c r="D20" s="446"/>
      <c r="E20" s="447"/>
      <c r="F20" s="459">
        <f t="shared" si="2"/>
        <v>0</v>
      </c>
      <c r="G20" s="275">
        <f t="shared" si="3"/>
        <v>1</v>
      </c>
      <c r="H20" s="218">
        <f t="shared" si="0"/>
        <v>0</v>
      </c>
      <c r="I20" s="449"/>
      <c r="J20" s="336">
        <f t="shared" si="4"/>
        <v>0</v>
      </c>
      <c r="K20" s="339"/>
      <c r="L20" s="341">
        <f t="shared" si="1"/>
        <v>0</v>
      </c>
    </row>
    <row r="21" spans="1:12" ht="15.75" x14ac:dyDescent="0.25">
      <c r="A21" s="445"/>
      <c r="B21" s="445"/>
      <c r="C21" s="445"/>
      <c r="D21" s="446"/>
      <c r="E21" s="447"/>
      <c r="F21" s="459">
        <f t="shared" si="2"/>
        <v>0</v>
      </c>
      <c r="G21" s="275">
        <f t="shared" si="3"/>
        <v>1</v>
      </c>
      <c r="H21" s="218">
        <f t="shared" si="0"/>
        <v>0</v>
      </c>
      <c r="I21" s="449"/>
      <c r="J21" s="336">
        <f t="shared" si="4"/>
        <v>0</v>
      </c>
      <c r="K21" s="339"/>
      <c r="L21" s="341">
        <f t="shared" si="1"/>
        <v>0</v>
      </c>
    </row>
    <row r="22" spans="1:12" ht="15.75" x14ac:dyDescent="0.25">
      <c r="A22" s="445"/>
      <c r="B22" s="445"/>
      <c r="C22" s="445"/>
      <c r="D22" s="446"/>
      <c r="E22" s="447"/>
      <c r="F22" s="459">
        <f t="shared" si="2"/>
        <v>0</v>
      </c>
      <c r="G22" s="275">
        <f t="shared" si="3"/>
        <v>1</v>
      </c>
      <c r="H22" s="218">
        <f t="shared" si="0"/>
        <v>0</v>
      </c>
      <c r="I22" s="449"/>
      <c r="J22" s="336">
        <f t="shared" si="4"/>
        <v>0</v>
      </c>
      <c r="K22" s="339"/>
      <c r="L22" s="341">
        <f t="shared" si="1"/>
        <v>0</v>
      </c>
    </row>
    <row r="23" spans="1:12" ht="15.75" x14ac:dyDescent="0.25">
      <c r="A23" s="445"/>
      <c r="B23" s="445"/>
      <c r="C23" s="445"/>
      <c r="D23" s="446"/>
      <c r="E23" s="447"/>
      <c r="F23" s="459">
        <f t="shared" si="2"/>
        <v>0</v>
      </c>
      <c r="G23" s="275">
        <f t="shared" si="3"/>
        <v>1</v>
      </c>
      <c r="H23" s="218">
        <f t="shared" si="0"/>
        <v>0</v>
      </c>
      <c r="I23" s="449"/>
      <c r="J23" s="336">
        <f t="shared" si="4"/>
        <v>0</v>
      </c>
      <c r="K23" s="339"/>
      <c r="L23" s="341">
        <f t="shared" si="1"/>
        <v>0</v>
      </c>
    </row>
    <row r="24" spans="1:12" ht="15.75" x14ac:dyDescent="0.25">
      <c r="A24" s="445"/>
      <c r="B24" s="445"/>
      <c r="C24" s="445"/>
      <c r="D24" s="446"/>
      <c r="E24" s="447"/>
      <c r="F24" s="459">
        <f t="shared" si="2"/>
        <v>0</v>
      </c>
      <c r="G24" s="275">
        <f t="shared" si="3"/>
        <v>1</v>
      </c>
      <c r="H24" s="218">
        <f t="shared" si="0"/>
        <v>0</v>
      </c>
      <c r="I24" s="449"/>
      <c r="J24" s="336">
        <f t="shared" si="4"/>
        <v>0</v>
      </c>
      <c r="K24" s="339"/>
      <c r="L24" s="341">
        <f t="shared" si="1"/>
        <v>0</v>
      </c>
    </row>
    <row r="25" spans="1:12" ht="15.75" x14ac:dyDescent="0.25">
      <c r="A25" s="445"/>
      <c r="B25" s="445"/>
      <c r="C25" s="445"/>
      <c r="D25" s="446"/>
      <c r="E25" s="447"/>
      <c r="F25" s="459">
        <f t="shared" si="2"/>
        <v>0</v>
      </c>
      <c r="G25" s="275">
        <f t="shared" si="3"/>
        <v>1</v>
      </c>
      <c r="H25" s="218">
        <f t="shared" si="0"/>
        <v>0</v>
      </c>
      <c r="I25" s="449"/>
      <c r="J25" s="336">
        <f t="shared" si="4"/>
        <v>0</v>
      </c>
      <c r="K25" s="339"/>
      <c r="L25" s="341">
        <f t="shared" si="1"/>
        <v>0</v>
      </c>
    </row>
    <row r="26" spans="1:12" ht="15.75" x14ac:dyDescent="0.25">
      <c r="A26" s="445"/>
      <c r="B26" s="445"/>
      <c r="C26" s="445"/>
      <c r="D26" s="446"/>
      <c r="E26" s="447"/>
      <c r="F26" s="459">
        <f t="shared" si="2"/>
        <v>0</v>
      </c>
      <c r="G26" s="275">
        <f t="shared" si="3"/>
        <v>1</v>
      </c>
      <c r="H26" s="218">
        <f t="shared" si="0"/>
        <v>0</v>
      </c>
      <c r="I26" s="449"/>
      <c r="J26" s="336">
        <f t="shared" si="4"/>
        <v>0</v>
      </c>
      <c r="K26" s="339"/>
      <c r="L26" s="341">
        <f t="shared" si="1"/>
        <v>0</v>
      </c>
    </row>
    <row r="27" spans="1:12" ht="15.75" x14ac:dyDescent="0.25">
      <c r="A27" s="445"/>
      <c r="B27" s="445"/>
      <c r="C27" s="445"/>
      <c r="D27" s="446"/>
      <c r="E27" s="447"/>
      <c r="F27" s="459">
        <f t="shared" si="2"/>
        <v>0</v>
      </c>
      <c r="G27" s="275">
        <f t="shared" si="3"/>
        <v>1</v>
      </c>
      <c r="H27" s="218">
        <f t="shared" si="0"/>
        <v>0</v>
      </c>
      <c r="I27" s="449"/>
      <c r="J27" s="336">
        <f t="shared" si="4"/>
        <v>0</v>
      </c>
      <c r="K27" s="339"/>
      <c r="L27" s="341">
        <f t="shared" si="1"/>
        <v>0</v>
      </c>
    </row>
    <row r="28" spans="1:12" ht="15.75" x14ac:dyDescent="0.25">
      <c r="A28" s="445"/>
      <c r="B28" s="445"/>
      <c r="C28" s="445"/>
      <c r="D28" s="446"/>
      <c r="E28" s="447"/>
      <c r="F28" s="459">
        <f t="shared" si="2"/>
        <v>0</v>
      </c>
      <c r="G28" s="275">
        <f t="shared" si="3"/>
        <v>1</v>
      </c>
      <c r="H28" s="218">
        <f t="shared" si="0"/>
        <v>0</v>
      </c>
      <c r="I28" s="449"/>
      <c r="J28" s="336">
        <f t="shared" si="4"/>
        <v>0</v>
      </c>
      <c r="K28" s="339"/>
      <c r="L28" s="341">
        <f t="shared" si="1"/>
        <v>0</v>
      </c>
    </row>
    <row r="29" spans="1:12" ht="15.75" x14ac:dyDescent="0.25">
      <c r="A29" s="445"/>
      <c r="B29" s="445"/>
      <c r="C29" s="445"/>
      <c r="D29" s="446"/>
      <c r="E29" s="447"/>
      <c r="F29" s="459">
        <f t="shared" si="2"/>
        <v>0</v>
      </c>
      <c r="G29" s="275">
        <f t="shared" si="3"/>
        <v>1</v>
      </c>
      <c r="H29" s="218">
        <f t="shared" si="0"/>
        <v>0</v>
      </c>
      <c r="I29" s="449"/>
      <c r="J29" s="336">
        <f t="shared" si="4"/>
        <v>0</v>
      </c>
      <c r="K29" s="339"/>
      <c r="L29" s="341">
        <f t="shared" si="1"/>
        <v>0</v>
      </c>
    </row>
    <row r="30" spans="1:12" ht="15.75" x14ac:dyDescent="0.25">
      <c r="A30" s="445"/>
      <c r="B30" s="445"/>
      <c r="C30" s="445"/>
      <c r="D30" s="446"/>
      <c r="E30" s="447"/>
      <c r="F30" s="459">
        <f t="shared" si="2"/>
        <v>0</v>
      </c>
      <c r="G30" s="275">
        <f t="shared" si="3"/>
        <v>1</v>
      </c>
      <c r="H30" s="218">
        <f t="shared" si="0"/>
        <v>0</v>
      </c>
      <c r="I30" s="449"/>
      <c r="J30" s="336">
        <f t="shared" si="4"/>
        <v>0</v>
      </c>
      <c r="K30" s="339"/>
      <c r="L30" s="341">
        <f t="shared" si="1"/>
        <v>0</v>
      </c>
    </row>
    <row r="31" spans="1:12" ht="15.75" x14ac:dyDescent="0.25">
      <c r="A31" s="445"/>
      <c r="B31" s="445"/>
      <c r="C31" s="445"/>
      <c r="D31" s="446"/>
      <c r="E31" s="447"/>
      <c r="F31" s="459">
        <f t="shared" si="2"/>
        <v>0</v>
      </c>
      <c r="G31" s="275">
        <f t="shared" si="3"/>
        <v>1</v>
      </c>
      <c r="H31" s="218">
        <f t="shared" si="0"/>
        <v>0</v>
      </c>
      <c r="I31" s="449"/>
      <c r="J31" s="336">
        <f t="shared" si="4"/>
        <v>0</v>
      </c>
      <c r="K31" s="339"/>
      <c r="L31" s="341">
        <f t="shared" si="1"/>
        <v>0</v>
      </c>
    </row>
    <row r="32" spans="1:12" ht="15.75" x14ac:dyDescent="0.25">
      <c r="A32" s="445"/>
      <c r="B32" s="445"/>
      <c r="C32" s="445"/>
      <c r="D32" s="446"/>
      <c r="E32" s="447"/>
      <c r="F32" s="459">
        <f t="shared" si="2"/>
        <v>0</v>
      </c>
      <c r="G32" s="275">
        <f t="shared" si="3"/>
        <v>1</v>
      </c>
      <c r="H32" s="218">
        <f t="shared" si="0"/>
        <v>0</v>
      </c>
      <c r="I32" s="449"/>
      <c r="J32" s="336">
        <f t="shared" si="4"/>
        <v>0</v>
      </c>
      <c r="K32" s="339"/>
      <c r="L32" s="341">
        <f t="shared" si="1"/>
        <v>0</v>
      </c>
    </row>
    <row r="33" spans="1:12" ht="15.75" x14ac:dyDescent="0.25">
      <c r="A33" s="445"/>
      <c r="B33" s="445"/>
      <c r="C33" s="445"/>
      <c r="D33" s="446"/>
      <c r="E33" s="447"/>
      <c r="F33" s="459">
        <f t="shared" si="2"/>
        <v>0</v>
      </c>
      <c r="G33" s="275">
        <f t="shared" si="3"/>
        <v>1</v>
      </c>
      <c r="H33" s="218">
        <f t="shared" si="0"/>
        <v>0</v>
      </c>
      <c r="I33" s="449"/>
      <c r="J33" s="336">
        <f t="shared" si="4"/>
        <v>0</v>
      </c>
      <c r="K33" s="339"/>
      <c r="L33" s="341">
        <f t="shared" si="1"/>
        <v>0</v>
      </c>
    </row>
    <row r="34" spans="1:12" ht="15.75" x14ac:dyDescent="0.25">
      <c r="A34" s="445"/>
      <c r="B34" s="445"/>
      <c r="C34" s="445"/>
      <c r="D34" s="446"/>
      <c r="E34" s="447"/>
      <c r="F34" s="459">
        <f t="shared" si="2"/>
        <v>0</v>
      </c>
      <c r="G34" s="275">
        <f t="shared" si="3"/>
        <v>1</v>
      </c>
      <c r="H34" s="218">
        <f t="shared" si="0"/>
        <v>0</v>
      </c>
      <c r="I34" s="449"/>
      <c r="J34" s="336">
        <f t="shared" si="4"/>
        <v>0</v>
      </c>
      <c r="K34" s="339"/>
      <c r="L34" s="341">
        <f t="shared" si="1"/>
        <v>0</v>
      </c>
    </row>
    <row r="35" spans="1:12" ht="15.75" x14ac:dyDescent="0.25">
      <c r="A35" s="445"/>
      <c r="B35" s="445"/>
      <c r="C35" s="445"/>
      <c r="D35" s="446"/>
      <c r="E35" s="447"/>
      <c r="F35" s="459">
        <f t="shared" si="2"/>
        <v>0</v>
      </c>
      <c r="G35" s="275">
        <f t="shared" si="3"/>
        <v>1</v>
      </c>
      <c r="H35" s="218">
        <f t="shared" si="0"/>
        <v>0</v>
      </c>
      <c r="I35" s="449"/>
      <c r="J35" s="336">
        <f t="shared" si="4"/>
        <v>0</v>
      </c>
      <c r="K35" s="339"/>
      <c r="L35" s="341">
        <f t="shared" si="1"/>
        <v>0</v>
      </c>
    </row>
    <row r="36" spans="1:12" ht="15.75" x14ac:dyDescent="0.25">
      <c r="A36" s="445"/>
      <c r="B36" s="445"/>
      <c r="C36" s="445"/>
      <c r="D36" s="446"/>
      <c r="E36" s="447"/>
      <c r="F36" s="459">
        <f t="shared" si="2"/>
        <v>0</v>
      </c>
      <c r="G36" s="275">
        <f t="shared" si="3"/>
        <v>1</v>
      </c>
      <c r="H36" s="218">
        <f t="shared" si="0"/>
        <v>0</v>
      </c>
      <c r="I36" s="449"/>
      <c r="J36" s="336">
        <f t="shared" si="4"/>
        <v>0</v>
      </c>
      <c r="K36" s="339"/>
      <c r="L36" s="341">
        <f t="shared" si="1"/>
        <v>0</v>
      </c>
    </row>
    <row r="37" spans="1:12" ht="15.75" x14ac:dyDescent="0.25">
      <c r="A37" s="445"/>
      <c r="B37" s="445"/>
      <c r="C37" s="445"/>
      <c r="D37" s="446"/>
      <c r="E37" s="447"/>
      <c r="F37" s="459">
        <f t="shared" si="2"/>
        <v>0</v>
      </c>
      <c r="G37" s="275">
        <f t="shared" si="3"/>
        <v>1</v>
      </c>
      <c r="H37" s="218">
        <f t="shared" si="0"/>
        <v>0</v>
      </c>
      <c r="I37" s="449"/>
      <c r="J37" s="336">
        <f t="shared" si="4"/>
        <v>0</v>
      </c>
      <c r="K37" s="339"/>
      <c r="L37" s="341">
        <f t="shared" si="1"/>
        <v>0</v>
      </c>
    </row>
    <row r="38" spans="1:12" ht="15.75" x14ac:dyDescent="0.25">
      <c r="A38" s="445"/>
      <c r="B38" s="445"/>
      <c r="C38" s="445"/>
      <c r="D38" s="446"/>
      <c r="E38" s="447"/>
      <c r="F38" s="459">
        <f t="shared" si="2"/>
        <v>0</v>
      </c>
      <c r="G38" s="275">
        <f t="shared" si="3"/>
        <v>1</v>
      </c>
      <c r="H38" s="218">
        <f t="shared" si="0"/>
        <v>0</v>
      </c>
      <c r="I38" s="449"/>
      <c r="J38" s="336">
        <f t="shared" si="4"/>
        <v>0</v>
      </c>
      <c r="K38" s="339"/>
      <c r="L38" s="341">
        <f t="shared" si="1"/>
        <v>0</v>
      </c>
    </row>
    <row r="39" spans="1:12" ht="15.75" x14ac:dyDescent="0.25">
      <c r="A39" s="445"/>
      <c r="B39" s="445"/>
      <c r="C39" s="445"/>
      <c r="D39" s="446"/>
      <c r="E39" s="447"/>
      <c r="F39" s="459">
        <f t="shared" si="2"/>
        <v>0</v>
      </c>
      <c r="G39" s="275">
        <f t="shared" si="3"/>
        <v>1</v>
      </c>
      <c r="H39" s="218">
        <f t="shared" si="0"/>
        <v>0</v>
      </c>
      <c r="I39" s="449"/>
      <c r="J39" s="336">
        <f t="shared" si="4"/>
        <v>0</v>
      </c>
      <c r="K39" s="339"/>
      <c r="L39" s="341">
        <f t="shared" si="1"/>
        <v>0</v>
      </c>
    </row>
    <row r="40" spans="1:12" ht="15.75" x14ac:dyDescent="0.25">
      <c r="A40" s="445"/>
      <c r="B40" s="445"/>
      <c r="C40" s="445"/>
      <c r="D40" s="446"/>
      <c r="E40" s="447"/>
      <c r="F40" s="459">
        <f t="shared" si="2"/>
        <v>0</v>
      </c>
      <c r="G40" s="275">
        <f t="shared" si="3"/>
        <v>1</v>
      </c>
      <c r="H40" s="218">
        <f t="shared" si="0"/>
        <v>0</v>
      </c>
      <c r="I40" s="449"/>
      <c r="J40" s="336">
        <f t="shared" si="4"/>
        <v>0</v>
      </c>
      <c r="K40" s="339"/>
      <c r="L40" s="341">
        <f t="shared" si="1"/>
        <v>0</v>
      </c>
    </row>
    <row r="41" spans="1:12" ht="15.75" x14ac:dyDescent="0.25">
      <c r="A41" s="445"/>
      <c r="B41" s="445"/>
      <c r="C41" s="445"/>
      <c r="D41" s="446"/>
      <c r="E41" s="447"/>
      <c r="F41" s="459">
        <f t="shared" si="2"/>
        <v>0</v>
      </c>
      <c r="G41" s="275">
        <f t="shared" si="3"/>
        <v>1</v>
      </c>
      <c r="H41" s="218">
        <f t="shared" si="0"/>
        <v>0</v>
      </c>
      <c r="I41" s="449"/>
      <c r="J41" s="336">
        <f t="shared" si="4"/>
        <v>0</v>
      </c>
      <c r="K41" s="339"/>
      <c r="L41" s="341">
        <f t="shared" si="1"/>
        <v>0</v>
      </c>
    </row>
    <row r="42" spans="1:12" ht="15.75" x14ac:dyDescent="0.25">
      <c r="A42" s="445"/>
      <c r="B42" s="445"/>
      <c r="C42" s="445"/>
      <c r="D42" s="446"/>
      <c r="E42" s="447"/>
      <c r="F42" s="459">
        <f t="shared" si="2"/>
        <v>0</v>
      </c>
      <c r="G42" s="275">
        <f t="shared" si="3"/>
        <v>1</v>
      </c>
      <c r="H42" s="218">
        <f t="shared" si="0"/>
        <v>0</v>
      </c>
      <c r="I42" s="449"/>
      <c r="J42" s="336">
        <f t="shared" si="4"/>
        <v>0</v>
      </c>
      <c r="K42" s="339"/>
      <c r="L42" s="341">
        <f t="shared" si="1"/>
        <v>0</v>
      </c>
    </row>
    <row r="43" spans="1:12" ht="15.75" x14ac:dyDescent="0.25">
      <c r="A43" s="445"/>
      <c r="B43" s="445"/>
      <c r="C43" s="445"/>
      <c r="D43" s="446"/>
      <c r="E43" s="447"/>
      <c r="F43" s="459">
        <f t="shared" si="2"/>
        <v>0</v>
      </c>
      <c r="G43" s="275">
        <f t="shared" si="3"/>
        <v>1</v>
      </c>
      <c r="H43" s="218">
        <f t="shared" si="0"/>
        <v>0</v>
      </c>
      <c r="I43" s="449"/>
      <c r="J43" s="336">
        <f t="shared" si="4"/>
        <v>0</v>
      </c>
      <c r="K43" s="339"/>
      <c r="L43" s="341">
        <f t="shared" si="1"/>
        <v>0</v>
      </c>
    </row>
    <row r="44" spans="1:12" ht="15.75" x14ac:dyDescent="0.25">
      <c r="A44" s="445"/>
      <c r="B44" s="445"/>
      <c r="C44" s="445"/>
      <c r="D44" s="446"/>
      <c r="E44" s="447"/>
      <c r="F44" s="459">
        <f t="shared" si="2"/>
        <v>0</v>
      </c>
      <c r="G44" s="275">
        <f t="shared" si="3"/>
        <v>1</v>
      </c>
      <c r="H44" s="218">
        <f t="shared" si="0"/>
        <v>0</v>
      </c>
      <c r="I44" s="449"/>
      <c r="J44" s="336">
        <f t="shared" si="4"/>
        <v>0</v>
      </c>
      <c r="K44" s="339"/>
      <c r="L44" s="341">
        <f t="shared" si="1"/>
        <v>0</v>
      </c>
    </row>
    <row r="45" spans="1:12" ht="15.75" x14ac:dyDescent="0.25">
      <c r="A45" s="445"/>
      <c r="B45" s="445"/>
      <c r="C45" s="445"/>
      <c r="D45" s="446"/>
      <c r="E45" s="447"/>
      <c r="F45" s="459">
        <f t="shared" si="2"/>
        <v>0</v>
      </c>
      <c r="G45" s="275">
        <f t="shared" si="3"/>
        <v>1</v>
      </c>
      <c r="H45" s="218">
        <f t="shared" si="0"/>
        <v>0</v>
      </c>
      <c r="I45" s="449"/>
      <c r="J45" s="336">
        <f t="shared" si="4"/>
        <v>0</v>
      </c>
      <c r="K45" s="339"/>
      <c r="L45" s="341">
        <f t="shared" si="1"/>
        <v>0</v>
      </c>
    </row>
    <row r="46" spans="1:12" ht="16.5" thickBot="1" x14ac:dyDescent="0.3">
      <c r="A46" s="226"/>
      <c r="B46" s="226"/>
      <c r="C46" s="227" t="s">
        <v>142</v>
      </c>
      <c r="D46" s="235"/>
      <c r="E46" s="235"/>
      <c r="F46" s="228">
        <f>ROUND(SUM(F12:F45),2)</f>
        <v>0</v>
      </c>
      <c r="G46" s="235"/>
      <c r="H46" s="229">
        <f>SUM(H12:H45)</f>
        <v>0</v>
      </c>
      <c r="I46" s="289"/>
      <c r="J46" s="337">
        <f>SUM(J12:J45)</f>
        <v>0</v>
      </c>
      <c r="K46" s="340"/>
      <c r="L46" s="342">
        <f>ROUND(SUM(L12:L45),2)</f>
        <v>0</v>
      </c>
    </row>
    <row r="47" spans="1:12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</row>
    <row r="48" spans="1:12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</row>
    <row r="49" spans="1:11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x14ac:dyDescent="0.2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  <row r="51" spans="1:11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</row>
    <row r="52" spans="1:11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</row>
  </sheetData>
  <sheetProtection algorithmName="SHA-512" hashValue="MTCnTgHWZJEOnhFYAJ9ii6Ya67XbbApf0qUrjr0+XUqVy/iOS67yAIVEC4v5NCy9Kr2SOqaJbXLHSFiKy55f0g==" saltValue="6/hNahKt8jiZm1Z7XgaAug==" spinCount="100000" sheet="1" formatCells="0" formatColumns="0" formatRows="0" selectLockedCells="1"/>
  <mergeCells count="6">
    <mergeCell ref="G10:H10"/>
    <mergeCell ref="I10:J10"/>
    <mergeCell ref="A3:F3"/>
    <mergeCell ref="A4:F4"/>
    <mergeCell ref="D10:F10"/>
    <mergeCell ref="A8:F8"/>
  </mergeCells>
  <conditionalFormatting sqref="G12:G45">
    <cfRule type="cellIs" dxfId="131" priority="3" operator="greaterThan">
      <formula>1</formula>
    </cfRule>
  </conditionalFormatting>
  <conditionalFormatting sqref="J12:J45">
    <cfRule type="cellIs" dxfId="130" priority="239" operator="notEqual">
      <formula>F12*I12</formula>
    </cfRule>
  </conditionalFormatting>
  <conditionalFormatting sqref="H12:H45">
    <cfRule type="cellIs" dxfId="129" priority="240" operator="notEqual">
      <formula>F12-L12</formula>
    </cfRule>
    <cfRule type="cellIs" dxfId="128" priority="241" operator="equal">
      <formula>F12-L12</formula>
    </cfRule>
  </conditionalFormatting>
  <conditionalFormatting sqref="I12:I45">
    <cfRule type="cellIs" dxfId="127" priority="1" operator="greaterThan">
      <formula>1</formula>
    </cfRule>
  </conditionalFormatting>
  <dataValidations count="1">
    <dataValidation type="whole" allowBlank="1" showInputMessage="1" showErrorMessage="1" sqref="E12:E45" xr:uid="{1CE38BA9-7C7D-48A7-B1ED-83C24197E499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00D1C-9FBE-45C6-9DE2-5F14E77F23DF}">
  <sheetPr codeName="Sheet8">
    <tabColor theme="0" tint="-4.9989318521683403E-2"/>
    <pageSetUpPr fitToPage="1"/>
  </sheetPr>
  <dimension ref="A1:DK52"/>
  <sheetViews>
    <sheetView showGridLines="0" zoomScaleNormal="100" workbookViewId="0">
      <selection activeCell="C15" sqref="C15"/>
    </sheetView>
  </sheetViews>
  <sheetFormatPr defaultColWidth="9.140625" defaultRowHeight="15" x14ac:dyDescent="0.25"/>
  <cols>
    <col min="1" max="1" width="18" style="94" customWidth="1"/>
    <col min="2" max="2" width="27.42578125" style="94" customWidth="1"/>
    <col min="3" max="3" width="53.28515625" style="94" customWidth="1"/>
    <col min="4" max="4" width="12.42578125" style="94" customWidth="1"/>
    <col min="5" max="5" width="14.28515625" style="94" customWidth="1"/>
    <col min="6" max="10" width="16.5703125" style="94" customWidth="1"/>
    <col min="11" max="11" width="2.5703125" style="94" customWidth="1"/>
    <col min="12" max="12" width="20.42578125" style="94" customWidth="1"/>
    <col min="13" max="13" width="1.85546875" style="94" customWidth="1"/>
    <col min="14" max="16384" width="9.140625" style="94"/>
  </cols>
  <sheetData>
    <row r="1" spans="1:115" ht="31.5" x14ac:dyDescent="0.25">
      <c r="A1" s="89" t="str">
        <f>'BUDGET SUMMARY 1'!$A$1</f>
        <v>RFA HHS0015831</v>
      </c>
      <c r="B1" s="92"/>
    </row>
    <row r="2" spans="1:115" ht="15.75" x14ac:dyDescent="0.25">
      <c r="A2" s="92" t="str">
        <f>'BUDGET SUMMARY 1'!$A$2</f>
        <v>Attachment 2 to Addendum 5 - Revised Exhibit E, Expenditure Proposal</v>
      </c>
      <c r="B2" s="92"/>
      <c r="J2" s="104"/>
      <c r="L2" s="104"/>
    </row>
    <row r="3" spans="1:115" x14ac:dyDescent="0.25">
      <c r="A3" s="576"/>
      <c r="B3" s="576"/>
      <c r="C3" s="576"/>
      <c r="D3" s="576"/>
      <c r="E3" s="576"/>
      <c r="F3" s="576"/>
      <c r="G3" s="223"/>
      <c r="H3" s="223"/>
      <c r="I3" s="223"/>
      <c r="J3" s="104"/>
      <c r="K3" s="223"/>
      <c r="L3" s="104"/>
    </row>
    <row r="4" spans="1:115" ht="18" x14ac:dyDescent="0.25">
      <c r="A4" s="577" t="s">
        <v>283</v>
      </c>
      <c r="B4" s="577"/>
      <c r="C4" s="577"/>
      <c r="D4" s="577"/>
      <c r="E4" s="577"/>
      <c r="F4" s="577"/>
      <c r="G4" s="224"/>
      <c r="H4" s="224"/>
      <c r="I4" s="224"/>
      <c r="J4" s="104"/>
      <c r="K4" s="224"/>
      <c r="L4" s="104"/>
    </row>
    <row r="5" spans="1:115" x14ac:dyDescent="0.25">
      <c r="A5" s="220"/>
      <c r="B5" s="220"/>
      <c r="C5" s="220"/>
      <c r="D5" s="81"/>
      <c r="E5" s="81"/>
      <c r="F5" s="81"/>
      <c r="G5" s="292" t="s">
        <v>134</v>
      </c>
      <c r="H5" s="81"/>
      <c r="I5" s="291"/>
      <c r="J5" s="81"/>
      <c r="K5" s="81"/>
      <c r="L5" s="104"/>
    </row>
    <row r="6" spans="1:115" s="233" customFormat="1" ht="15.75" thickBot="1" x14ac:dyDescent="0.3">
      <c r="A6" s="96" t="s">
        <v>70</v>
      </c>
      <c r="B6" s="96"/>
      <c r="C6" s="98">
        <f>'BUDGET SUMMARY 1'!D3</f>
        <v>0</v>
      </c>
      <c r="D6" s="98"/>
      <c r="E6" s="98"/>
      <c r="F6" s="98"/>
      <c r="G6" s="221"/>
      <c r="H6" s="221"/>
      <c r="I6" s="221"/>
      <c r="J6" s="221"/>
      <c r="K6" s="221"/>
      <c r="L6" s="10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</row>
    <row r="7" spans="1:115" x14ac:dyDescent="0.25">
      <c r="A7" s="96"/>
      <c r="B7" s="96"/>
      <c r="C7" s="221"/>
      <c r="D7" s="221"/>
      <c r="E7" s="221"/>
      <c r="F7" s="221"/>
      <c r="G7" s="221"/>
      <c r="H7" s="221"/>
      <c r="I7" s="221"/>
      <c r="K7" s="221"/>
      <c r="L7" s="104"/>
    </row>
    <row r="8" spans="1:115" ht="15.75" x14ac:dyDescent="0.25">
      <c r="A8" s="579"/>
      <c r="B8" s="579"/>
      <c r="C8" s="579"/>
      <c r="D8" s="579"/>
      <c r="E8" s="579"/>
      <c r="F8" s="579"/>
      <c r="G8" s="225"/>
      <c r="H8" s="225"/>
      <c r="I8" s="225"/>
      <c r="K8" s="225"/>
      <c r="L8" s="104"/>
    </row>
    <row r="9" spans="1:115" ht="15.75" thickBot="1" x14ac:dyDescent="0.3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104"/>
    </row>
    <row r="10" spans="1:115" ht="16.5" thickBot="1" x14ac:dyDescent="0.3">
      <c r="A10" s="222"/>
      <c r="B10" s="222"/>
      <c r="C10" s="222"/>
      <c r="D10" s="578" t="s">
        <v>135</v>
      </c>
      <c r="E10" s="578"/>
      <c r="F10" s="578"/>
      <c r="G10" s="572" t="s">
        <v>56</v>
      </c>
      <c r="H10" s="582"/>
      <c r="I10" s="580" t="s">
        <v>136</v>
      </c>
      <c r="J10" s="581"/>
      <c r="K10" s="338"/>
      <c r="L10" s="304"/>
      <c r="M10" s="99"/>
    </row>
    <row r="11" spans="1:115" s="92" customFormat="1" ht="79.5" thickBot="1" x14ac:dyDescent="0.3">
      <c r="A11" s="414" t="s">
        <v>137</v>
      </c>
      <c r="B11" s="414" t="s">
        <v>138</v>
      </c>
      <c r="C11" s="414" t="s">
        <v>139</v>
      </c>
      <c r="D11" s="414" t="s">
        <v>140</v>
      </c>
      <c r="E11" s="414" t="s">
        <v>141</v>
      </c>
      <c r="F11" s="415" t="s">
        <v>126</v>
      </c>
      <c r="G11" s="409" t="s">
        <v>127</v>
      </c>
      <c r="H11" s="410" t="s">
        <v>128</v>
      </c>
      <c r="I11" s="412" t="s">
        <v>129</v>
      </c>
      <c r="J11" s="412" t="s">
        <v>133</v>
      </c>
      <c r="K11" s="413"/>
      <c r="L11" s="411" t="s">
        <v>111</v>
      </c>
      <c r="M11" s="348"/>
    </row>
    <row r="12" spans="1:115" ht="15.75" x14ac:dyDescent="0.25">
      <c r="A12" s="445"/>
      <c r="B12" s="445"/>
      <c r="C12" s="445"/>
      <c r="D12" s="446"/>
      <c r="E12" s="447"/>
      <c r="F12" s="459">
        <f>ROUND(SUM(D12*E12),0)</f>
        <v>0</v>
      </c>
      <c r="G12" s="334">
        <f>1-I12</f>
        <v>1</v>
      </c>
      <c r="H12" s="335">
        <f t="shared" ref="H12:H45" si="0">SUM(F12-L12)</f>
        <v>0</v>
      </c>
      <c r="I12" s="448"/>
      <c r="J12" s="344">
        <f>L12</f>
        <v>0</v>
      </c>
      <c r="K12" s="339"/>
      <c r="L12" s="349">
        <f t="shared" ref="L12:L45" si="1">F12*I12</f>
        <v>0</v>
      </c>
      <c r="M12" s="308"/>
    </row>
    <row r="13" spans="1:115" ht="15.75" x14ac:dyDescent="0.25">
      <c r="A13" s="445"/>
      <c r="B13" s="445"/>
      <c r="C13" s="445"/>
      <c r="D13" s="446"/>
      <c r="E13" s="447"/>
      <c r="F13" s="459">
        <f t="shared" ref="F13:F45" si="2">ROUND(SUM(D13*E13),0)</f>
        <v>0</v>
      </c>
      <c r="G13" s="275">
        <f t="shared" ref="G13:G45" si="3">1-I13</f>
        <v>1</v>
      </c>
      <c r="H13" s="218">
        <f t="shared" si="0"/>
        <v>0</v>
      </c>
      <c r="I13" s="449"/>
      <c r="J13" s="345">
        <f t="shared" ref="J13:J45" si="4">L13</f>
        <v>0</v>
      </c>
      <c r="K13" s="339"/>
      <c r="L13" s="350">
        <f t="shared" si="1"/>
        <v>0</v>
      </c>
    </row>
    <row r="14" spans="1:115" ht="15.75" x14ac:dyDescent="0.25">
      <c r="A14" s="445"/>
      <c r="B14" s="445"/>
      <c r="C14" s="445"/>
      <c r="D14" s="446"/>
      <c r="E14" s="447"/>
      <c r="F14" s="459">
        <f t="shared" si="2"/>
        <v>0</v>
      </c>
      <c r="G14" s="275">
        <f t="shared" si="3"/>
        <v>1</v>
      </c>
      <c r="H14" s="218">
        <f t="shared" si="0"/>
        <v>0</v>
      </c>
      <c r="I14" s="449"/>
      <c r="J14" s="345">
        <f t="shared" si="4"/>
        <v>0</v>
      </c>
      <c r="K14" s="339"/>
      <c r="L14" s="350">
        <f t="shared" si="1"/>
        <v>0</v>
      </c>
    </row>
    <row r="15" spans="1:115" ht="15.75" x14ac:dyDescent="0.25">
      <c r="A15" s="445"/>
      <c r="B15" s="445"/>
      <c r="C15" s="445"/>
      <c r="D15" s="446"/>
      <c r="E15" s="447"/>
      <c r="F15" s="459">
        <f t="shared" si="2"/>
        <v>0</v>
      </c>
      <c r="G15" s="275">
        <f t="shared" si="3"/>
        <v>1</v>
      </c>
      <c r="H15" s="218">
        <f t="shared" si="0"/>
        <v>0</v>
      </c>
      <c r="I15" s="449"/>
      <c r="J15" s="345">
        <f t="shared" si="4"/>
        <v>0</v>
      </c>
      <c r="K15" s="339"/>
      <c r="L15" s="350">
        <f t="shared" si="1"/>
        <v>0</v>
      </c>
    </row>
    <row r="16" spans="1:115" ht="15.75" x14ac:dyDescent="0.25">
      <c r="A16" s="445"/>
      <c r="B16" s="445"/>
      <c r="C16" s="445"/>
      <c r="D16" s="446"/>
      <c r="E16" s="447"/>
      <c r="F16" s="459">
        <f t="shared" si="2"/>
        <v>0</v>
      </c>
      <c r="G16" s="275">
        <f t="shared" si="3"/>
        <v>1</v>
      </c>
      <c r="H16" s="218">
        <f t="shared" si="0"/>
        <v>0</v>
      </c>
      <c r="I16" s="449"/>
      <c r="J16" s="345">
        <f t="shared" si="4"/>
        <v>0</v>
      </c>
      <c r="K16" s="339"/>
      <c r="L16" s="350">
        <f t="shared" si="1"/>
        <v>0</v>
      </c>
    </row>
    <row r="17" spans="1:12" ht="15.75" x14ac:dyDescent="0.25">
      <c r="A17" s="445"/>
      <c r="B17" s="445"/>
      <c r="C17" s="445"/>
      <c r="D17" s="446"/>
      <c r="E17" s="447"/>
      <c r="F17" s="459">
        <f t="shared" si="2"/>
        <v>0</v>
      </c>
      <c r="G17" s="275">
        <f t="shared" si="3"/>
        <v>1</v>
      </c>
      <c r="H17" s="218">
        <f t="shared" si="0"/>
        <v>0</v>
      </c>
      <c r="I17" s="449"/>
      <c r="J17" s="345">
        <f t="shared" si="4"/>
        <v>0</v>
      </c>
      <c r="K17" s="339"/>
      <c r="L17" s="350">
        <f t="shared" si="1"/>
        <v>0</v>
      </c>
    </row>
    <row r="18" spans="1:12" ht="15.75" x14ac:dyDescent="0.25">
      <c r="A18" s="445"/>
      <c r="B18" s="445"/>
      <c r="C18" s="445"/>
      <c r="D18" s="446"/>
      <c r="E18" s="447"/>
      <c r="F18" s="459">
        <f t="shared" si="2"/>
        <v>0</v>
      </c>
      <c r="G18" s="275">
        <f t="shared" si="3"/>
        <v>1</v>
      </c>
      <c r="H18" s="218">
        <f t="shared" si="0"/>
        <v>0</v>
      </c>
      <c r="I18" s="449"/>
      <c r="J18" s="345">
        <f t="shared" si="4"/>
        <v>0</v>
      </c>
      <c r="K18" s="339"/>
      <c r="L18" s="350">
        <f t="shared" si="1"/>
        <v>0</v>
      </c>
    </row>
    <row r="19" spans="1:12" ht="15.75" x14ac:dyDescent="0.25">
      <c r="A19" s="445"/>
      <c r="B19" s="445"/>
      <c r="C19" s="445"/>
      <c r="D19" s="446"/>
      <c r="E19" s="447"/>
      <c r="F19" s="459">
        <f t="shared" si="2"/>
        <v>0</v>
      </c>
      <c r="G19" s="275">
        <f t="shared" si="3"/>
        <v>1</v>
      </c>
      <c r="H19" s="218">
        <f t="shared" si="0"/>
        <v>0</v>
      </c>
      <c r="I19" s="449"/>
      <c r="J19" s="345">
        <f t="shared" si="4"/>
        <v>0</v>
      </c>
      <c r="K19" s="339"/>
      <c r="L19" s="350">
        <f t="shared" si="1"/>
        <v>0</v>
      </c>
    </row>
    <row r="20" spans="1:12" ht="15.75" x14ac:dyDescent="0.25">
      <c r="A20" s="445"/>
      <c r="B20" s="445"/>
      <c r="C20" s="445"/>
      <c r="D20" s="446"/>
      <c r="E20" s="447"/>
      <c r="F20" s="459">
        <f t="shared" si="2"/>
        <v>0</v>
      </c>
      <c r="G20" s="275">
        <f t="shared" si="3"/>
        <v>1</v>
      </c>
      <c r="H20" s="218">
        <f t="shared" si="0"/>
        <v>0</v>
      </c>
      <c r="I20" s="449"/>
      <c r="J20" s="345">
        <f t="shared" si="4"/>
        <v>0</v>
      </c>
      <c r="K20" s="339"/>
      <c r="L20" s="350">
        <f t="shared" si="1"/>
        <v>0</v>
      </c>
    </row>
    <row r="21" spans="1:12" ht="15.75" x14ac:dyDescent="0.25">
      <c r="A21" s="445"/>
      <c r="B21" s="445"/>
      <c r="C21" s="445"/>
      <c r="D21" s="446"/>
      <c r="E21" s="447"/>
      <c r="F21" s="459">
        <f t="shared" si="2"/>
        <v>0</v>
      </c>
      <c r="G21" s="275">
        <f t="shared" si="3"/>
        <v>1</v>
      </c>
      <c r="H21" s="218">
        <f t="shared" si="0"/>
        <v>0</v>
      </c>
      <c r="I21" s="449"/>
      <c r="J21" s="345">
        <f t="shared" si="4"/>
        <v>0</v>
      </c>
      <c r="K21" s="339"/>
      <c r="L21" s="350">
        <f t="shared" si="1"/>
        <v>0</v>
      </c>
    </row>
    <row r="22" spans="1:12" ht="15.75" x14ac:dyDescent="0.25">
      <c r="A22" s="445"/>
      <c r="B22" s="445"/>
      <c r="C22" s="445"/>
      <c r="D22" s="446"/>
      <c r="E22" s="447"/>
      <c r="F22" s="459">
        <f t="shared" si="2"/>
        <v>0</v>
      </c>
      <c r="G22" s="275">
        <f t="shared" si="3"/>
        <v>1</v>
      </c>
      <c r="H22" s="218">
        <f t="shared" si="0"/>
        <v>0</v>
      </c>
      <c r="I22" s="449"/>
      <c r="J22" s="345">
        <f t="shared" si="4"/>
        <v>0</v>
      </c>
      <c r="K22" s="339"/>
      <c r="L22" s="350">
        <f t="shared" si="1"/>
        <v>0</v>
      </c>
    </row>
    <row r="23" spans="1:12" ht="15.75" x14ac:dyDescent="0.25">
      <c r="A23" s="445"/>
      <c r="B23" s="445"/>
      <c r="C23" s="445"/>
      <c r="D23" s="446"/>
      <c r="E23" s="447"/>
      <c r="F23" s="459">
        <f t="shared" si="2"/>
        <v>0</v>
      </c>
      <c r="G23" s="275">
        <f t="shared" si="3"/>
        <v>1</v>
      </c>
      <c r="H23" s="218">
        <f t="shared" si="0"/>
        <v>0</v>
      </c>
      <c r="I23" s="449"/>
      <c r="J23" s="345">
        <f t="shared" si="4"/>
        <v>0</v>
      </c>
      <c r="K23" s="339"/>
      <c r="L23" s="350">
        <f t="shared" si="1"/>
        <v>0</v>
      </c>
    </row>
    <row r="24" spans="1:12" ht="15.75" x14ac:dyDescent="0.25">
      <c r="A24" s="445"/>
      <c r="B24" s="445"/>
      <c r="C24" s="445"/>
      <c r="D24" s="446"/>
      <c r="E24" s="447"/>
      <c r="F24" s="459">
        <f t="shared" si="2"/>
        <v>0</v>
      </c>
      <c r="G24" s="275">
        <f t="shared" si="3"/>
        <v>1</v>
      </c>
      <c r="H24" s="218">
        <f t="shared" si="0"/>
        <v>0</v>
      </c>
      <c r="I24" s="449"/>
      <c r="J24" s="345">
        <f t="shared" si="4"/>
        <v>0</v>
      </c>
      <c r="K24" s="339"/>
      <c r="L24" s="350">
        <f t="shared" si="1"/>
        <v>0</v>
      </c>
    </row>
    <row r="25" spans="1:12" ht="15.75" x14ac:dyDescent="0.25">
      <c r="A25" s="445"/>
      <c r="B25" s="445"/>
      <c r="C25" s="445"/>
      <c r="D25" s="446"/>
      <c r="E25" s="447"/>
      <c r="F25" s="459">
        <f t="shared" si="2"/>
        <v>0</v>
      </c>
      <c r="G25" s="275">
        <f t="shared" si="3"/>
        <v>1</v>
      </c>
      <c r="H25" s="218">
        <f t="shared" si="0"/>
        <v>0</v>
      </c>
      <c r="I25" s="449"/>
      <c r="J25" s="345">
        <f t="shared" si="4"/>
        <v>0</v>
      </c>
      <c r="K25" s="339"/>
      <c r="L25" s="350">
        <f t="shared" si="1"/>
        <v>0</v>
      </c>
    </row>
    <row r="26" spans="1:12" ht="15.75" x14ac:dyDescent="0.25">
      <c r="A26" s="445"/>
      <c r="B26" s="445"/>
      <c r="C26" s="445"/>
      <c r="D26" s="446"/>
      <c r="E26" s="447"/>
      <c r="F26" s="459">
        <f t="shared" si="2"/>
        <v>0</v>
      </c>
      <c r="G26" s="275">
        <f t="shared" si="3"/>
        <v>1</v>
      </c>
      <c r="H26" s="218">
        <f t="shared" si="0"/>
        <v>0</v>
      </c>
      <c r="I26" s="449"/>
      <c r="J26" s="345">
        <f t="shared" si="4"/>
        <v>0</v>
      </c>
      <c r="K26" s="339"/>
      <c r="L26" s="350">
        <f t="shared" si="1"/>
        <v>0</v>
      </c>
    </row>
    <row r="27" spans="1:12" ht="15.75" x14ac:dyDescent="0.25">
      <c r="A27" s="445"/>
      <c r="B27" s="445"/>
      <c r="C27" s="445"/>
      <c r="D27" s="446"/>
      <c r="E27" s="447"/>
      <c r="F27" s="459">
        <f t="shared" si="2"/>
        <v>0</v>
      </c>
      <c r="G27" s="275">
        <f t="shared" si="3"/>
        <v>1</v>
      </c>
      <c r="H27" s="218">
        <f t="shared" si="0"/>
        <v>0</v>
      </c>
      <c r="I27" s="449"/>
      <c r="J27" s="345">
        <f t="shared" si="4"/>
        <v>0</v>
      </c>
      <c r="K27" s="339"/>
      <c r="L27" s="350">
        <f t="shared" si="1"/>
        <v>0</v>
      </c>
    </row>
    <row r="28" spans="1:12" ht="15.75" x14ac:dyDescent="0.25">
      <c r="A28" s="445"/>
      <c r="B28" s="445"/>
      <c r="C28" s="445"/>
      <c r="D28" s="446"/>
      <c r="E28" s="447"/>
      <c r="F28" s="459">
        <f t="shared" si="2"/>
        <v>0</v>
      </c>
      <c r="G28" s="275">
        <f t="shared" si="3"/>
        <v>1</v>
      </c>
      <c r="H28" s="218">
        <f t="shared" si="0"/>
        <v>0</v>
      </c>
      <c r="I28" s="449"/>
      <c r="J28" s="345">
        <f t="shared" si="4"/>
        <v>0</v>
      </c>
      <c r="K28" s="339"/>
      <c r="L28" s="350">
        <f t="shared" si="1"/>
        <v>0</v>
      </c>
    </row>
    <row r="29" spans="1:12" ht="15.75" x14ac:dyDescent="0.25">
      <c r="A29" s="445"/>
      <c r="B29" s="445"/>
      <c r="C29" s="445"/>
      <c r="D29" s="446"/>
      <c r="E29" s="447"/>
      <c r="F29" s="459">
        <f t="shared" si="2"/>
        <v>0</v>
      </c>
      <c r="G29" s="275">
        <f t="shared" si="3"/>
        <v>1</v>
      </c>
      <c r="H29" s="218">
        <f t="shared" si="0"/>
        <v>0</v>
      </c>
      <c r="I29" s="449"/>
      <c r="J29" s="345">
        <f t="shared" si="4"/>
        <v>0</v>
      </c>
      <c r="K29" s="339"/>
      <c r="L29" s="350">
        <f t="shared" si="1"/>
        <v>0</v>
      </c>
    </row>
    <row r="30" spans="1:12" ht="15.75" x14ac:dyDescent="0.25">
      <c r="A30" s="445"/>
      <c r="B30" s="445"/>
      <c r="C30" s="445"/>
      <c r="D30" s="446"/>
      <c r="E30" s="447"/>
      <c r="F30" s="459">
        <f t="shared" si="2"/>
        <v>0</v>
      </c>
      <c r="G30" s="275">
        <f t="shared" si="3"/>
        <v>1</v>
      </c>
      <c r="H30" s="218">
        <f t="shared" si="0"/>
        <v>0</v>
      </c>
      <c r="I30" s="449"/>
      <c r="J30" s="345">
        <f t="shared" si="4"/>
        <v>0</v>
      </c>
      <c r="K30" s="339"/>
      <c r="L30" s="350">
        <f t="shared" si="1"/>
        <v>0</v>
      </c>
    </row>
    <row r="31" spans="1:12" ht="15.75" x14ac:dyDescent="0.25">
      <c r="A31" s="445"/>
      <c r="B31" s="445"/>
      <c r="C31" s="445"/>
      <c r="D31" s="446"/>
      <c r="E31" s="447"/>
      <c r="F31" s="459">
        <f t="shared" si="2"/>
        <v>0</v>
      </c>
      <c r="G31" s="275">
        <f t="shared" si="3"/>
        <v>1</v>
      </c>
      <c r="H31" s="218">
        <f t="shared" si="0"/>
        <v>0</v>
      </c>
      <c r="I31" s="449"/>
      <c r="J31" s="345">
        <f t="shared" si="4"/>
        <v>0</v>
      </c>
      <c r="K31" s="339"/>
      <c r="L31" s="350">
        <f t="shared" si="1"/>
        <v>0</v>
      </c>
    </row>
    <row r="32" spans="1:12" ht="15.75" x14ac:dyDescent="0.25">
      <c r="A32" s="445"/>
      <c r="B32" s="445"/>
      <c r="C32" s="445"/>
      <c r="D32" s="446"/>
      <c r="E32" s="447"/>
      <c r="F32" s="459">
        <f t="shared" si="2"/>
        <v>0</v>
      </c>
      <c r="G32" s="275">
        <f t="shared" si="3"/>
        <v>1</v>
      </c>
      <c r="H32" s="218">
        <f t="shared" si="0"/>
        <v>0</v>
      </c>
      <c r="I32" s="449"/>
      <c r="J32" s="345">
        <f t="shared" si="4"/>
        <v>0</v>
      </c>
      <c r="K32" s="339"/>
      <c r="L32" s="350">
        <f t="shared" si="1"/>
        <v>0</v>
      </c>
    </row>
    <row r="33" spans="1:12" ht="15.75" x14ac:dyDescent="0.25">
      <c r="A33" s="445"/>
      <c r="B33" s="445"/>
      <c r="C33" s="445"/>
      <c r="D33" s="446"/>
      <c r="E33" s="447"/>
      <c r="F33" s="459">
        <f t="shared" si="2"/>
        <v>0</v>
      </c>
      <c r="G33" s="275">
        <f t="shared" si="3"/>
        <v>1</v>
      </c>
      <c r="H33" s="218">
        <f t="shared" si="0"/>
        <v>0</v>
      </c>
      <c r="I33" s="449"/>
      <c r="J33" s="345">
        <f t="shared" si="4"/>
        <v>0</v>
      </c>
      <c r="K33" s="339"/>
      <c r="L33" s="350">
        <f t="shared" si="1"/>
        <v>0</v>
      </c>
    </row>
    <row r="34" spans="1:12" ht="15.75" x14ac:dyDescent="0.25">
      <c r="A34" s="445"/>
      <c r="B34" s="445"/>
      <c r="C34" s="445"/>
      <c r="D34" s="446"/>
      <c r="E34" s="447"/>
      <c r="F34" s="459">
        <f t="shared" si="2"/>
        <v>0</v>
      </c>
      <c r="G34" s="275">
        <f t="shared" si="3"/>
        <v>1</v>
      </c>
      <c r="H34" s="218">
        <f t="shared" si="0"/>
        <v>0</v>
      </c>
      <c r="I34" s="449"/>
      <c r="J34" s="345">
        <f t="shared" si="4"/>
        <v>0</v>
      </c>
      <c r="K34" s="339"/>
      <c r="L34" s="350">
        <f t="shared" si="1"/>
        <v>0</v>
      </c>
    </row>
    <row r="35" spans="1:12" ht="15.75" x14ac:dyDescent="0.25">
      <c r="A35" s="445"/>
      <c r="B35" s="445"/>
      <c r="C35" s="445"/>
      <c r="D35" s="446"/>
      <c r="E35" s="447"/>
      <c r="F35" s="459">
        <f t="shared" si="2"/>
        <v>0</v>
      </c>
      <c r="G35" s="275">
        <f t="shared" si="3"/>
        <v>1</v>
      </c>
      <c r="H35" s="218">
        <f t="shared" si="0"/>
        <v>0</v>
      </c>
      <c r="I35" s="449"/>
      <c r="J35" s="345">
        <f t="shared" si="4"/>
        <v>0</v>
      </c>
      <c r="K35" s="339"/>
      <c r="L35" s="350">
        <f t="shared" si="1"/>
        <v>0</v>
      </c>
    </row>
    <row r="36" spans="1:12" ht="15.75" x14ac:dyDescent="0.25">
      <c r="A36" s="445"/>
      <c r="B36" s="445"/>
      <c r="C36" s="445"/>
      <c r="D36" s="446"/>
      <c r="E36" s="447"/>
      <c r="F36" s="459">
        <f t="shared" si="2"/>
        <v>0</v>
      </c>
      <c r="G36" s="275">
        <f t="shared" si="3"/>
        <v>1</v>
      </c>
      <c r="H36" s="218">
        <f t="shared" si="0"/>
        <v>0</v>
      </c>
      <c r="I36" s="449"/>
      <c r="J36" s="345">
        <f t="shared" si="4"/>
        <v>0</v>
      </c>
      <c r="K36" s="339"/>
      <c r="L36" s="350">
        <f t="shared" si="1"/>
        <v>0</v>
      </c>
    </row>
    <row r="37" spans="1:12" ht="15.75" x14ac:dyDescent="0.25">
      <c r="A37" s="445"/>
      <c r="B37" s="445"/>
      <c r="C37" s="445"/>
      <c r="D37" s="446"/>
      <c r="E37" s="447"/>
      <c r="F37" s="459">
        <f t="shared" si="2"/>
        <v>0</v>
      </c>
      <c r="G37" s="275">
        <f t="shared" si="3"/>
        <v>1</v>
      </c>
      <c r="H37" s="218">
        <f t="shared" si="0"/>
        <v>0</v>
      </c>
      <c r="I37" s="449"/>
      <c r="J37" s="345">
        <f t="shared" si="4"/>
        <v>0</v>
      </c>
      <c r="K37" s="339"/>
      <c r="L37" s="350">
        <f t="shared" si="1"/>
        <v>0</v>
      </c>
    </row>
    <row r="38" spans="1:12" ht="15.75" x14ac:dyDescent="0.25">
      <c r="A38" s="445"/>
      <c r="B38" s="445"/>
      <c r="C38" s="445"/>
      <c r="D38" s="446"/>
      <c r="E38" s="447"/>
      <c r="F38" s="459">
        <f t="shared" si="2"/>
        <v>0</v>
      </c>
      <c r="G38" s="275">
        <f t="shared" si="3"/>
        <v>1</v>
      </c>
      <c r="H38" s="218">
        <f t="shared" si="0"/>
        <v>0</v>
      </c>
      <c r="I38" s="449"/>
      <c r="J38" s="345">
        <f t="shared" si="4"/>
        <v>0</v>
      </c>
      <c r="K38" s="339"/>
      <c r="L38" s="350">
        <f t="shared" si="1"/>
        <v>0</v>
      </c>
    </row>
    <row r="39" spans="1:12" ht="15.75" x14ac:dyDescent="0.25">
      <c r="A39" s="445"/>
      <c r="B39" s="445"/>
      <c r="C39" s="445"/>
      <c r="D39" s="446"/>
      <c r="E39" s="447"/>
      <c r="F39" s="459">
        <f t="shared" si="2"/>
        <v>0</v>
      </c>
      <c r="G39" s="275">
        <f t="shared" si="3"/>
        <v>1</v>
      </c>
      <c r="H39" s="218">
        <f t="shared" si="0"/>
        <v>0</v>
      </c>
      <c r="I39" s="449"/>
      <c r="J39" s="345">
        <f t="shared" si="4"/>
        <v>0</v>
      </c>
      <c r="K39" s="339"/>
      <c r="L39" s="350">
        <f t="shared" si="1"/>
        <v>0</v>
      </c>
    </row>
    <row r="40" spans="1:12" ht="15.75" x14ac:dyDescent="0.25">
      <c r="A40" s="445"/>
      <c r="B40" s="445"/>
      <c r="C40" s="445"/>
      <c r="D40" s="446"/>
      <c r="E40" s="447"/>
      <c r="F40" s="459">
        <f t="shared" si="2"/>
        <v>0</v>
      </c>
      <c r="G40" s="275">
        <f t="shared" si="3"/>
        <v>1</v>
      </c>
      <c r="H40" s="218">
        <f t="shared" si="0"/>
        <v>0</v>
      </c>
      <c r="I40" s="449"/>
      <c r="J40" s="345">
        <f t="shared" si="4"/>
        <v>0</v>
      </c>
      <c r="K40" s="339"/>
      <c r="L40" s="350">
        <f t="shared" si="1"/>
        <v>0</v>
      </c>
    </row>
    <row r="41" spans="1:12" ht="15.75" x14ac:dyDescent="0.25">
      <c r="A41" s="445"/>
      <c r="B41" s="445"/>
      <c r="C41" s="445"/>
      <c r="D41" s="446"/>
      <c r="E41" s="447"/>
      <c r="F41" s="459">
        <f t="shared" si="2"/>
        <v>0</v>
      </c>
      <c r="G41" s="275">
        <f t="shared" si="3"/>
        <v>1</v>
      </c>
      <c r="H41" s="218">
        <f t="shared" si="0"/>
        <v>0</v>
      </c>
      <c r="I41" s="449"/>
      <c r="J41" s="345">
        <f t="shared" si="4"/>
        <v>0</v>
      </c>
      <c r="K41" s="339"/>
      <c r="L41" s="350">
        <f t="shared" si="1"/>
        <v>0</v>
      </c>
    </row>
    <row r="42" spans="1:12" ht="15.75" x14ac:dyDescent="0.25">
      <c r="A42" s="445"/>
      <c r="B42" s="445"/>
      <c r="C42" s="445"/>
      <c r="D42" s="446"/>
      <c r="E42" s="447"/>
      <c r="F42" s="459">
        <f t="shared" si="2"/>
        <v>0</v>
      </c>
      <c r="G42" s="275">
        <f t="shared" si="3"/>
        <v>1</v>
      </c>
      <c r="H42" s="218">
        <f t="shared" si="0"/>
        <v>0</v>
      </c>
      <c r="I42" s="449"/>
      <c r="J42" s="345">
        <f t="shared" si="4"/>
        <v>0</v>
      </c>
      <c r="K42" s="339"/>
      <c r="L42" s="350">
        <f t="shared" si="1"/>
        <v>0</v>
      </c>
    </row>
    <row r="43" spans="1:12" ht="15.75" x14ac:dyDescent="0.25">
      <c r="A43" s="445"/>
      <c r="B43" s="445"/>
      <c r="C43" s="445"/>
      <c r="D43" s="446"/>
      <c r="E43" s="447"/>
      <c r="F43" s="459">
        <f t="shared" si="2"/>
        <v>0</v>
      </c>
      <c r="G43" s="275">
        <f t="shared" si="3"/>
        <v>1</v>
      </c>
      <c r="H43" s="218">
        <f t="shared" si="0"/>
        <v>0</v>
      </c>
      <c r="I43" s="449"/>
      <c r="J43" s="345">
        <f t="shared" si="4"/>
        <v>0</v>
      </c>
      <c r="K43" s="339"/>
      <c r="L43" s="350">
        <f t="shared" si="1"/>
        <v>0</v>
      </c>
    </row>
    <row r="44" spans="1:12" ht="15.75" x14ac:dyDescent="0.25">
      <c r="A44" s="445"/>
      <c r="B44" s="445"/>
      <c r="C44" s="445"/>
      <c r="D44" s="446"/>
      <c r="E44" s="447"/>
      <c r="F44" s="459">
        <f t="shared" si="2"/>
        <v>0</v>
      </c>
      <c r="G44" s="275">
        <f t="shared" si="3"/>
        <v>1</v>
      </c>
      <c r="H44" s="218">
        <f t="shared" si="0"/>
        <v>0</v>
      </c>
      <c r="I44" s="449"/>
      <c r="J44" s="345">
        <f t="shared" si="4"/>
        <v>0</v>
      </c>
      <c r="K44" s="339"/>
      <c r="L44" s="350">
        <f t="shared" si="1"/>
        <v>0</v>
      </c>
    </row>
    <row r="45" spans="1:12" ht="15.75" x14ac:dyDescent="0.25">
      <c r="A45" s="445"/>
      <c r="B45" s="445"/>
      <c r="C45" s="445"/>
      <c r="D45" s="446"/>
      <c r="E45" s="447"/>
      <c r="F45" s="459">
        <f t="shared" si="2"/>
        <v>0</v>
      </c>
      <c r="G45" s="275">
        <f t="shared" si="3"/>
        <v>1</v>
      </c>
      <c r="H45" s="218">
        <f t="shared" si="0"/>
        <v>0</v>
      </c>
      <c r="I45" s="449"/>
      <c r="J45" s="345">
        <f t="shared" si="4"/>
        <v>0</v>
      </c>
      <c r="K45" s="339"/>
      <c r="L45" s="350">
        <f t="shared" si="1"/>
        <v>0</v>
      </c>
    </row>
    <row r="46" spans="1:12" ht="16.5" thickBot="1" x14ac:dyDescent="0.3">
      <c r="A46" s="226"/>
      <c r="B46" s="226"/>
      <c r="C46" s="227" t="s">
        <v>143</v>
      </c>
      <c r="D46" s="235"/>
      <c r="E46" s="235"/>
      <c r="F46" s="228">
        <f>ROUND(SUM(F12:F45),2)</f>
        <v>0</v>
      </c>
      <c r="G46" s="235"/>
      <c r="H46" s="229">
        <f>SUM(H12:H45)</f>
        <v>0</v>
      </c>
      <c r="I46" s="289"/>
      <c r="J46" s="346">
        <f>SUM(J12:J45)</f>
        <v>0</v>
      </c>
      <c r="K46" s="340"/>
      <c r="L46" s="351">
        <f>ROUND(SUM(L12:L45),2)</f>
        <v>0</v>
      </c>
    </row>
    <row r="47" spans="1:12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</row>
    <row r="48" spans="1:12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</row>
    <row r="49" spans="1:11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x14ac:dyDescent="0.2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  <row r="51" spans="1:11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</row>
    <row r="52" spans="1:11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</row>
  </sheetData>
  <sheetProtection algorithmName="SHA-512" hashValue="6KNb5LupK3FS6rA7//3QJSDB8+WB/pneULwF1d8Cv+/FvCDJQZDzvQVtud1ye7Sxpo3W6EdOyyFyzRP6me7USw==" saltValue="EKh5TdjFarfq2S5gfOUglQ==" spinCount="100000" sheet="1" formatCells="0" formatColumns="0" formatRows="0" selectLockedCells="1"/>
  <mergeCells count="6">
    <mergeCell ref="I10:J10"/>
    <mergeCell ref="A3:F3"/>
    <mergeCell ref="A4:F4"/>
    <mergeCell ref="A8:F8"/>
    <mergeCell ref="D10:F10"/>
    <mergeCell ref="G10:H10"/>
  </mergeCells>
  <conditionalFormatting sqref="G12:G45">
    <cfRule type="cellIs" dxfId="126" priority="3" operator="greaterThan">
      <formula>1</formula>
    </cfRule>
  </conditionalFormatting>
  <conditionalFormatting sqref="J12:J45">
    <cfRule type="cellIs" dxfId="125" priority="4" operator="notEqual">
      <formula>F12*I12</formula>
    </cfRule>
  </conditionalFormatting>
  <conditionalFormatting sqref="H12:H45">
    <cfRule type="cellIs" dxfId="124" priority="5" operator="notEqual">
      <formula>F12-L12</formula>
    </cfRule>
    <cfRule type="cellIs" dxfId="123" priority="6" operator="equal">
      <formula>F12-L12</formula>
    </cfRule>
  </conditionalFormatting>
  <conditionalFormatting sqref="I12:I45">
    <cfRule type="cellIs" dxfId="122" priority="1" operator="greaterThan">
      <formula>1</formula>
    </cfRule>
  </conditionalFormatting>
  <dataValidations count="1">
    <dataValidation type="whole" allowBlank="1" showInputMessage="1" showErrorMessage="1" sqref="E12:E45" xr:uid="{67CB785B-622E-4ED9-A8CC-6DF71791F211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B5AEA-52F4-47A6-B32C-0665DF264996}">
  <sheetPr codeName="Sheet9">
    <tabColor theme="0" tint="-4.9989318521683403E-2"/>
    <pageSetUpPr fitToPage="1"/>
  </sheetPr>
  <dimension ref="A1:DK52"/>
  <sheetViews>
    <sheetView showGridLines="0" zoomScaleNormal="100" workbookViewId="0">
      <selection activeCell="D16" sqref="D16"/>
    </sheetView>
  </sheetViews>
  <sheetFormatPr defaultColWidth="9.140625" defaultRowHeight="15" x14ac:dyDescent="0.25"/>
  <cols>
    <col min="1" max="1" width="18" style="94" customWidth="1"/>
    <col min="2" max="2" width="27.42578125" style="94" customWidth="1"/>
    <col min="3" max="3" width="53.28515625" style="94" customWidth="1"/>
    <col min="4" max="4" width="12.42578125" style="94" customWidth="1"/>
    <col min="5" max="5" width="14.28515625" style="94" customWidth="1"/>
    <col min="6" max="10" width="16.5703125" style="94" customWidth="1"/>
    <col min="11" max="11" width="2.5703125" style="94" customWidth="1"/>
    <col min="12" max="12" width="20.42578125" style="94" customWidth="1"/>
    <col min="13" max="13" width="1.85546875" style="94" customWidth="1"/>
    <col min="14" max="16384" width="9.140625" style="94"/>
  </cols>
  <sheetData>
    <row r="1" spans="1:115" ht="31.5" x14ac:dyDescent="0.25">
      <c r="A1" s="89" t="str">
        <f>'BUDGET SUMMARY 1'!$A$1</f>
        <v>RFA HHS0015831</v>
      </c>
      <c r="B1" s="92"/>
    </row>
    <row r="2" spans="1:115" ht="21.95" customHeight="1" x14ac:dyDescent="0.25">
      <c r="A2" s="92" t="str">
        <f>'BUDGET SUMMARY 1'!$A$2</f>
        <v>Attachment 2 to Addendum 5 - Revised Exhibit E, Expenditure Proposal</v>
      </c>
      <c r="B2" s="92"/>
      <c r="J2" s="104"/>
      <c r="L2" s="104"/>
    </row>
    <row r="3" spans="1:115" ht="46.15" customHeight="1" x14ac:dyDescent="0.25">
      <c r="A3" s="223"/>
      <c r="B3" s="223"/>
      <c r="C3" s="223"/>
      <c r="D3" s="223"/>
      <c r="E3" s="223"/>
      <c r="F3" s="223"/>
      <c r="G3" s="223"/>
      <c r="H3" s="223"/>
      <c r="I3" s="223"/>
      <c r="J3" s="104"/>
      <c r="K3" s="223"/>
      <c r="L3" s="104"/>
    </row>
    <row r="4" spans="1:115" ht="18" x14ac:dyDescent="0.25">
      <c r="A4" s="577" t="s">
        <v>144</v>
      </c>
      <c r="B4" s="577"/>
      <c r="C4" s="577"/>
      <c r="D4" s="577"/>
      <c r="E4" s="577"/>
      <c r="F4" s="577"/>
      <c r="G4" s="224"/>
      <c r="H4" s="224"/>
      <c r="I4" s="224"/>
      <c r="J4" s="104"/>
      <c r="K4" s="224"/>
      <c r="L4" s="104"/>
    </row>
    <row r="5" spans="1:115" x14ac:dyDescent="0.25">
      <c r="A5" s="220"/>
      <c r="B5" s="220"/>
      <c r="C5" s="220"/>
      <c r="D5" s="81"/>
      <c r="E5" s="81"/>
      <c r="F5" s="81"/>
      <c r="G5" s="292" t="s">
        <v>134</v>
      </c>
      <c r="H5" s="81"/>
      <c r="I5" s="291"/>
      <c r="J5" s="81"/>
      <c r="K5" s="81"/>
      <c r="L5" s="104"/>
    </row>
    <row r="6" spans="1:115" s="233" customFormat="1" ht="18" customHeight="1" thickBot="1" x14ac:dyDescent="0.3">
      <c r="A6" s="96" t="s">
        <v>70</v>
      </c>
      <c r="B6" s="96"/>
      <c r="C6" s="98">
        <f>'BUDGET SUMMARY 1'!D3</f>
        <v>0</v>
      </c>
      <c r="D6" s="98"/>
      <c r="E6" s="98"/>
      <c r="F6" s="98"/>
      <c r="G6" s="221"/>
      <c r="H6" s="221"/>
      <c r="I6" s="221"/>
      <c r="J6" s="221"/>
      <c r="K6" s="221"/>
      <c r="L6" s="10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</row>
    <row r="7" spans="1:115" ht="16.149999999999999" customHeight="1" x14ac:dyDescent="0.25">
      <c r="A7" s="96"/>
      <c r="B7" s="96"/>
      <c r="C7" s="221"/>
      <c r="D7" s="221"/>
      <c r="E7" s="221"/>
      <c r="F7" s="221"/>
      <c r="G7" s="221"/>
      <c r="H7" s="221"/>
      <c r="I7" s="221"/>
      <c r="K7" s="221"/>
      <c r="L7" s="104"/>
    </row>
    <row r="8" spans="1:115" ht="15.75" x14ac:dyDescent="0.25">
      <c r="A8" s="579"/>
      <c r="B8" s="579"/>
      <c r="C8" s="579"/>
      <c r="D8" s="579"/>
      <c r="E8" s="579"/>
      <c r="F8" s="579"/>
      <c r="G8" s="225"/>
      <c r="H8" s="225"/>
      <c r="I8" s="225"/>
      <c r="K8" s="225"/>
      <c r="L8" s="104"/>
    </row>
    <row r="9" spans="1:115" ht="15" customHeight="1" thickBot="1" x14ac:dyDescent="0.3">
      <c r="A9" s="97"/>
      <c r="B9" s="97"/>
      <c r="C9" s="97"/>
      <c r="D9" s="97"/>
      <c r="E9" s="97"/>
      <c r="F9" s="97"/>
      <c r="G9" s="97"/>
      <c r="H9" s="97"/>
      <c r="I9" s="97"/>
      <c r="J9" s="332"/>
      <c r="K9" s="332"/>
      <c r="L9" s="333"/>
    </row>
    <row r="10" spans="1:115" ht="15.95" customHeight="1" thickBot="1" x14ac:dyDescent="0.3">
      <c r="A10" s="222"/>
      <c r="B10" s="222"/>
      <c r="C10" s="222"/>
      <c r="D10" s="578" t="s">
        <v>135</v>
      </c>
      <c r="E10" s="578"/>
      <c r="F10" s="578"/>
      <c r="G10" s="572" t="s">
        <v>56</v>
      </c>
      <c r="H10" s="582"/>
      <c r="I10" s="583" t="s">
        <v>136</v>
      </c>
      <c r="J10" s="584"/>
      <c r="K10" s="294"/>
      <c r="L10" s="331"/>
      <c r="M10" s="99"/>
    </row>
    <row r="11" spans="1:115" s="92" customFormat="1" ht="97.5" customHeight="1" thickBot="1" x14ac:dyDescent="0.3">
      <c r="A11" s="414" t="s">
        <v>137</v>
      </c>
      <c r="B11" s="414" t="s">
        <v>138</v>
      </c>
      <c r="C11" s="414" t="s">
        <v>139</v>
      </c>
      <c r="D11" s="414" t="s">
        <v>140</v>
      </c>
      <c r="E11" s="414" t="s">
        <v>141</v>
      </c>
      <c r="F11" s="415" t="s">
        <v>126</v>
      </c>
      <c r="G11" s="409" t="s">
        <v>127</v>
      </c>
      <c r="H11" s="410" t="s">
        <v>128</v>
      </c>
      <c r="I11" s="412" t="s">
        <v>129</v>
      </c>
      <c r="J11" s="412" t="s">
        <v>133</v>
      </c>
      <c r="K11" s="413"/>
      <c r="L11" s="411" t="s">
        <v>111</v>
      </c>
      <c r="M11" s="230"/>
    </row>
    <row r="12" spans="1:115" ht="15.75" x14ac:dyDescent="0.25">
      <c r="A12" s="450"/>
      <c r="B12" s="450"/>
      <c r="C12" s="450"/>
      <c r="D12" s="451"/>
      <c r="E12" s="452"/>
      <c r="F12" s="459">
        <f t="shared" ref="F12:F45" si="0">ROUND(SUM(D12*E12),0)</f>
        <v>0</v>
      </c>
      <c r="G12" s="275">
        <f t="shared" ref="G12:G45" si="1">1-I12</f>
        <v>1</v>
      </c>
      <c r="H12" s="335">
        <f t="shared" ref="H12:H45" si="2">SUM(F12-L12)</f>
        <v>0</v>
      </c>
      <c r="I12" s="453"/>
      <c r="J12" s="335">
        <f>L12</f>
        <v>0</v>
      </c>
      <c r="K12" s="416"/>
      <c r="L12" s="417">
        <f t="shared" ref="L12:L45" si="3">F12*I12</f>
        <v>0</v>
      </c>
    </row>
    <row r="13" spans="1:115" ht="15.75" x14ac:dyDescent="0.25">
      <c r="A13" s="445"/>
      <c r="B13" s="445"/>
      <c r="C13" s="445"/>
      <c r="D13" s="446"/>
      <c r="E13" s="447"/>
      <c r="F13" s="459">
        <f t="shared" si="0"/>
        <v>0</v>
      </c>
      <c r="G13" s="275">
        <f t="shared" si="1"/>
        <v>1</v>
      </c>
      <c r="H13" s="218">
        <f t="shared" si="2"/>
        <v>0</v>
      </c>
      <c r="I13" s="449"/>
      <c r="J13" s="218">
        <f t="shared" ref="J13:J45" si="4">L13</f>
        <v>0</v>
      </c>
      <c r="K13" s="231"/>
      <c r="L13" s="341">
        <f t="shared" si="3"/>
        <v>0</v>
      </c>
    </row>
    <row r="14" spans="1:115" ht="15.75" x14ac:dyDescent="0.25">
      <c r="A14" s="445"/>
      <c r="B14" s="445"/>
      <c r="C14" s="445"/>
      <c r="D14" s="446"/>
      <c r="E14" s="447"/>
      <c r="F14" s="459">
        <f t="shared" si="0"/>
        <v>0</v>
      </c>
      <c r="G14" s="275">
        <f t="shared" si="1"/>
        <v>1</v>
      </c>
      <c r="H14" s="218">
        <f t="shared" si="2"/>
        <v>0</v>
      </c>
      <c r="I14" s="449"/>
      <c r="J14" s="218">
        <f t="shared" si="4"/>
        <v>0</v>
      </c>
      <c r="K14" s="231"/>
      <c r="L14" s="341">
        <f t="shared" si="3"/>
        <v>0</v>
      </c>
    </row>
    <row r="15" spans="1:115" ht="15.75" x14ac:dyDescent="0.25">
      <c r="A15" s="445"/>
      <c r="B15" s="445"/>
      <c r="C15" s="445"/>
      <c r="D15" s="446"/>
      <c r="E15" s="447"/>
      <c r="F15" s="459">
        <f t="shared" si="0"/>
        <v>0</v>
      </c>
      <c r="G15" s="275">
        <f t="shared" si="1"/>
        <v>1</v>
      </c>
      <c r="H15" s="218">
        <f t="shared" si="2"/>
        <v>0</v>
      </c>
      <c r="I15" s="449"/>
      <c r="J15" s="218">
        <f t="shared" si="4"/>
        <v>0</v>
      </c>
      <c r="K15" s="231"/>
      <c r="L15" s="341">
        <f t="shared" si="3"/>
        <v>0</v>
      </c>
    </row>
    <row r="16" spans="1:115" ht="15.75" x14ac:dyDescent="0.25">
      <c r="A16" s="445"/>
      <c r="B16" s="445"/>
      <c r="C16" s="445"/>
      <c r="D16" s="446"/>
      <c r="E16" s="447"/>
      <c r="F16" s="459">
        <f t="shared" si="0"/>
        <v>0</v>
      </c>
      <c r="G16" s="275">
        <f t="shared" si="1"/>
        <v>1</v>
      </c>
      <c r="H16" s="218">
        <f t="shared" si="2"/>
        <v>0</v>
      </c>
      <c r="I16" s="449"/>
      <c r="J16" s="218">
        <f t="shared" si="4"/>
        <v>0</v>
      </c>
      <c r="K16" s="231"/>
      <c r="L16" s="341">
        <f t="shared" si="3"/>
        <v>0</v>
      </c>
    </row>
    <row r="17" spans="1:12" ht="15.75" x14ac:dyDescent="0.25">
      <c r="A17" s="445"/>
      <c r="B17" s="445"/>
      <c r="C17" s="445"/>
      <c r="D17" s="446"/>
      <c r="E17" s="447"/>
      <c r="F17" s="459">
        <f t="shared" si="0"/>
        <v>0</v>
      </c>
      <c r="G17" s="275">
        <f t="shared" si="1"/>
        <v>1</v>
      </c>
      <c r="H17" s="218">
        <f t="shared" si="2"/>
        <v>0</v>
      </c>
      <c r="I17" s="449"/>
      <c r="J17" s="218">
        <f t="shared" si="4"/>
        <v>0</v>
      </c>
      <c r="K17" s="231"/>
      <c r="L17" s="341">
        <f t="shared" si="3"/>
        <v>0</v>
      </c>
    </row>
    <row r="18" spans="1:12" ht="15.75" x14ac:dyDescent="0.25">
      <c r="A18" s="445"/>
      <c r="B18" s="445"/>
      <c r="C18" s="445"/>
      <c r="D18" s="446"/>
      <c r="E18" s="447"/>
      <c r="F18" s="459">
        <f t="shared" si="0"/>
        <v>0</v>
      </c>
      <c r="G18" s="275">
        <f t="shared" si="1"/>
        <v>1</v>
      </c>
      <c r="H18" s="218">
        <f t="shared" si="2"/>
        <v>0</v>
      </c>
      <c r="I18" s="449"/>
      <c r="J18" s="218">
        <f t="shared" si="4"/>
        <v>0</v>
      </c>
      <c r="K18" s="231"/>
      <c r="L18" s="341">
        <f t="shared" si="3"/>
        <v>0</v>
      </c>
    </row>
    <row r="19" spans="1:12" ht="15.75" x14ac:dyDescent="0.25">
      <c r="A19" s="445"/>
      <c r="B19" s="445"/>
      <c r="C19" s="445"/>
      <c r="D19" s="446"/>
      <c r="E19" s="447"/>
      <c r="F19" s="459">
        <f t="shared" si="0"/>
        <v>0</v>
      </c>
      <c r="G19" s="275">
        <f t="shared" si="1"/>
        <v>1</v>
      </c>
      <c r="H19" s="218">
        <f t="shared" si="2"/>
        <v>0</v>
      </c>
      <c r="I19" s="449"/>
      <c r="J19" s="218">
        <f t="shared" si="4"/>
        <v>0</v>
      </c>
      <c r="K19" s="231"/>
      <c r="L19" s="341">
        <f t="shared" si="3"/>
        <v>0</v>
      </c>
    </row>
    <row r="20" spans="1:12" ht="15.75" x14ac:dyDescent="0.25">
      <c r="A20" s="445"/>
      <c r="B20" s="445"/>
      <c r="C20" s="445"/>
      <c r="D20" s="446"/>
      <c r="E20" s="447"/>
      <c r="F20" s="459">
        <f t="shared" si="0"/>
        <v>0</v>
      </c>
      <c r="G20" s="275">
        <f t="shared" si="1"/>
        <v>1</v>
      </c>
      <c r="H20" s="218">
        <f t="shared" si="2"/>
        <v>0</v>
      </c>
      <c r="I20" s="449"/>
      <c r="J20" s="218">
        <f t="shared" si="4"/>
        <v>0</v>
      </c>
      <c r="K20" s="231"/>
      <c r="L20" s="341">
        <f t="shared" si="3"/>
        <v>0</v>
      </c>
    </row>
    <row r="21" spans="1:12" ht="15.75" x14ac:dyDescent="0.25">
      <c r="A21" s="445"/>
      <c r="B21" s="445"/>
      <c r="C21" s="445"/>
      <c r="D21" s="446"/>
      <c r="E21" s="447"/>
      <c r="F21" s="459">
        <f t="shared" si="0"/>
        <v>0</v>
      </c>
      <c r="G21" s="275">
        <f t="shared" si="1"/>
        <v>1</v>
      </c>
      <c r="H21" s="218">
        <f t="shared" si="2"/>
        <v>0</v>
      </c>
      <c r="I21" s="449"/>
      <c r="J21" s="218">
        <f t="shared" si="4"/>
        <v>0</v>
      </c>
      <c r="K21" s="231"/>
      <c r="L21" s="341">
        <f t="shared" si="3"/>
        <v>0</v>
      </c>
    </row>
    <row r="22" spans="1:12" ht="15.75" x14ac:dyDescent="0.25">
      <c r="A22" s="445"/>
      <c r="B22" s="445"/>
      <c r="C22" s="445"/>
      <c r="D22" s="446"/>
      <c r="E22" s="447"/>
      <c r="F22" s="459">
        <f t="shared" si="0"/>
        <v>0</v>
      </c>
      <c r="G22" s="275">
        <f t="shared" si="1"/>
        <v>1</v>
      </c>
      <c r="H22" s="218">
        <f t="shared" si="2"/>
        <v>0</v>
      </c>
      <c r="I22" s="449"/>
      <c r="J22" s="218">
        <f t="shared" si="4"/>
        <v>0</v>
      </c>
      <c r="K22" s="231"/>
      <c r="L22" s="341">
        <f t="shared" si="3"/>
        <v>0</v>
      </c>
    </row>
    <row r="23" spans="1:12" ht="15.75" x14ac:dyDescent="0.25">
      <c r="A23" s="445"/>
      <c r="B23" s="445"/>
      <c r="C23" s="445"/>
      <c r="D23" s="446"/>
      <c r="E23" s="447"/>
      <c r="F23" s="459">
        <f t="shared" si="0"/>
        <v>0</v>
      </c>
      <c r="G23" s="275">
        <f t="shared" si="1"/>
        <v>1</v>
      </c>
      <c r="H23" s="218">
        <f t="shared" si="2"/>
        <v>0</v>
      </c>
      <c r="I23" s="449"/>
      <c r="J23" s="218">
        <f t="shared" si="4"/>
        <v>0</v>
      </c>
      <c r="K23" s="231"/>
      <c r="L23" s="341">
        <f t="shared" si="3"/>
        <v>0</v>
      </c>
    </row>
    <row r="24" spans="1:12" ht="15.75" x14ac:dyDescent="0.25">
      <c r="A24" s="445"/>
      <c r="B24" s="445"/>
      <c r="C24" s="445"/>
      <c r="D24" s="446"/>
      <c r="E24" s="447"/>
      <c r="F24" s="459">
        <f t="shared" si="0"/>
        <v>0</v>
      </c>
      <c r="G24" s="275">
        <f t="shared" si="1"/>
        <v>1</v>
      </c>
      <c r="H24" s="218">
        <f t="shared" si="2"/>
        <v>0</v>
      </c>
      <c r="I24" s="449"/>
      <c r="J24" s="218">
        <f t="shared" si="4"/>
        <v>0</v>
      </c>
      <c r="K24" s="231"/>
      <c r="L24" s="341">
        <f t="shared" si="3"/>
        <v>0</v>
      </c>
    </row>
    <row r="25" spans="1:12" ht="15.75" x14ac:dyDescent="0.25">
      <c r="A25" s="445"/>
      <c r="B25" s="445"/>
      <c r="C25" s="445"/>
      <c r="D25" s="446"/>
      <c r="E25" s="447"/>
      <c r="F25" s="459">
        <f t="shared" si="0"/>
        <v>0</v>
      </c>
      <c r="G25" s="275">
        <f t="shared" si="1"/>
        <v>1</v>
      </c>
      <c r="H25" s="218">
        <f t="shared" si="2"/>
        <v>0</v>
      </c>
      <c r="I25" s="449"/>
      <c r="J25" s="218">
        <f t="shared" si="4"/>
        <v>0</v>
      </c>
      <c r="K25" s="231"/>
      <c r="L25" s="341">
        <f t="shared" si="3"/>
        <v>0</v>
      </c>
    </row>
    <row r="26" spans="1:12" ht="15.75" x14ac:dyDescent="0.25">
      <c r="A26" s="445"/>
      <c r="B26" s="445"/>
      <c r="C26" s="445"/>
      <c r="D26" s="446"/>
      <c r="E26" s="447"/>
      <c r="F26" s="459">
        <f t="shared" si="0"/>
        <v>0</v>
      </c>
      <c r="G26" s="275">
        <f t="shared" si="1"/>
        <v>1</v>
      </c>
      <c r="H26" s="218">
        <f t="shared" si="2"/>
        <v>0</v>
      </c>
      <c r="I26" s="449"/>
      <c r="J26" s="218">
        <f t="shared" si="4"/>
        <v>0</v>
      </c>
      <c r="K26" s="231"/>
      <c r="L26" s="341">
        <f t="shared" si="3"/>
        <v>0</v>
      </c>
    </row>
    <row r="27" spans="1:12" ht="15.75" x14ac:dyDescent="0.25">
      <c r="A27" s="445"/>
      <c r="B27" s="445"/>
      <c r="C27" s="445"/>
      <c r="D27" s="446"/>
      <c r="E27" s="447"/>
      <c r="F27" s="459">
        <f t="shared" si="0"/>
        <v>0</v>
      </c>
      <c r="G27" s="275">
        <f t="shared" si="1"/>
        <v>1</v>
      </c>
      <c r="H27" s="218">
        <f t="shared" si="2"/>
        <v>0</v>
      </c>
      <c r="I27" s="449"/>
      <c r="J27" s="218">
        <f t="shared" si="4"/>
        <v>0</v>
      </c>
      <c r="K27" s="231"/>
      <c r="L27" s="341">
        <f t="shared" si="3"/>
        <v>0</v>
      </c>
    </row>
    <row r="28" spans="1:12" ht="15.75" x14ac:dyDescent="0.25">
      <c r="A28" s="445"/>
      <c r="B28" s="445"/>
      <c r="C28" s="445"/>
      <c r="D28" s="446"/>
      <c r="E28" s="447"/>
      <c r="F28" s="459">
        <f t="shared" si="0"/>
        <v>0</v>
      </c>
      <c r="G28" s="275">
        <f t="shared" si="1"/>
        <v>1</v>
      </c>
      <c r="H28" s="218">
        <f t="shared" si="2"/>
        <v>0</v>
      </c>
      <c r="I28" s="449"/>
      <c r="J28" s="218">
        <f t="shared" si="4"/>
        <v>0</v>
      </c>
      <c r="K28" s="231"/>
      <c r="L28" s="341">
        <f t="shared" si="3"/>
        <v>0</v>
      </c>
    </row>
    <row r="29" spans="1:12" ht="15.75" x14ac:dyDescent="0.25">
      <c r="A29" s="445"/>
      <c r="B29" s="445"/>
      <c r="C29" s="445"/>
      <c r="D29" s="446"/>
      <c r="E29" s="447"/>
      <c r="F29" s="459">
        <f t="shared" si="0"/>
        <v>0</v>
      </c>
      <c r="G29" s="275">
        <f t="shared" si="1"/>
        <v>1</v>
      </c>
      <c r="H29" s="218">
        <f t="shared" si="2"/>
        <v>0</v>
      </c>
      <c r="I29" s="449"/>
      <c r="J29" s="218">
        <f t="shared" si="4"/>
        <v>0</v>
      </c>
      <c r="K29" s="231"/>
      <c r="L29" s="341">
        <f t="shared" si="3"/>
        <v>0</v>
      </c>
    </row>
    <row r="30" spans="1:12" ht="15.75" x14ac:dyDescent="0.25">
      <c r="A30" s="445"/>
      <c r="B30" s="445"/>
      <c r="C30" s="445"/>
      <c r="D30" s="446"/>
      <c r="E30" s="447"/>
      <c r="F30" s="459">
        <f t="shared" si="0"/>
        <v>0</v>
      </c>
      <c r="G30" s="275">
        <f t="shared" si="1"/>
        <v>1</v>
      </c>
      <c r="H30" s="218">
        <f t="shared" si="2"/>
        <v>0</v>
      </c>
      <c r="I30" s="449"/>
      <c r="J30" s="218">
        <f t="shared" si="4"/>
        <v>0</v>
      </c>
      <c r="K30" s="231"/>
      <c r="L30" s="341">
        <f t="shared" si="3"/>
        <v>0</v>
      </c>
    </row>
    <row r="31" spans="1:12" ht="15.75" x14ac:dyDescent="0.25">
      <c r="A31" s="445"/>
      <c r="B31" s="445"/>
      <c r="C31" s="445"/>
      <c r="D31" s="446"/>
      <c r="E31" s="447"/>
      <c r="F31" s="459">
        <f t="shared" si="0"/>
        <v>0</v>
      </c>
      <c r="G31" s="275">
        <f t="shared" si="1"/>
        <v>1</v>
      </c>
      <c r="H31" s="218">
        <f t="shared" si="2"/>
        <v>0</v>
      </c>
      <c r="I31" s="449"/>
      <c r="J31" s="218">
        <f t="shared" si="4"/>
        <v>0</v>
      </c>
      <c r="K31" s="231"/>
      <c r="L31" s="341">
        <f t="shared" si="3"/>
        <v>0</v>
      </c>
    </row>
    <row r="32" spans="1:12" ht="15.75" x14ac:dyDescent="0.25">
      <c r="A32" s="445"/>
      <c r="B32" s="445"/>
      <c r="C32" s="445"/>
      <c r="D32" s="446"/>
      <c r="E32" s="447"/>
      <c r="F32" s="459">
        <f t="shared" si="0"/>
        <v>0</v>
      </c>
      <c r="G32" s="275">
        <f t="shared" si="1"/>
        <v>1</v>
      </c>
      <c r="H32" s="218">
        <f t="shared" si="2"/>
        <v>0</v>
      </c>
      <c r="I32" s="449"/>
      <c r="J32" s="218">
        <f t="shared" si="4"/>
        <v>0</v>
      </c>
      <c r="K32" s="231"/>
      <c r="L32" s="341">
        <f t="shared" si="3"/>
        <v>0</v>
      </c>
    </row>
    <row r="33" spans="1:12" ht="15.75" x14ac:dyDescent="0.25">
      <c r="A33" s="445"/>
      <c r="B33" s="445"/>
      <c r="C33" s="445"/>
      <c r="D33" s="446"/>
      <c r="E33" s="447"/>
      <c r="F33" s="459">
        <f t="shared" si="0"/>
        <v>0</v>
      </c>
      <c r="G33" s="275">
        <f t="shared" si="1"/>
        <v>1</v>
      </c>
      <c r="H33" s="218">
        <f t="shared" si="2"/>
        <v>0</v>
      </c>
      <c r="I33" s="449"/>
      <c r="J33" s="218">
        <f t="shared" si="4"/>
        <v>0</v>
      </c>
      <c r="K33" s="231"/>
      <c r="L33" s="341">
        <f t="shared" si="3"/>
        <v>0</v>
      </c>
    </row>
    <row r="34" spans="1:12" ht="15.75" x14ac:dyDescent="0.25">
      <c r="A34" s="445"/>
      <c r="B34" s="445"/>
      <c r="C34" s="445"/>
      <c r="D34" s="446"/>
      <c r="E34" s="447"/>
      <c r="F34" s="459">
        <f t="shared" si="0"/>
        <v>0</v>
      </c>
      <c r="G34" s="275">
        <f t="shared" si="1"/>
        <v>1</v>
      </c>
      <c r="H34" s="218">
        <f t="shared" si="2"/>
        <v>0</v>
      </c>
      <c r="I34" s="449"/>
      <c r="J34" s="218">
        <f t="shared" si="4"/>
        <v>0</v>
      </c>
      <c r="K34" s="231"/>
      <c r="L34" s="341">
        <f t="shared" si="3"/>
        <v>0</v>
      </c>
    </row>
    <row r="35" spans="1:12" ht="15.75" x14ac:dyDescent="0.25">
      <c r="A35" s="445"/>
      <c r="B35" s="445"/>
      <c r="C35" s="445"/>
      <c r="D35" s="446"/>
      <c r="E35" s="447"/>
      <c r="F35" s="459">
        <f t="shared" si="0"/>
        <v>0</v>
      </c>
      <c r="G35" s="275">
        <f t="shared" si="1"/>
        <v>1</v>
      </c>
      <c r="H35" s="218">
        <f t="shared" si="2"/>
        <v>0</v>
      </c>
      <c r="I35" s="449"/>
      <c r="J35" s="218">
        <f t="shared" si="4"/>
        <v>0</v>
      </c>
      <c r="K35" s="231"/>
      <c r="L35" s="341">
        <f t="shared" si="3"/>
        <v>0</v>
      </c>
    </row>
    <row r="36" spans="1:12" ht="15.75" x14ac:dyDescent="0.25">
      <c r="A36" s="445"/>
      <c r="B36" s="445"/>
      <c r="C36" s="445"/>
      <c r="D36" s="446"/>
      <c r="E36" s="447"/>
      <c r="F36" s="459">
        <f t="shared" si="0"/>
        <v>0</v>
      </c>
      <c r="G36" s="275">
        <f t="shared" si="1"/>
        <v>1</v>
      </c>
      <c r="H36" s="218">
        <f t="shared" si="2"/>
        <v>0</v>
      </c>
      <c r="I36" s="449"/>
      <c r="J36" s="218">
        <f t="shared" si="4"/>
        <v>0</v>
      </c>
      <c r="K36" s="231"/>
      <c r="L36" s="341">
        <f t="shared" si="3"/>
        <v>0</v>
      </c>
    </row>
    <row r="37" spans="1:12" ht="15.75" x14ac:dyDescent="0.25">
      <c r="A37" s="445"/>
      <c r="B37" s="445"/>
      <c r="C37" s="445"/>
      <c r="D37" s="446"/>
      <c r="E37" s="447"/>
      <c r="F37" s="459">
        <f t="shared" si="0"/>
        <v>0</v>
      </c>
      <c r="G37" s="275">
        <f t="shared" si="1"/>
        <v>1</v>
      </c>
      <c r="H37" s="218">
        <f t="shared" si="2"/>
        <v>0</v>
      </c>
      <c r="I37" s="449"/>
      <c r="J37" s="218">
        <f t="shared" si="4"/>
        <v>0</v>
      </c>
      <c r="K37" s="231"/>
      <c r="L37" s="341">
        <f t="shared" si="3"/>
        <v>0</v>
      </c>
    </row>
    <row r="38" spans="1:12" ht="15.75" x14ac:dyDescent="0.25">
      <c r="A38" s="445"/>
      <c r="B38" s="445"/>
      <c r="C38" s="445"/>
      <c r="D38" s="446"/>
      <c r="E38" s="447"/>
      <c r="F38" s="459">
        <f t="shared" si="0"/>
        <v>0</v>
      </c>
      <c r="G38" s="275">
        <f t="shared" si="1"/>
        <v>1</v>
      </c>
      <c r="H38" s="218">
        <f t="shared" si="2"/>
        <v>0</v>
      </c>
      <c r="I38" s="449"/>
      <c r="J38" s="218">
        <f t="shared" si="4"/>
        <v>0</v>
      </c>
      <c r="K38" s="231"/>
      <c r="L38" s="341">
        <f t="shared" si="3"/>
        <v>0</v>
      </c>
    </row>
    <row r="39" spans="1:12" ht="15.75" x14ac:dyDescent="0.25">
      <c r="A39" s="445"/>
      <c r="B39" s="445"/>
      <c r="C39" s="445"/>
      <c r="D39" s="446"/>
      <c r="E39" s="447"/>
      <c r="F39" s="459">
        <f t="shared" si="0"/>
        <v>0</v>
      </c>
      <c r="G39" s="275">
        <f t="shared" si="1"/>
        <v>1</v>
      </c>
      <c r="H39" s="218">
        <f t="shared" si="2"/>
        <v>0</v>
      </c>
      <c r="I39" s="449"/>
      <c r="J39" s="218">
        <f t="shared" si="4"/>
        <v>0</v>
      </c>
      <c r="K39" s="231"/>
      <c r="L39" s="341">
        <f t="shared" si="3"/>
        <v>0</v>
      </c>
    </row>
    <row r="40" spans="1:12" ht="15.75" x14ac:dyDescent="0.25">
      <c r="A40" s="445"/>
      <c r="B40" s="445"/>
      <c r="C40" s="445"/>
      <c r="D40" s="446"/>
      <c r="E40" s="447"/>
      <c r="F40" s="459">
        <f t="shared" si="0"/>
        <v>0</v>
      </c>
      <c r="G40" s="275">
        <f t="shared" si="1"/>
        <v>1</v>
      </c>
      <c r="H40" s="218">
        <f t="shared" si="2"/>
        <v>0</v>
      </c>
      <c r="I40" s="449"/>
      <c r="J40" s="218">
        <f t="shared" si="4"/>
        <v>0</v>
      </c>
      <c r="K40" s="231"/>
      <c r="L40" s="341">
        <f t="shared" si="3"/>
        <v>0</v>
      </c>
    </row>
    <row r="41" spans="1:12" ht="15.75" x14ac:dyDescent="0.25">
      <c r="A41" s="445"/>
      <c r="B41" s="445"/>
      <c r="C41" s="445"/>
      <c r="D41" s="446"/>
      <c r="E41" s="447"/>
      <c r="F41" s="459">
        <f t="shared" si="0"/>
        <v>0</v>
      </c>
      <c r="G41" s="275">
        <f t="shared" si="1"/>
        <v>1</v>
      </c>
      <c r="H41" s="218">
        <f t="shared" si="2"/>
        <v>0</v>
      </c>
      <c r="I41" s="449"/>
      <c r="J41" s="218">
        <f t="shared" si="4"/>
        <v>0</v>
      </c>
      <c r="K41" s="231"/>
      <c r="L41" s="341">
        <f t="shared" si="3"/>
        <v>0</v>
      </c>
    </row>
    <row r="42" spans="1:12" ht="15.75" x14ac:dyDescent="0.25">
      <c r="A42" s="445"/>
      <c r="B42" s="445"/>
      <c r="C42" s="445"/>
      <c r="D42" s="446"/>
      <c r="E42" s="447"/>
      <c r="F42" s="459">
        <f t="shared" si="0"/>
        <v>0</v>
      </c>
      <c r="G42" s="275">
        <f t="shared" si="1"/>
        <v>1</v>
      </c>
      <c r="H42" s="218">
        <f t="shared" si="2"/>
        <v>0</v>
      </c>
      <c r="I42" s="449"/>
      <c r="J42" s="218">
        <f t="shared" si="4"/>
        <v>0</v>
      </c>
      <c r="K42" s="231"/>
      <c r="L42" s="341">
        <f t="shared" si="3"/>
        <v>0</v>
      </c>
    </row>
    <row r="43" spans="1:12" ht="15.75" x14ac:dyDescent="0.25">
      <c r="A43" s="445"/>
      <c r="B43" s="445"/>
      <c r="C43" s="445"/>
      <c r="D43" s="446"/>
      <c r="E43" s="447"/>
      <c r="F43" s="459">
        <f t="shared" si="0"/>
        <v>0</v>
      </c>
      <c r="G43" s="275">
        <f t="shared" si="1"/>
        <v>1</v>
      </c>
      <c r="H43" s="218">
        <f t="shared" si="2"/>
        <v>0</v>
      </c>
      <c r="I43" s="449"/>
      <c r="J43" s="218">
        <f t="shared" si="4"/>
        <v>0</v>
      </c>
      <c r="K43" s="231"/>
      <c r="L43" s="341">
        <f t="shared" si="3"/>
        <v>0</v>
      </c>
    </row>
    <row r="44" spans="1:12" ht="15.75" x14ac:dyDescent="0.25">
      <c r="A44" s="445"/>
      <c r="B44" s="445"/>
      <c r="C44" s="445"/>
      <c r="D44" s="446"/>
      <c r="E44" s="447"/>
      <c r="F44" s="459">
        <f t="shared" si="0"/>
        <v>0</v>
      </c>
      <c r="G44" s="275">
        <f t="shared" si="1"/>
        <v>1</v>
      </c>
      <c r="H44" s="218">
        <f t="shared" si="2"/>
        <v>0</v>
      </c>
      <c r="I44" s="449"/>
      <c r="J44" s="218">
        <f t="shared" si="4"/>
        <v>0</v>
      </c>
      <c r="K44" s="231"/>
      <c r="L44" s="341">
        <f t="shared" si="3"/>
        <v>0</v>
      </c>
    </row>
    <row r="45" spans="1:12" ht="15.75" x14ac:dyDescent="0.25">
      <c r="A45" s="445"/>
      <c r="B45" s="445"/>
      <c r="C45" s="445"/>
      <c r="D45" s="446"/>
      <c r="E45" s="447"/>
      <c r="F45" s="459">
        <f t="shared" si="0"/>
        <v>0</v>
      </c>
      <c r="G45" s="275">
        <f t="shared" si="1"/>
        <v>1</v>
      </c>
      <c r="H45" s="218">
        <f t="shared" si="2"/>
        <v>0</v>
      </c>
      <c r="I45" s="449"/>
      <c r="J45" s="218">
        <f t="shared" si="4"/>
        <v>0</v>
      </c>
      <c r="K45" s="231"/>
      <c r="L45" s="341">
        <f t="shared" si="3"/>
        <v>0</v>
      </c>
    </row>
    <row r="46" spans="1:12" ht="38.25" customHeight="1" thickBot="1" x14ac:dyDescent="0.3">
      <c r="A46" s="226"/>
      <c r="B46" s="226"/>
      <c r="C46" s="227" t="s">
        <v>145</v>
      </c>
      <c r="D46" s="235"/>
      <c r="E46" s="235"/>
      <c r="F46" s="228">
        <f>ROUND(SUM(F12:F45),2)</f>
        <v>0</v>
      </c>
      <c r="G46" s="235"/>
      <c r="H46" s="229">
        <f>SUM(H12:H45)</f>
        <v>0</v>
      </c>
      <c r="I46" s="289"/>
      <c r="J46" s="290">
        <f>SUM(J12:J45)</f>
        <v>0</v>
      </c>
      <c r="K46" s="354"/>
      <c r="L46" s="342">
        <f>ROUND(SUM(L12:L45),2)</f>
        <v>0</v>
      </c>
    </row>
    <row r="47" spans="1:12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</row>
    <row r="48" spans="1:12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</row>
    <row r="49" spans="1:11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x14ac:dyDescent="0.2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  <row r="51" spans="1:11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</row>
    <row r="52" spans="1:11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</row>
  </sheetData>
  <sheetProtection algorithmName="SHA-512" hashValue="f2HYAq0CsP6dGtK8dHavyyN81qczIxtw1QKsMX1nyLECZOI0T7LRokwqOLYqXZrrMDy7DBPN4BNG05EMx2/EHA==" saltValue="6nkS5nNtc2LXfeqLWcY/RA==" spinCount="100000" sheet="1" formatCells="0" formatColumns="0" formatRows="0" selectLockedCells="1"/>
  <mergeCells count="5">
    <mergeCell ref="I10:J10"/>
    <mergeCell ref="A8:F8"/>
    <mergeCell ref="D10:F10"/>
    <mergeCell ref="G10:H10"/>
    <mergeCell ref="A4:F4"/>
  </mergeCells>
  <conditionalFormatting sqref="G12:G45">
    <cfRule type="cellIs" dxfId="121" priority="3" operator="greaterThan">
      <formula>1</formula>
    </cfRule>
  </conditionalFormatting>
  <conditionalFormatting sqref="J12:J45">
    <cfRule type="cellIs" dxfId="120" priority="4" operator="notEqual">
      <formula>F12*I12</formula>
    </cfRule>
  </conditionalFormatting>
  <conditionalFormatting sqref="H12:H45">
    <cfRule type="cellIs" dxfId="119" priority="5" operator="notEqual">
      <formula>F12-L12</formula>
    </cfRule>
    <cfRule type="cellIs" dxfId="118" priority="6" operator="equal">
      <formula>F12-L12</formula>
    </cfRule>
  </conditionalFormatting>
  <conditionalFormatting sqref="I12:I45">
    <cfRule type="cellIs" dxfId="117" priority="1" operator="greaterThan">
      <formula>1</formula>
    </cfRule>
  </conditionalFormatting>
  <dataValidations disablePrompts="1" count="1">
    <dataValidation type="whole" allowBlank="1" showInputMessage="1" showErrorMessage="1" sqref="E12:E45" xr:uid="{6D1948BE-8FB0-428C-BFB7-B3BFA34346E5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744BD6C8F60245830B8D95C0B7D0E0" ma:contentTypeVersion="6" ma:contentTypeDescription="Create a new document." ma:contentTypeScope="" ma:versionID="49298c910729a82e4d1aede70bfaeac5">
  <xsd:schema xmlns:xsd="http://www.w3.org/2001/XMLSchema" xmlns:xs="http://www.w3.org/2001/XMLSchema" xmlns:p="http://schemas.microsoft.com/office/2006/metadata/properties" xmlns:ns2="0a31146f-42e4-4e20-a577-27467e4f018a" xmlns:ns3="c1443691-42b4-4e80-81f2-5ca37911151d" targetNamespace="http://schemas.microsoft.com/office/2006/metadata/properties" ma:root="true" ma:fieldsID="18d009e49bd7ad2582441b0d1c053868" ns2:_="" ns3:_="">
    <xsd:import namespace="0a31146f-42e4-4e20-a577-27467e4f018a"/>
    <xsd:import namespace="c1443691-42b4-4e80-81f2-5ca3791115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1146f-42e4-4e20-a577-27467e4f01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43691-42b4-4e80-81f2-5ca379111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665226-3612-4F9B-86F1-886BC90ED7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1146f-42e4-4e20-a577-27467e4f018a"/>
    <ds:schemaRef ds:uri="c1443691-42b4-4e80-81f2-5ca379111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4409AC-DD27-4DF0-91E8-BC1454B4F4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F927DB-90E7-48A3-8D39-74A507570A82}">
  <ds:schemaRefs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c1443691-42b4-4e80-81f2-5ca37911151d"/>
    <ds:schemaRef ds:uri="0a31146f-42e4-4e20-a577-27467e4f018a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70de1992-07c6-480f-a318-a1afcba03983}" enabled="0" method="" siteId="{70de1992-07c6-480f-a318-a1afcba03983}" removed="1"/>
  <clbl:label id="{9bf97732-82b9-499b-b16a-a93e8ebd536b}" enabled="0" method="" siteId="{9bf97732-82b9-499b-b16a-a93e8ebd536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Cover Page</vt:lpstr>
      <vt:lpstr>BUDGET SUMMARY 1</vt:lpstr>
      <vt:lpstr>BUDGET SUMMARY 2</vt:lpstr>
      <vt:lpstr>Personnel_Salary_Benefits</vt:lpstr>
      <vt:lpstr>Travel_Long_Distance</vt:lpstr>
      <vt:lpstr>Travel_Local</vt:lpstr>
      <vt:lpstr>Nutrition Education Materials</vt:lpstr>
      <vt:lpstr>Noncap. Equip. &amp; Supplies</vt:lpstr>
      <vt:lpstr>Equip. &amp; Other Capital Expenses</vt:lpstr>
      <vt:lpstr>Building_Space Lease or Rental</vt:lpstr>
      <vt:lpstr>Cost of Pub. Own Bldg. Space</vt:lpstr>
      <vt:lpstr>Maintenance &amp; Repair</vt:lpstr>
      <vt:lpstr>Institut. Memb. &amp; Subscrip</vt:lpstr>
      <vt:lpstr>Contracts_subgrants_agreements</vt:lpstr>
      <vt:lpstr>Travel_Subgrants</vt:lpstr>
      <vt:lpstr>Indirect Cost</vt:lpstr>
      <vt:lpstr>Planned Program Income</vt:lpstr>
      <vt:lpstr>Data Validation List</vt:lpstr>
      <vt:lpstr>Travel_Local!_Toc532876953</vt:lpstr>
      <vt:lpstr>Travel_Long_Distance!_Toc532876953</vt:lpstr>
      <vt:lpstr>Travel_Subgrants!_Toc532876953</vt:lpstr>
      <vt:lpstr>'Building_Space Lease or Rental'!_Toc532876955</vt:lpstr>
      <vt:lpstr>'Cost of Pub. Own Bldg. Space'!_Toc532876955</vt:lpstr>
      <vt:lpstr>'Equip. &amp; Other Capital Expenses'!_Toc532876955</vt:lpstr>
      <vt:lpstr>'Institut. Memb. &amp; Subscrip'!_Toc532876955</vt:lpstr>
      <vt:lpstr>'Maintenance &amp; Repair'!_Toc532876955</vt:lpstr>
      <vt:lpstr>'Noncap. Equip. &amp; Supplies'!_Toc532876955</vt:lpstr>
      <vt:lpstr>'Nutrition Education Materials'!_Toc532876955</vt:lpstr>
      <vt:lpstr>Contracts_subgrants_agreements!_Toc536350900</vt:lpstr>
      <vt:lpstr>Personnel_Salary_Benefits!Text111</vt:lpstr>
    </vt:vector>
  </TitlesOfParts>
  <Manager/>
  <Company>Texas Department on Ageing and Disability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Ramirez,Juan (DADS)</dc:creator>
  <cp:keywords/>
  <dc:description/>
  <cp:lastModifiedBy>Childers,James (HHSC AES)</cp:lastModifiedBy>
  <cp:revision/>
  <dcterms:created xsi:type="dcterms:W3CDTF">2015-10-05T18:34:08Z</dcterms:created>
  <dcterms:modified xsi:type="dcterms:W3CDTF">2025-06-04T16:38:42Z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0x010100FE744BD6C8F60245830B8D95C0B7D0E0</vt:lpwstr>
  </property>
  <property fmtid="{D5CDD505-2E9C-101B-9397-08002B2CF9AE}" pid="3" name="MediaServiceImageTags">
    <vt:lpwstr/>
  </property>
</Properties>
</file>